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defaultThemeVersion="124226"/>
  <mc:AlternateContent xmlns:mc="http://schemas.openxmlformats.org/markup-compatibility/2006">
    <mc:Choice Requires="x15">
      <x15ac:absPath xmlns:x15ac="http://schemas.microsoft.com/office/spreadsheetml/2010/11/ac" url="https://d.docs.live.net/0033cf38af43fc37/Documents/Oasis_Internship/VulnerabilityLibrary/"/>
    </mc:Choice>
  </mc:AlternateContent>
  <xr:revisionPtr revIDLastSave="0" documentId="8_{6E81E3EE-0F32-4152-AAF8-481B6CB3B0D6}" xr6:coauthVersionLast="47" xr6:coauthVersionMax="47" xr10:uidLastSave="{00000000-0000-0000-0000-000000000000}"/>
  <bookViews>
    <workbookView xWindow="-110" yWindow="-110" windowWidth="19420" windowHeight="11500" tabRatio="809" firstSheet="1" activeTab="2" xr2:uid="{00000000-000D-0000-FFFF-FFFF00000000}"/>
  </bookViews>
  <sheets>
    <sheet name="Info" sheetId="13" r:id="rId1"/>
    <sheet name="Quick Start Guide" sheetId="15" r:id="rId2"/>
    <sheet name="Damage functions" sheetId="14" r:id="rId3"/>
    <sheet name="MaxDamage-Residential" sheetId="3" r:id="rId4"/>
    <sheet name="MaxDamage-Commercial" sheetId="4" r:id="rId5"/>
    <sheet name="MaxDamage-Industrial" sheetId="5" r:id="rId6"/>
    <sheet name="MaxDamage-Agriculture" sheetId="10" r:id="rId7"/>
    <sheet name="MaxDamage-Infrastructure" sheetId="11" r:id="rId8"/>
    <sheet name="MaxDamage-Transport" sheetId="12" r:id="rId9"/>
    <sheet name="MaxDamage-Adjustment" sheetId="2" r:id="rId10"/>
    <sheet name="MaxDamage-Data" sheetId="1" r:id="rId11"/>
    <sheet name="ISO_Table" sheetId="16" r:id="rId1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5" l="1"/>
  <c r="U20" i="2"/>
  <c r="U19" i="2"/>
  <c r="J8" i="1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I57" i="14"/>
  <c r="I56" i="14"/>
  <c r="I55" i="14"/>
  <c r="I54" i="14"/>
  <c r="I53" i="14"/>
  <c r="I52" i="14"/>
  <c r="I51" i="14"/>
  <c r="I50" i="14"/>
  <c r="I48" i="14"/>
  <c r="I47" i="14"/>
  <c r="I46" i="14"/>
  <c r="I45" i="14"/>
  <c r="I44" i="14"/>
  <c r="I43" i="14"/>
  <c r="I42" i="14"/>
  <c r="I41" i="14"/>
  <c r="I39" i="14"/>
  <c r="I38" i="14"/>
  <c r="I37" i="14"/>
  <c r="I36" i="14"/>
  <c r="I35" i="14"/>
  <c r="I34" i="14"/>
  <c r="I33" i="14"/>
  <c r="I32" i="14"/>
  <c r="I30" i="14"/>
  <c r="I29" i="14"/>
  <c r="I28" i="14"/>
  <c r="I27" i="14"/>
  <c r="I26" i="14"/>
  <c r="I25" i="14"/>
  <c r="I24" i="14"/>
  <c r="I23" i="14"/>
  <c r="I21" i="14"/>
  <c r="I20" i="14"/>
  <c r="I19" i="14"/>
  <c r="I18" i="14"/>
  <c r="I17" i="14"/>
  <c r="I16" i="14"/>
  <c r="I15" i="14"/>
  <c r="I14" i="14"/>
  <c r="I7" i="12"/>
  <c r="I4" i="11"/>
  <c r="I8" i="11"/>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F4" i="1"/>
  <c r="B5" i="5"/>
  <c r="F5" i="1"/>
  <c r="B6" i="5"/>
  <c r="F6" i="1"/>
  <c r="B7" i="5"/>
  <c r="F7" i="1"/>
  <c r="B8" i="5"/>
  <c r="F8" i="1"/>
  <c r="B9" i="5"/>
  <c r="F9" i="1"/>
  <c r="B10" i="5"/>
  <c r="F10" i="1"/>
  <c r="B11" i="5"/>
  <c r="F11" i="1"/>
  <c r="B12" i="5"/>
  <c r="F12" i="1"/>
  <c r="B13" i="5"/>
  <c r="F13" i="1"/>
  <c r="B14" i="5"/>
  <c r="F14" i="1"/>
  <c r="B15" i="5"/>
  <c r="F15" i="1"/>
  <c r="B16" i="5"/>
  <c r="F16" i="1"/>
  <c r="B17" i="5"/>
  <c r="F17" i="1"/>
  <c r="B18" i="5"/>
  <c r="F18" i="1"/>
  <c r="B19" i="5"/>
  <c r="F19" i="1"/>
  <c r="B20" i="5"/>
  <c r="F20" i="1"/>
  <c r="B21" i="5"/>
  <c r="F21" i="1"/>
  <c r="B22" i="5"/>
  <c r="F22" i="1"/>
  <c r="B23" i="5"/>
  <c r="F23" i="1"/>
  <c r="B24" i="5"/>
  <c r="F24" i="1"/>
  <c r="B25" i="5"/>
  <c r="F25" i="1"/>
  <c r="B26" i="5"/>
  <c r="F26" i="1"/>
  <c r="B27" i="5"/>
  <c r="F27" i="1"/>
  <c r="B28" i="5"/>
  <c r="F28" i="1"/>
  <c r="B29" i="5"/>
  <c r="F29" i="1"/>
  <c r="B30" i="5"/>
  <c r="F30" i="1"/>
  <c r="B31" i="5"/>
  <c r="F31" i="1"/>
  <c r="B32" i="5"/>
  <c r="F32" i="1"/>
  <c r="B33" i="5"/>
  <c r="F33" i="1"/>
  <c r="B34" i="5"/>
  <c r="F34" i="1"/>
  <c r="B35" i="5"/>
  <c r="F35" i="1"/>
  <c r="B36" i="5"/>
  <c r="F36" i="1"/>
  <c r="B37" i="5"/>
  <c r="F37" i="1"/>
  <c r="B38" i="5"/>
  <c r="F38" i="1"/>
  <c r="B39" i="5"/>
  <c r="F39" i="1"/>
  <c r="B40" i="5"/>
  <c r="F40" i="1"/>
  <c r="B41" i="5"/>
  <c r="F41" i="1"/>
  <c r="B42" i="5"/>
  <c r="F42" i="1"/>
  <c r="B43" i="5"/>
  <c r="F43" i="1"/>
  <c r="B44" i="5"/>
  <c r="F44" i="1"/>
  <c r="B45" i="5"/>
  <c r="F45" i="1"/>
  <c r="B46" i="5"/>
  <c r="F46" i="1"/>
  <c r="B47" i="5"/>
  <c r="F47" i="1"/>
  <c r="B48" i="5"/>
  <c r="F48" i="1"/>
  <c r="B49" i="5"/>
  <c r="F49" i="1"/>
  <c r="B50" i="5"/>
  <c r="F50" i="1"/>
  <c r="B51" i="5"/>
  <c r="F51" i="1"/>
  <c r="B52" i="5"/>
  <c r="F52" i="1"/>
  <c r="B53" i="5"/>
  <c r="F53" i="1"/>
  <c r="B54" i="5"/>
  <c r="F54" i="1"/>
  <c r="B55" i="5"/>
  <c r="F55" i="1"/>
  <c r="B56" i="5"/>
  <c r="F56" i="1"/>
  <c r="B57" i="5"/>
  <c r="F57" i="1"/>
  <c r="B58" i="5"/>
  <c r="F58" i="1"/>
  <c r="B59" i="5"/>
  <c r="F59" i="1"/>
  <c r="B60" i="5"/>
  <c r="F60" i="1"/>
  <c r="B61" i="5"/>
  <c r="F61" i="1"/>
  <c r="B62" i="5"/>
  <c r="F62" i="1"/>
  <c r="B63" i="5"/>
  <c r="F63" i="1"/>
  <c r="B64" i="5"/>
  <c r="F64" i="1"/>
  <c r="B65" i="5"/>
  <c r="F65" i="1"/>
  <c r="B66" i="5"/>
  <c r="F66" i="1"/>
  <c r="B67" i="5"/>
  <c r="F67" i="1"/>
  <c r="B68" i="5"/>
  <c r="F68" i="1"/>
  <c r="B69" i="5"/>
  <c r="F69" i="1"/>
  <c r="B70" i="5"/>
  <c r="F70" i="1"/>
  <c r="B71" i="5"/>
  <c r="F71" i="1"/>
  <c r="B72" i="5"/>
  <c r="F72" i="1"/>
  <c r="B73" i="5"/>
  <c r="F73" i="1"/>
  <c r="B74" i="5"/>
  <c r="F74" i="1"/>
  <c r="B75" i="5"/>
  <c r="F75" i="1"/>
  <c r="B76" i="5"/>
  <c r="F76" i="1"/>
  <c r="B77" i="5"/>
  <c r="F77" i="1"/>
  <c r="B78" i="5"/>
  <c r="F78" i="1"/>
  <c r="B79" i="5"/>
  <c r="F79" i="1"/>
  <c r="B80" i="5"/>
  <c r="F80" i="1"/>
  <c r="B81" i="5"/>
  <c r="F81" i="1"/>
  <c r="B82" i="5"/>
  <c r="F82" i="1"/>
  <c r="B83" i="5"/>
  <c r="F83" i="1"/>
  <c r="B84" i="5"/>
  <c r="F84" i="1"/>
  <c r="B85" i="5"/>
  <c r="F85" i="1"/>
  <c r="B86" i="5"/>
  <c r="F86" i="1"/>
  <c r="B87" i="5"/>
  <c r="F87" i="1"/>
  <c r="B88" i="5"/>
  <c r="F88" i="1"/>
  <c r="B89" i="5"/>
  <c r="F89" i="1"/>
  <c r="B90" i="5"/>
  <c r="F90" i="1"/>
  <c r="B91" i="5"/>
  <c r="F91" i="1"/>
  <c r="B92" i="5"/>
  <c r="F92" i="1"/>
  <c r="B93" i="5"/>
  <c r="F93" i="1"/>
  <c r="B94" i="5"/>
  <c r="F94" i="1"/>
  <c r="B95" i="5"/>
  <c r="F95" i="1"/>
  <c r="B96" i="5"/>
  <c r="F96" i="1"/>
  <c r="B97" i="5"/>
  <c r="F97" i="1"/>
  <c r="B98" i="5"/>
  <c r="F98" i="1"/>
  <c r="B99" i="5"/>
  <c r="F99" i="1"/>
  <c r="B100" i="5"/>
  <c r="F100" i="1"/>
  <c r="B101" i="5"/>
  <c r="F101" i="1"/>
  <c r="B102" i="5"/>
  <c r="F102" i="1"/>
  <c r="B103" i="5"/>
  <c r="F104" i="1"/>
  <c r="B105" i="5"/>
  <c r="F105" i="1"/>
  <c r="B106" i="5"/>
  <c r="F106" i="1"/>
  <c r="B107" i="5"/>
  <c r="F107" i="1"/>
  <c r="B108" i="5"/>
  <c r="F108" i="1"/>
  <c r="B109" i="5"/>
  <c r="F109" i="1"/>
  <c r="B110" i="5"/>
  <c r="F110" i="1"/>
  <c r="B111" i="5"/>
  <c r="F111" i="1"/>
  <c r="B112" i="5"/>
  <c r="F112" i="1"/>
  <c r="B113" i="5"/>
  <c r="F113" i="1"/>
  <c r="B114" i="5"/>
  <c r="F114" i="1"/>
  <c r="B115" i="5"/>
  <c r="F115" i="1"/>
  <c r="B116" i="5"/>
  <c r="F116" i="1"/>
  <c r="B117" i="5"/>
  <c r="F117" i="1"/>
  <c r="B118" i="5"/>
  <c r="F118" i="1"/>
  <c r="B119" i="5"/>
  <c r="F119" i="1"/>
  <c r="B120" i="5"/>
  <c r="F120" i="1"/>
  <c r="B121" i="5"/>
  <c r="F121" i="1"/>
  <c r="B122" i="5"/>
  <c r="F122" i="1"/>
  <c r="B123" i="5"/>
  <c r="F123" i="1"/>
  <c r="B124" i="5"/>
  <c r="F124" i="1"/>
  <c r="B125" i="5"/>
  <c r="F125" i="1"/>
  <c r="B126" i="5"/>
  <c r="F126" i="1"/>
  <c r="B127" i="5"/>
  <c r="F127" i="1"/>
  <c r="B128" i="5"/>
  <c r="F128" i="1"/>
  <c r="B129" i="5"/>
  <c r="F129" i="1"/>
  <c r="B130" i="5"/>
  <c r="F130" i="1"/>
  <c r="B131" i="5"/>
  <c r="F131" i="1"/>
  <c r="B132" i="5"/>
  <c r="F132" i="1"/>
  <c r="B133" i="5"/>
  <c r="F133" i="1"/>
  <c r="B134" i="5"/>
  <c r="F134" i="1"/>
  <c r="B135" i="5"/>
  <c r="F135" i="1"/>
  <c r="B136" i="5"/>
  <c r="F137" i="1"/>
  <c r="B138" i="5"/>
  <c r="F138" i="1"/>
  <c r="B139" i="5"/>
  <c r="F139" i="1"/>
  <c r="B140" i="5"/>
  <c r="F140" i="1"/>
  <c r="B141" i="5"/>
  <c r="F141" i="1"/>
  <c r="B142" i="5"/>
  <c r="F142" i="1"/>
  <c r="B143" i="5"/>
  <c r="F143" i="1"/>
  <c r="B144" i="5"/>
  <c r="F144" i="1"/>
  <c r="B145" i="5"/>
  <c r="F145" i="1"/>
  <c r="B146" i="5"/>
  <c r="F146" i="1"/>
  <c r="B147" i="5"/>
  <c r="F147" i="1"/>
  <c r="B148" i="5"/>
  <c r="F148" i="1"/>
  <c r="B149" i="5"/>
  <c r="F149" i="1"/>
  <c r="B150" i="5"/>
  <c r="F150" i="1"/>
  <c r="B151" i="5"/>
  <c r="F151" i="1"/>
  <c r="B152" i="5"/>
  <c r="F152" i="1"/>
  <c r="B153" i="5"/>
  <c r="F153" i="1"/>
  <c r="B154" i="5"/>
  <c r="F154" i="1"/>
  <c r="B155" i="5"/>
  <c r="F155" i="1"/>
  <c r="B156" i="5"/>
  <c r="F156" i="1"/>
  <c r="B157" i="5"/>
  <c r="F157" i="1"/>
  <c r="B158" i="5"/>
  <c r="F158" i="1"/>
  <c r="B159" i="5"/>
  <c r="F159" i="1"/>
  <c r="B160" i="5"/>
  <c r="F160" i="1"/>
  <c r="B161" i="5"/>
  <c r="F161" i="1"/>
  <c r="B162" i="5"/>
  <c r="F162" i="1"/>
  <c r="B163" i="5"/>
  <c r="F163" i="1"/>
  <c r="B164" i="5"/>
  <c r="F164" i="1"/>
  <c r="B165" i="5"/>
  <c r="F165" i="1"/>
  <c r="B166" i="5"/>
  <c r="F166" i="1"/>
  <c r="B167" i="5"/>
  <c r="F167" i="1"/>
  <c r="B168" i="5"/>
  <c r="F168" i="1"/>
  <c r="B169" i="5"/>
  <c r="F169" i="1"/>
  <c r="B170" i="5"/>
  <c r="F170" i="1"/>
  <c r="B171" i="5"/>
  <c r="F171" i="1"/>
  <c r="B172" i="5"/>
  <c r="F172" i="1"/>
  <c r="B173" i="5"/>
  <c r="F173" i="1"/>
  <c r="B174" i="5"/>
  <c r="F174" i="1"/>
  <c r="B175" i="5"/>
  <c r="F176" i="1"/>
  <c r="B177" i="5"/>
  <c r="F177" i="1"/>
  <c r="B178" i="5"/>
  <c r="F178" i="1"/>
  <c r="B179" i="5"/>
  <c r="F179" i="1"/>
  <c r="B180" i="5"/>
  <c r="F180" i="1"/>
  <c r="B181" i="5"/>
  <c r="F181" i="1"/>
  <c r="B182" i="5"/>
  <c r="F182" i="1"/>
  <c r="B183" i="5"/>
  <c r="F183" i="1"/>
  <c r="B184" i="5"/>
  <c r="F184" i="1"/>
  <c r="B185" i="5"/>
  <c r="F185" i="1"/>
  <c r="B186" i="5"/>
  <c r="F186" i="1"/>
  <c r="B187" i="5"/>
  <c r="F187" i="1"/>
  <c r="B188" i="5"/>
  <c r="F188" i="1"/>
  <c r="B189" i="5"/>
  <c r="F190" i="1"/>
  <c r="B191" i="5"/>
  <c r="F191" i="1"/>
  <c r="B192" i="5"/>
  <c r="F192" i="1"/>
  <c r="B193" i="5"/>
  <c r="F193" i="1"/>
  <c r="B194" i="5"/>
  <c r="F194" i="1"/>
  <c r="B195" i="5"/>
  <c r="F195" i="1"/>
  <c r="B196" i="5"/>
  <c r="F196" i="1"/>
  <c r="B197" i="5"/>
  <c r="F197" i="1"/>
  <c r="B198" i="5"/>
  <c r="F198" i="1"/>
  <c r="B199" i="5"/>
  <c r="F199" i="1"/>
  <c r="B200" i="5"/>
  <c r="F200" i="1"/>
  <c r="B201" i="5"/>
  <c r="F201" i="1"/>
  <c r="B202" i="5"/>
  <c r="F202" i="1"/>
  <c r="B203" i="5"/>
  <c r="F203" i="1"/>
  <c r="B204" i="5"/>
  <c r="F204" i="1"/>
  <c r="B205" i="5"/>
  <c r="F205" i="1"/>
  <c r="B206" i="5"/>
  <c r="F206" i="1"/>
  <c r="B207" i="5"/>
  <c r="F207" i="1"/>
  <c r="B208" i="5"/>
  <c r="F208" i="1"/>
  <c r="B209" i="5"/>
  <c r="F209" i="1"/>
  <c r="B210" i="5"/>
  <c r="F210" i="1"/>
  <c r="B211" i="5"/>
  <c r="F211" i="1"/>
  <c r="B212" i="5"/>
  <c r="F212" i="1"/>
  <c r="B213" i="5"/>
  <c r="F213" i="1"/>
  <c r="B214" i="5"/>
  <c r="F214" i="1"/>
  <c r="B215" i="5"/>
  <c r="F215" i="1"/>
  <c r="B216" i="5"/>
  <c r="F216" i="1"/>
  <c r="B217" i="5"/>
  <c r="F217" i="1"/>
  <c r="B218" i="5"/>
  <c r="F218" i="1"/>
  <c r="B219" i="5"/>
  <c r="F219" i="1"/>
  <c r="B220" i="5"/>
  <c r="F220" i="1"/>
  <c r="B221" i="5"/>
  <c r="F221" i="1"/>
  <c r="B222" i="5"/>
  <c r="F222" i="1"/>
  <c r="B223" i="5"/>
  <c r="F223" i="1"/>
  <c r="B224" i="5"/>
  <c r="F224" i="1"/>
  <c r="B225" i="5"/>
  <c r="F225" i="1"/>
  <c r="B226" i="5"/>
  <c r="F226" i="1"/>
  <c r="B227" i="5"/>
  <c r="F227" i="1"/>
  <c r="B228" i="5"/>
  <c r="F228" i="1"/>
  <c r="B229" i="5"/>
  <c r="F229" i="1"/>
  <c r="B230" i="5"/>
  <c r="F230" i="1"/>
  <c r="B231" i="5"/>
  <c r="F231" i="1"/>
  <c r="B232" i="5"/>
  <c r="F232" i="1"/>
  <c r="B233" i="5"/>
  <c r="F233" i="1"/>
  <c r="B234" i="5"/>
  <c r="F234" i="1"/>
  <c r="B235" i="5"/>
  <c r="F235" i="1"/>
  <c r="B236" i="5"/>
  <c r="F236" i="1"/>
  <c r="B237" i="5"/>
  <c r="F237" i="1"/>
  <c r="B238" i="5"/>
  <c r="F238" i="1"/>
  <c r="B239" i="5"/>
  <c r="F239" i="1"/>
  <c r="B240" i="5"/>
  <c r="F240" i="1"/>
  <c r="B241" i="5"/>
  <c r="F241" i="1"/>
  <c r="B242" i="5"/>
  <c r="F242" i="1"/>
  <c r="B243" i="5"/>
  <c r="F243" i="1"/>
  <c r="B244" i="5"/>
  <c r="F244" i="1"/>
  <c r="B245" i="5"/>
  <c r="F245" i="1"/>
  <c r="B246" i="5"/>
  <c r="F246" i="1"/>
  <c r="B247" i="5"/>
  <c r="F247" i="1"/>
  <c r="B248" i="5"/>
  <c r="F248" i="1"/>
  <c r="B249" i="5"/>
  <c r="F249" i="1"/>
  <c r="B250" i="5"/>
  <c r="F250" i="1"/>
  <c r="B251" i="5"/>
  <c r="F3" i="1"/>
  <c r="I5" i="1"/>
  <c r="E4" i="1"/>
  <c r="B5" i="4"/>
  <c r="E5" i="1"/>
  <c r="B6" i="4"/>
  <c r="E6" i="1"/>
  <c r="B7" i="4"/>
  <c r="E7" i="1"/>
  <c r="B8" i="4"/>
  <c r="E8" i="1"/>
  <c r="B9" i="4"/>
  <c r="E9" i="1"/>
  <c r="B10" i="4"/>
  <c r="E10" i="1"/>
  <c r="B11" i="4"/>
  <c r="E11" i="1"/>
  <c r="B12" i="4"/>
  <c r="E12" i="1"/>
  <c r="B13" i="4"/>
  <c r="E13" i="1"/>
  <c r="B14" i="4"/>
  <c r="E14" i="1"/>
  <c r="B15" i="4"/>
  <c r="E15" i="1"/>
  <c r="B16" i="4"/>
  <c r="E16" i="1"/>
  <c r="B17" i="4"/>
  <c r="E17" i="1"/>
  <c r="B18" i="4"/>
  <c r="E18" i="1"/>
  <c r="B19" i="4"/>
  <c r="E19" i="1"/>
  <c r="B20" i="4"/>
  <c r="E20" i="1"/>
  <c r="B21" i="4"/>
  <c r="E21" i="1"/>
  <c r="B22" i="4"/>
  <c r="E22" i="1"/>
  <c r="B23" i="4"/>
  <c r="E23" i="1"/>
  <c r="B24" i="4"/>
  <c r="E24" i="1"/>
  <c r="B25" i="4"/>
  <c r="E25" i="1"/>
  <c r="B26" i="4"/>
  <c r="E26" i="1"/>
  <c r="B27" i="4"/>
  <c r="E27" i="1"/>
  <c r="B28" i="4"/>
  <c r="E28" i="1"/>
  <c r="B29" i="4"/>
  <c r="E29" i="1"/>
  <c r="B30" i="4"/>
  <c r="E30" i="1"/>
  <c r="B31" i="4"/>
  <c r="E31" i="1"/>
  <c r="B32" i="4"/>
  <c r="E32" i="1"/>
  <c r="B33" i="4"/>
  <c r="E33" i="1"/>
  <c r="B34" i="4"/>
  <c r="E34" i="1"/>
  <c r="B35" i="4"/>
  <c r="E35" i="1"/>
  <c r="B36" i="4"/>
  <c r="E36" i="1"/>
  <c r="B37" i="4"/>
  <c r="E37" i="1"/>
  <c r="B38" i="4"/>
  <c r="E38" i="1"/>
  <c r="B39" i="4"/>
  <c r="E39" i="1"/>
  <c r="B40" i="4"/>
  <c r="E40" i="1"/>
  <c r="B41" i="4"/>
  <c r="E41" i="1"/>
  <c r="B42" i="4"/>
  <c r="E42" i="1"/>
  <c r="B43" i="4"/>
  <c r="E43" i="1"/>
  <c r="B44" i="4"/>
  <c r="E44" i="1"/>
  <c r="B45" i="4"/>
  <c r="E45" i="1"/>
  <c r="B46" i="4"/>
  <c r="E46" i="1"/>
  <c r="B47" i="4"/>
  <c r="E47" i="1"/>
  <c r="B48" i="4"/>
  <c r="E48" i="1"/>
  <c r="B49" i="4"/>
  <c r="E49" i="1"/>
  <c r="B50" i="4"/>
  <c r="E50" i="1"/>
  <c r="B51" i="4"/>
  <c r="E51" i="1"/>
  <c r="B52" i="4"/>
  <c r="E52" i="1"/>
  <c r="B53" i="4"/>
  <c r="E53" i="1"/>
  <c r="B54" i="4"/>
  <c r="E54" i="1"/>
  <c r="B55" i="4"/>
  <c r="E55" i="1"/>
  <c r="B56" i="4"/>
  <c r="E56" i="1"/>
  <c r="B57" i="4"/>
  <c r="E57" i="1"/>
  <c r="B58" i="4"/>
  <c r="E58" i="1"/>
  <c r="B59" i="4"/>
  <c r="E59" i="1"/>
  <c r="B60" i="4"/>
  <c r="E60" i="1"/>
  <c r="B61" i="4"/>
  <c r="E61" i="1"/>
  <c r="B62" i="4"/>
  <c r="E62" i="1"/>
  <c r="B63" i="4"/>
  <c r="E63" i="1"/>
  <c r="B64" i="4"/>
  <c r="E64" i="1"/>
  <c r="B65" i="4"/>
  <c r="E65" i="1"/>
  <c r="B66" i="4"/>
  <c r="E66" i="1"/>
  <c r="B67" i="4"/>
  <c r="E67" i="1"/>
  <c r="B68" i="4"/>
  <c r="E68" i="1"/>
  <c r="B69" i="4"/>
  <c r="E69" i="1"/>
  <c r="B70" i="4"/>
  <c r="E70" i="1"/>
  <c r="B71" i="4"/>
  <c r="E71" i="1"/>
  <c r="B72" i="4"/>
  <c r="E72" i="1"/>
  <c r="B73" i="4"/>
  <c r="E73" i="1"/>
  <c r="B74" i="4"/>
  <c r="E74" i="1"/>
  <c r="B75" i="4"/>
  <c r="E75" i="1"/>
  <c r="B76" i="4"/>
  <c r="E76" i="1"/>
  <c r="B77" i="4"/>
  <c r="E77" i="1"/>
  <c r="B78" i="4"/>
  <c r="E78" i="1"/>
  <c r="B79" i="4"/>
  <c r="E79" i="1"/>
  <c r="B80" i="4"/>
  <c r="E80" i="1"/>
  <c r="B81" i="4"/>
  <c r="E81" i="1"/>
  <c r="B82" i="4"/>
  <c r="E82" i="1"/>
  <c r="B83" i="4"/>
  <c r="E83" i="1"/>
  <c r="B84" i="4"/>
  <c r="E84" i="1"/>
  <c r="B85" i="4"/>
  <c r="E85" i="1"/>
  <c r="B86" i="4"/>
  <c r="E86" i="1"/>
  <c r="B87" i="4"/>
  <c r="E87" i="1"/>
  <c r="B88" i="4"/>
  <c r="E88" i="1"/>
  <c r="B89" i="4"/>
  <c r="E89" i="1"/>
  <c r="B90" i="4"/>
  <c r="E90" i="1"/>
  <c r="B91" i="4"/>
  <c r="E91" i="1"/>
  <c r="B92" i="4"/>
  <c r="E92" i="1"/>
  <c r="B93" i="4"/>
  <c r="E93" i="1"/>
  <c r="B94" i="4"/>
  <c r="E94" i="1"/>
  <c r="B95" i="4"/>
  <c r="E95" i="1"/>
  <c r="B96" i="4"/>
  <c r="E96" i="1"/>
  <c r="B97" i="4"/>
  <c r="E97" i="1"/>
  <c r="B98" i="4"/>
  <c r="E98" i="1"/>
  <c r="B99" i="4"/>
  <c r="E99" i="1"/>
  <c r="B100" i="4"/>
  <c r="E100" i="1"/>
  <c r="B101" i="4"/>
  <c r="E101" i="1"/>
  <c r="B102" i="4"/>
  <c r="E102" i="1"/>
  <c r="B103" i="4"/>
  <c r="E104" i="1"/>
  <c r="B105" i="4"/>
  <c r="E105" i="1"/>
  <c r="B106" i="4"/>
  <c r="E106" i="1"/>
  <c r="B107" i="4"/>
  <c r="E107" i="1"/>
  <c r="B108" i="4"/>
  <c r="E108" i="1"/>
  <c r="B109" i="4"/>
  <c r="E109" i="1"/>
  <c r="B110" i="4"/>
  <c r="E110" i="1"/>
  <c r="B111" i="4"/>
  <c r="E111" i="1"/>
  <c r="B112" i="4"/>
  <c r="E112" i="1"/>
  <c r="B113" i="4"/>
  <c r="E113" i="1"/>
  <c r="B114" i="4"/>
  <c r="E114" i="1"/>
  <c r="B115" i="4"/>
  <c r="E115" i="1"/>
  <c r="B116" i="4"/>
  <c r="E116" i="1"/>
  <c r="B117" i="4"/>
  <c r="E117" i="1"/>
  <c r="B118" i="4"/>
  <c r="E118" i="1"/>
  <c r="B119" i="4"/>
  <c r="E119" i="1"/>
  <c r="B120" i="4"/>
  <c r="E120" i="1"/>
  <c r="B121" i="4"/>
  <c r="E121" i="1"/>
  <c r="B122" i="4"/>
  <c r="E122" i="1"/>
  <c r="B123" i="4"/>
  <c r="E123" i="1"/>
  <c r="B124" i="4"/>
  <c r="E124" i="1"/>
  <c r="B125" i="4"/>
  <c r="E125" i="1"/>
  <c r="B126" i="4"/>
  <c r="E126" i="1"/>
  <c r="B127" i="4"/>
  <c r="E127" i="1"/>
  <c r="B128" i="4"/>
  <c r="E128" i="1"/>
  <c r="B129" i="4"/>
  <c r="E129" i="1"/>
  <c r="B130" i="4"/>
  <c r="E130" i="1"/>
  <c r="B131" i="4"/>
  <c r="E131" i="1"/>
  <c r="B132" i="4"/>
  <c r="E132" i="1"/>
  <c r="B133" i="4"/>
  <c r="E133" i="1"/>
  <c r="B134" i="4"/>
  <c r="E134" i="1"/>
  <c r="B135" i="4"/>
  <c r="E135" i="1"/>
  <c r="B136" i="4"/>
  <c r="E137" i="1"/>
  <c r="B138" i="4"/>
  <c r="E138" i="1"/>
  <c r="B139" i="4"/>
  <c r="E139" i="1"/>
  <c r="B140" i="4"/>
  <c r="E140" i="1"/>
  <c r="B141" i="4"/>
  <c r="E141" i="1"/>
  <c r="B142" i="4"/>
  <c r="E142" i="1"/>
  <c r="B143" i="4"/>
  <c r="E143" i="1"/>
  <c r="B144" i="4"/>
  <c r="E144" i="1"/>
  <c r="B145" i="4"/>
  <c r="E145" i="1"/>
  <c r="B146" i="4"/>
  <c r="E146" i="1"/>
  <c r="B147" i="4"/>
  <c r="E147" i="1"/>
  <c r="B148" i="4"/>
  <c r="E148" i="1"/>
  <c r="B149" i="4"/>
  <c r="E149" i="1"/>
  <c r="B150" i="4"/>
  <c r="E150" i="1"/>
  <c r="B151" i="4"/>
  <c r="E151" i="1"/>
  <c r="B152" i="4"/>
  <c r="E152" i="1"/>
  <c r="B153" i="4"/>
  <c r="E153" i="1"/>
  <c r="B154" i="4"/>
  <c r="E154" i="1"/>
  <c r="B155" i="4"/>
  <c r="E155" i="1"/>
  <c r="B156" i="4"/>
  <c r="E156" i="1"/>
  <c r="B157" i="4"/>
  <c r="E157" i="1"/>
  <c r="B158" i="4"/>
  <c r="E158" i="1"/>
  <c r="B159" i="4"/>
  <c r="E159" i="1"/>
  <c r="B160" i="4"/>
  <c r="E160" i="1"/>
  <c r="B161" i="4"/>
  <c r="E161" i="1"/>
  <c r="B162" i="4"/>
  <c r="E162" i="1"/>
  <c r="B163" i="4"/>
  <c r="E163" i="1"/>
  <c r="B164" i="4"/>
  <c r="E164" i="1"/>
  <c r="B165" i="4"/>
  <c r="E165" i="1"/>
  <c r="B166" i="4"/>
  <c r="E166" i="1"/>
  <c r="B167" i="4"/>
  <c r="E167" i="1"/>
  <c r="B168" i="4"/>
  <c r="E168" i="1"/>
  <c r="B169" i="4"/>
  <c r="E169" i="1"/>
  <c r="B170" i="4"/>
  <c r="E170" i="1"/>
  <c r="B171" i="4"/>
  <c r="E171" i="1"/>
  <c r="B172" i="4"/>
  <c r="E172" i="1"/>
  <c r="B173" i="4"/>
  <c r="E173" i="1"/>
  <c r="B174" i="4"/>
  <c r="E174" i="1"/>
  <c r="B175" i="4"/>
  <c r="E176" i="1"/>
  <c r="B177" i="4"/>
  <c r="E177" i="1"/>
  <c r="B178" i="4"/>
  <c r="E178" i="1"/>
  <c r="B179" i="4"/>
  <c r="E179" i="1"/>
  <c r="B180" i="4"/>
  <c r="E180" i="1"/>
  <c r="B181" i="4"/>
  <c r="E181" i="1"/>
  <c r="B182" i="4"/>
  <c r="E182" i="1"/>
  <c r="B183" i="4"/>
  <c r="E183" i="1"/>
  <c r="B184" i="4"/>
  <c r="E184" i="1"/>
  <c r="B185" i="4"/>
  <c r="E185" i="1"/>
  <c r="B186" i="4"/>
  <c r="E186" i="1"/>
  <c r="B187" i="4"/>
  <c r="E187" i="1"/>
  <c r="B188" i="4"/>
  <c r="E188" i="1"/>
  <c r="B189" i="4"/>
  <c r="E190" i="1"/>
  <c r="B191" i="4"/>
  <c r="E191" i="1"/>
  <c r="B192" i="4"/>
  <c r="E192" i="1"/>
  <c r="B193" i="4"/>
  <c r="E193" i="1"/>
  <c r="B194" i="4"/>
  <c r="E194" i="1"/>
  <c r="B195" i="4"/>
  <c r="E195" i="1"/>
  <c r="B196" i="4"/>
  <c r="E196" i="1"/>
  <c r="B197" i="4"/>
  <c r="E197" i="1"/>
  <c r="B198" i="4"/>
  <c r="E198" i="1"/>
  <c r="B199" i="4"/>
  <c r="E199" i="1"/>
  <c r="B200" i="4"/>
  <c r="E200" i="1"/>
  <c r="B201" i="4"/>
  <c r="E201" i="1"/>
  <c r="B202" i="4"/>
  <c r="E202" i="1"/>
  <c r="B203" i="4"/>
  <c r="E203" i="1"/>
  <c r="B204" i="4"/>
  <c r="E204" i="1"/>
  <c r="B205" i="4"/>
  <c r="E205" i="1"/>
  <c r="B206" i="4"/>
  <c r="E206" i="1"/>
  <c r="B207" i="4"/>
  <c r="E207" i="1"/>
  <c r="B208" i="4"/>
  <c r="E208" i="1"/>
  <c r="B209" i="4"/>
  <c r="E209" i="1"/>
  <c r="B210" i="4"/>
  <c r="E210" i="1"/>
  <c r="B211" i="4"/>
  <c r="E211" i="1"/>
  <c r="B212" i="4"/>
  <c r="E212" i="1"/>
  <c r="B213" i="4"/>
  <c r="E213" i="1"/>
  <c r="B214" i="4"/>
  <c r="E214" i="1"/>
  <c r="B215" i="4"/>
  <c r="E215" i="1"/>
  <c r="B216" i="4"/>
  <c r="E216" i="1"/>
  <c r="B217" i="4"/>
  <c r="E217" i="1"/>
  <c r="B218" i="4"/>
  <c r="E218" i="1"/>
  <c r="B219" i="4"/>
  <c r="E219" i="1"/>
  <c r="B220" i="4"/>
  <c r="E220" i="1"/>
  <c r="B221" i="4"/>
  <c r="E221" i="1"/>
  <c r="B222" i="4"/>
  <c r="E222" i="1"/>
  <c r="B223" i="4"/>
  <c r="E223" i="1"/>
  <c r="B224" i="4"/>
  <c r="E224" i="1"/>
  <c r="B225" i="4"/>
  <c r="E225" i="1"/>
  <c r="B226" i="4"/>
  <c r="E226" i="1"/>
  <c r="B227" i="4"/>
  <c r="E227" i="1"/>
  <c r="B228" i="4"/>
  <c r="E228" i="1"/>
  <c r="B229" i="4"/>
  <c r="E229" i="1"/>
  <c r="B230" i="4"/>
  <c r="E230" i="1"/>
  <c r="B231" i="4"/>
  <c r="E231" i="1"/>
  <c r="B232" i="4"/>
  <c r="E232" i="1"/>
  <c r="B233" i="4"/>
  <c r="E233" i="1"/>
  <c r="B234" i="4"/>
  <c r="E234" i="1"/>
  <c r="B235" i="4"/>
  <c r="E235" i="1"/>
  <c r="B236" i="4"/>
  <c r="E236" i="1"/>
  <c r="B237" i="4"/>
  <c r="E237" i="1"/>
  <c r="B238" i="4"/>
  <c r="E238" i="1"/>
  <c r="B239" i="4"/>
  <c r="E239" i="1"/>
  <c r="B240" i="4"/>
  <c r="E240" i="1"/>
  <c r="B241" i="4"/>
  <c r="E241" i="1"/>
  <c r="B242" i="4"/>
  <c r="E242" i="1"/>
  <c r="B243" i="4"/>
  <c r="E243" i="1"/>
  <c r="B244" i="4"/>
  <c r="E244" i="1"/>
  <c r="B245" i="4"/>
  <c r="E245" i="1"/>
  <c r="B246" i="4"/>
  <c r="E246" i="1"/>
  <c r="B247" i="4"/>
  <c r="E247" i="1"/>
  <c r="B248" i="4"/>
  <c r="E248" i="1"/>
  <c r="B249" i="4"/>
  <c r="E249" i="1"/>
  <c r="B250" i="4"/>
  <c r="E250" i="1"/>
  <c r="B251" i="4"/>
  <c r="E3" i="1"/>
  <c r="B4" i="4"/>
  <c r="D4" i="1"/>
  <c r="B5" i="3"/>
  <c r="D5" i="1"/>
  <c r="B6" i="3"/>
  <c r="D6" i="1"/>
  <c r="B7" i="3"/>
  <c r="D7" i="1"/>
  <c r="B8" i="3"/>
  <c r="D8" i="1"/>
  <c r="B9" i="3"/>
  <c r="D9" i="1"/>
  <c r="B10" i="3"/>
  <c r="D10" i="1"/>
  <c r="B11" i="3"/>
  <c r="D11" i="1"/>
  <c r="B12" i="3"/>
  <c r="D12" i="1"/>
  <c r="B13" i="3"/>
  <c r="D13" i="1"/>
  <c r="B14" i="3"/>
  <c r="D14" i="1"/>
  <c r="B15" i="3"/>
  <c r="D15" i="1"/>
  <c r="B16" i="3"/>
  <c r="D16" i="1"/>
  <c r="B17" i="3"/>
  <c r="D17" i="1"/>
  <c r="B18" i="3"/>
  <c r="D18" i="1"/>
  <c r="B19" i="3"/>
  <c r="D19" i="1"/>
  <c r="B20" i="3"/>
  <c r="D20" i="1"/>
  <c r="B21" i="3"/>
  <c r="D21" i="1"/>
  <c r="B22" i="3"/>
  <c r="D22" i="1"/>
  <c r="B23" i="3"/>
  <c r="D23" i="1"/>
  <c r="B24" i="3"/>
  <c r="D24" i="1"/>
  <c r="B25" i="3"/>
  <c r="D25" i="1"/>
  <c r="B26" i="3"/>
  <c r="D26" i="1"/>
  <c r="B27" i="3"/>
  <c r="D27" i="1"/>
  <c r="B28" i="3"/>
  <c r="D28" i="1"/>
  <c r="B29" i="3"/>
  <c r="D29" i="1"/>
  <c r="B30" i="3"/>
  <c r="D30" i="1"/>
  <c r="B31" i="3"/>
  <c r="D31" i="1"/>
  <c r="B32" i="3"/>
  <c r="D32" i="1"/>
  <c r="B33" i="3"/>
  <c r="D33" i="1"/>
  <c r="B34" i="3"/>
  <c r="D34" i="1"/>
  <c r="B35" i="3"/>
  <c r="D35" i="1"/>
  <c r="B36" i="3"/>
  <c r="D36" i="1"/>
  <c r="B37" i="3"/>
  <c r="D37" i="1"/>
  <c r="B38" i="3"/>
  <c r="D38" i="1"/>
  <c r="B39" i="3"/>
  <c r="D39" i="1"/>
  <c r="B40" i="3"/>
  <c r="D40" i="1"/>
  <c r="B41" i="3"/>
  <c r="D41" i="1"/>
  <c r="B42" i="3"/>
  <c r="D42" i="1"/>
  <c r="B43" i="3"/>
  <c r="D43" i="1"/>
  <c r="B44" i="3"/>
  <c r="D44" i="1"/>
  <c r="B45" i="3"/>
  <c r="D45" i="1"/>
  <c r="B46" i="3"/>
  <c r="D46" i="1"/>
  <c r="B47" i="3"/>
  <c r="D47" i="1"/>
  <c r="B48" i="3"/>
  <c r="D48" i="1"/>
  <c r="B49" i="3"/>
  <c r="D49" i="1"/>
  <c r="B50" i="3"/>
  <c r="D50" i="1"/>
  <c r="B51" i="3"/>
  <c r="D51" i="1"/>
  <c r="B52" i="3"/>
  <c r="D52" i="1"/>
  <c r="B53" i="3"/>
  <c r="D53" i="1"/>
  <c r="B54" i="3"/>
  <c r="D54" i="1"/>
  <c r="B55" i="3"/>
  <c r="D55" i="1"/>
  <c r="B56" i="3"/>
  <c r="D56" i="1"/>
  <c r="B57" i="3"/>
  <c r="D57" i="1"/>
  <c r="B58" i="3"/>
  <c r="D58" i="1"/>
  <c r="B59" i="3"/>
  <c r="D59" i="1"/>
  <c r="B60" i="3"/>
  <c r="D60" i="1"/>
  <c r="B61" i="3"/>
  <c r="D61" i="1"/>
  <c r="B62" i="3"/>
  <c r="D62" i="1"/>
  <c r="B63" i="3"/>
  <c r="D63" i="1"/>
  <c r="B64" i="3"/>
  <c r="D64" i="1"/>
  <c r="B65" i="3"/>
  <c r="D65" i="1"/>
  <c r="B66" i="3"/>
  <c r="D66" i="1"/>
  <c r="B67" i="3"/>
  <c r="D67" i="1"/>
  <c r="B68" i="3"/>
  <c r="D68" i="1"/>
  <c r="B69" i="3"/>
  <c r="D69" i="1"/>
  <c r="B70" i="3"/>
  <c r="D70" i="1"/>
  <c r="B71" i="3"/>
  <c r="D71" i="1"/>
  <c r="B72" i="3"/>
  <c r="D72" i="1"/>
  <c r="B73" i="3"/>
  <c r="D73" i="1"/>
  <c r="B74" i="3"/>
  <c r="D74" i="1"/>
  <c r="B75" i="3"/>
  <c r="D75" i="1"/>
  <c r="B76" i="3"/>
  <c r="D76" i="1"/>
  <c r="B77" i="3"/>
  <c r="D77" i="1"/>
  <c r="B78" i="3"/>
  <c r="D78" i="1"/>
  <c r="B79" i="3"/>
  <c r="D79" i="1"/>
  <c r="B80" i="3"/>
  <c r="D80" i="1"/>
  <c r="B81" i="3"/>
  <c r="D81" i="1"/>
  <c r="B82" i="3"/>
  <c r="D82" i="1"/>
  <c r="B83" i="3"/>
  <c r="D83" i="1"/>
  <c r="B84" i="3"/>
  <c r="D84" i="1"/>
  <c r="B85" i="3"/>
  <c r="D85" i="1"/>
  <c r="B86" i="3"/>
  <c r="D86" i="1"/>
  <c r="B87" i="3"/>
  <c r="D87" i="1"/>
  <c r="B88" i="3"/>
  <c r="D88" i="1"/>
  <c r="B89" i="3"/>
  <c r="D89" i="1"/>
  <c r="B90" i="3"/>
  <c r="D90" i="1"/>
  <c r="B91" i="3"/>
  <c r="D91" i="1"/>
  <c r="B92" i="3"/>
  <c r="D92" i="1"/>
  <c r="B93" i="3"/>
  <c r="D93" i="1"/>
  <c r="B94" i="3"/>
  <c r="D94" i="1"/>
  <c r="B95" i="3"/>
  <c r="D95" i="1"/>
  <c r="B96" i="3"/>
  <c r="D96" i="1"/>
  <c r="B97" i="3"/>
  <c r="D97" i="1"/>
  <c r="B98" i="3"/>
  <c r="D98" i="1"/>
  <c r="B99" i="3"/>
  <c r="D99" i="1"/>
  <c r="B100" i="3"/>
  <c r="D100" i="1"/>
  <c r="B101" i="3"/>
  <c r="D101" i="1"/>
  <c r="B102" i="3"/>
  <c r="D102" i="1"/>
  <c r="B103" i="3"/>
  <c r="D104" i="1"/>
  <c r="B105" i="3"/>
  <c r="D105" i="1"/>
  <c r="B106" i="3"/>
  <c r="D106" i="1"/>
  <c r="B107" i="3"/>
  <c r="D107" i="1"/>
  <c r="B108" i="3"/>
  <c r="D108" i="1"/>
  <c r="B109" i="3"/>
  <c r="D109" i="1"/>
  <c r="B110" i="3"/>
  <c r="D110" i="1"/>
  <c r="B111" i="3"/>
  <c r="D111" i="1"/>
  <c r="B112" i="3"/>
  <c r="D112" i="1"/>
  <c r="B113" i="3"/>
  <c r="D113" i="1"/>
  <c r="B114" i="3"/>
  <c r="D114" i="1"/>
  <c r="B115" i="3"/>
  <c r="D115" i="1"/>
  <c r="B116" i="3"/>
  <c r="D116" i="1"/>
  <c r="B117" i="3"/>
  <c r="D117" i="1"/>
  <c r="B118" i="3"/>
  <c r="D118" i="1"/>
  <c r="B119" i="3"/>
  <c r="D119" i="1"/>
  <c r="B120" i="3"/>
  <c r="D120" i="1"/>
  <c r="B121" i="3"/>
  <c r="D121" i="1"/>
  <c r="B122" i="3"/>
  <c r="D122" i="1"/>
  <c r="B123" i="3"/>
  <c r="D123" i="1"/>
  <c r="B124" i="3"/>
  <c r="D124" i="1"/>
  <c r="B125" i="3"/>
  <c r="D125" i="1"/>
  <c r="B126" i="3"/>
  <c r="D126" i="1"/>
  <c r="B127" i="3"/>
  <c r="D127" i="1"/>
  <c r="B128" i="3"/>
  <c r="D128" i="1"/>
  <c r="B129" i="3"/>
  <c r="D129" i="1"/>
  <c r="B130" i="3"/>
  <c r="D130" i="1"/>
  <c r="B131" i="3"/>
  <c r="D131" i="1"/>
  <c r="B132" i="3"/>
  <c r="D132" i="1"/>
  <c r="B133" i="3"/>
  <c r="D133" i="1"/>
  <c r="B134" i="3"/>
  <c r="D134" i="1"/>
  <c r="B135" i="3"/>
  <c r="D135" i="1"/>
  <c r="B136" i="3"/>
  <c r="D137" i="1"/>
  <c r="B138" i="3"/>
  <c r="D138" i="1"/>
  <c r="B139" i="3"/>
  <c r="D139" i="1"/>
  <c r="B140" i="3"/>
  <c r="D140" i="1"/>
  <c r="B141" i="3"/>
  <c r="D141" i="1"/>
  <c r="B142" i="3"/>
  <c r="D142" i="1"/>
  <c r="B143" i="3"/>
  <c r="D143" i="1"/>
  <c r="B144" i="3"/>
  <c r="D144" i="1"/>
  <c r="B145" i="3"/>
  <c r="D145" i="1"/>
  <c r="B146" i="3"/>
  <c r="D146" i="1"/>
  <c r="B147" i="3"/>
  <c r="D147" i="1"/>
  <c r="B148" i="3"/>
  <c r="D148" i="1"/>
  <c r="B149" i="3"/>
  <c r="D149" i="1"/>
  <c r="B150" i="3"/>
  <c r="D150" i="1"/>
  <c r="B151" i="3"/>
  <c r="D151" i="1"/>
  <c r="B152" i="3"/>
  <c r="D152" i="1"/>
  <c r="B153" i="3"/>
  <c r="D153" i="1"/>
  <c r="B154" i="3"/>
  <c r="D154" i="1"/>
  <c r="B155" i="3"/>
  <c r="D155" i="1"/>
  <c r="B156" i="3"/>
  <c r="D156" i="1"/>
  <c r="B157" i="3"/>
  <c r="D157" i="1"/>
  <c r="B158" i="3"/>
  <c r="D158" i="1"/>
  <c r="B159" i="3"/>
  <c r="D159" i="1"/>
  <c r="B160" i="3"/>
  <c r="D160" i="1"/>
  <c r="B161" i="3"/>
  <c r="D161" i="1"/>
  <c r="B162" i="3"/>
  <c r="D162" i="1"/>
  <c r="B163" i="3"/>
  <c r="D163" i="1"/>
  <c r="B164" i="3"/>
  <c r="D164" i="1"/>
  <c r="B165" i="3"/>
  <c r="D165" i="1"/>
  <c r="B166" i="3"/>
  <c r="D166" i="1"/>
  <c r="B167" i="3"/>
  <c r="D167" i="1"/>
  <c r="B168" i="3"/>
  <c r="D168" i="1"/>
  <c r="B169" i="3"/>
  <c r="D169" i="1"/>
  <c r="B170" i="3"/>
  <c r="D170" i="1"/>
  <c r="B171" i="3"/>
  <c r="D171" i="1"/>
  <c r="B172" i="3"/>
  <c r="D172" i="1"/>
  <c r="B173" i="3"/>
  <c r="D173" i="1"/>
  <c r="B174" i="3"/>
  <c r="D174" i="1"/>
  <c r="B175" i="3"/>
  <c r="D176" i="1"/>
  <c r="B177" i="3"/>
  <c r="D177" i="1"/>
  <c r="B178" i="3"/>
  <c r="D178" i="1"/>
  <c r="B179" i="3"/>
  <c r="D179" i="1"/>
  <c r="B180" i="3"/>
  <c r="D180" i="1"/>
  <c r="B181" i="3"/>
  <c r="D181" i="1"/>
  <c r="B182" i="3"/>
  <c r="D182" i="1"/>
  <c r="B183" i="3"/>
  <c r="D183" i="1"/>
  <c r="B184" i="3"/>
  <c r="D184" i="1"/>
  <c r="B185" i="3"/>
  <c r="D185" i="1"/>
  <c r="B186" i="3"/>
  <c r="D186" i="1"/>
  <c r="B187" i="3"/>
  <c r="D187" i="1"/>
  <c r="B188" i="3"/>
  <c r="D188" i="1"/>
  <c r="B189" i="3"/>
  <c r="D190" i="1"/>
  <c r="B191" i="3"/>
  <c r="D191" i="1"/>
  <c r="B192" i="3"/>
  <c r="D192" i="1"/>
  <c r="B193" i="3"/>
  <c r="D193" i="1"/>
  <c r="B194" i="3"/>
  <c r="D194" i="1"/>
  <c r="B195" i="3"/>
  <c r="D195" i="1"/>
  <c r="B196" i="3"/>
  <c r="D196" i="1"/>
  <c r="B197" i="3"/>
  <c r="D197" i="1"/>
  <c r="B198" i="3"/>
  <c r="D198" i="1"/>
  <c r="B199" i="3"/>
  <c r="D199" i="1"/>
  <c r="B200" i="3"/>
  <c r="D200" i="1"/>
  <c r="B201" i="3"/>
  <c r="D201" i="1"/>
  <c r="B202" i="3"/>
  <c r="D202" i="1"/>
  <c r="B203" i="3"/>
  <c r="D203" i="1"/>
  <c r="B204" i="3"/>
  <c r="D204" i="1"/>
  <c r="B205" i="3"/>
  <c r="D205" i="1"/>
  <c r="B206" i="3"/>
  <c r="D206" i="1"/>
  <c r="B207" i="3"/>
  <c r="D207" i="1"/>
  <c r="B208" i="3"/>
  <c r="D208" i="1"/>
  <c r="B209" i="3"/>
  <c r="D209" i="1"/>
  <c r="B210" i="3"/>
  <c r="D210" i="1"/>
  <c r="B211" i="3"/>
  <c r="D211" i="1"/>
  <c r="B212" i="3"/>
  <c r="D212" i="1"/>
  <c r="B213" i="3"/>
  <c r="D213" i="1"/>
  <c r="B214" i="3"/>
  <c r="D214" i="1"/>
  <c r="B215" i="3"/>
  <c r="D215" i="1"/>
  <c r="B216" i="3"/>
  <c r="D216" i="1"/>
  <c r="B217" i="3"/>
  <c r="D217" i="1"/>
  <c r="B218" i="3"/>
  <c r="D218" i="1"/>
  <c r="B219" i="3"/>
  <c r="D219" i="1"/>
  <c r="B220" i="3"/>
  <c r="D220" i="1"/>
  <c r="B221" i="3"/>
  <c r="D221" i="1"/>
  <c r="B222" i="3"/>
  <c r="D222" i="1"/>
  <c r="B223" i="3"/>
  <c r="D223" i="1"/>
  <c r="B224" i="3"/>
  <c r="D224" i="1"/>
  <c r="B225" i="3"/>
  <c r="D225" i="1"/>
  <c r="B226" i="3"/>
  <c r="D226" i="1"/>
  <c r="B227" i="3"/>
  <c r="D227" i="1"/>
  <c r="B228" i="3"/>
  <c r="D228" i="1"/>
  <c r="B229" i="3"/>
  <c r="D229" i="1"/>
  <c r="B230" i="3"/>
  <c r="D230" i="1"/>
  <c r="B231" i="3"/>
  <c r="D231" i="1"/>
  <c r="B232" i="3"/>
  <c r="D232" i="1"/>
  <c r="B233" i="3"/>
  <c r="D233" i="1"/>
  <c r="B234" i="3"/>
  <c r="D234" i="1"/>
  <c r="B235" i="3"/>
  <c r="D235" i="1"/>
  <c r="B236" i="3"/>
  <c r="D236" i="1"/>
  <c r="B237" i="3"/>
  <c r="D237" i="1"/>
  <c r="B238" i="3"/>
  <c r="D238" i="1"/>
  <c r="B239" i="3"/>
  <c r="D239" i="1"/>
  <c r="B240" i="3"/>
  <c r="D240" i="1"/>
  <c r="B241" i="3"/>
  <c r="D241" i="1"/>
  <c r="B242" i="3"/>
  <c r="D242" i="1"/>
  <c r="B243" i="3"/>
  <c r="D243" i="1"/>
  <c r="B244" i="3"/>
  <c r="D244" i="1"/>
  <c r="B245" i="3"/>
  <c r="D245" i="1"/>
  <c r="B246" i="3"/>
  <c r="D246" i="1"/>
  <c r="B247" i="3"/>
  <c r="D247" i="1"/>
  <c r="B248" i="3"/>
  <c r="D248" i="1"/>
  <c r="B249" i="3"/>
  <c r="D249" i="1"/>
  <c r="B250" i="3"/>
  <c r="D250" i="1"/>
  <c r="B251" i="3"/>
  <c r="D3" i="1"/>
  <c r="B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C5" i="5"/>
  <c r="D5" i="5"/>
  <c r="C6" i="5"/>
  <c r="D6" i="5"/>
  <c r="C7" i="5"/>
  <c r="D7" i="5"/>
  <c r="E7" i="5"/>
  <c r="C8" i="5"/>
  <c r="D8" i="5"/>
  <c r="E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C65" i="5"/>
  <c r="D65" i="5"/>
  <c r="C66" i="5"/>
  <c r="D66" i="5"/>
  <c r="C67" i="5"/>
  <c r="D67" i="5"/>
  <c r="C68" i="5"/>
  <c r="D68" i="5"/>
  <c r="C69" i="5"/>
  <c r="D69" i="5"/>
  <c r="C70" i="5"/>
  <c r="D70" i="5"/>
  <c r="C71" i="5"/>
  <c r="D71" i="5"/>
  <c r="C72" i="5"/>
  <c r="D72" i="5"/>
  <c r="C73" i="5"/>
  <c r="D73" i="5"/>
  <c r="C74" i="5"/>
  <c r="D74" i="5"/>
  <c r="C75" i="5"/>
  <c r="D75" i="5"/>
  <c r="F75" i="5"/>
  <c r="C76" i="5"/>
  <c r="D76" i="5"/>
  <c r="C77" i="5"/>
  <c r="D77" i="5"/>
  <c r="C78" i="5"/>
  <c r="D78" i="5"/>
  <c r="C79" i="5"/>
  <c r="D79" i="5"/>
  <c r="F79" i="5"/>
  <c r="C80" i="5"/>
  <c r="D80" i="5"/>
  <c r="C81" i="5"/>
  <c r="D81" i="5"/>
  <c r="C82" i="5"/>
  <c r="D82" i="5"/>
  <c r="C83" i="5"/>
  <c r="D83" i="5"/>
  <c r="F83" i="5"/>
  <c r="C84" i="5"/>
  <c r="D84" i="5"/>
  <c r="F84" i="5"/>
  <c r="C85" i="5"/>
  <c r="D85" i="5"/>
  <c r="C86" i="5"/>
  <c r="D86" i="5"/>
  <c r="C87" i="5"/>
  <c r="D87" i="5"/>
  <c r="F87" i="5"/>
  <c r="C88" i="5"/>
  <c r="D88" i="5"/>
  <c r="C89" i="5"/>
  <c r="D89" i="5"/>
  <c r="C90" i="5"/>
  <c r="D90" i="5"/>
  <c r="F90" i="5"/>
  <c r="C91" i="5"/>
  <c r="D91" i="5"/>
  <c r="C92" i="5"/>
  <c r="D92" i="5"/>
  <c r="C93" i="5"/>
  <c r="D93" i="5"/>
  <c r="C94" i="5"/>
  <c r="D94" i="5"/>
  <c r="F94" i="5"/>
  <c r="C95" i="5"/>
  <c r="D95" i="5"/>
  <c r="C96" i="5"/>
  <c r="D96" i="5"/>
  <c r="C97" i="5"/>
  <c r="D97" i="5"/>
  <c r="C98" i="5"/>
  <c r="D98" i="5"/>
  <c r="F98" i="5"/>
  <c r="C99" i="5"/>
  <c r="D99" i="5"/>
  <c r="C100" i="5"/>
  <c r="D100" i="5"/>
  <c r="F100" i="5"/>
  <c r="C101" i="5"/>
  <c r="D101" i="5"/>
  <c r="F101" i="5"/>
  <c r="C102" i="5"/>
  <c r="D102" i="5"/>
  <c r="C103" i="5"/>
  <c r="D103" i="5"/>
  <c r="C105" i="5"/>
  <c r="D105" i="5"/>
  <c r="F105" i="5"/>
  <c r="C106" i="5"/>
  <c r="D106" i="5"/>
  <c r="C107" i="5"/>
  <c r="D107" i="5"/>
  <c r="C108" i="5"/>
  <c r="D108" i="5"/>
  <c r="F108" i="5"/>
  <c r="C109" i="5"/>
  <c r="D109" i="5"/>
  <c r="F109" i="5"/>
  <c r="C110" i="5"/>
  <c r="D110" i="5"/>
  <c r="C111" i="5"/>
  <c r="D111" i="5"/>
  <c r="C112" i="5"/>
  <c r="D112" i="5"/>
  <c r="F112" i="5"/>
  <c r="C113" i="5"/>
  <c r="D113" i="5"/>
  <c r="F113" i="5"/>
  <c r="C114" i="5"/>
  <c r="D114" i="5"/>
  <c r="C115" i="5"/>
  <c r="D115" i="5"/>
  <c r="C116" i="5"/>
  <c r="D116" i="5"/>
  <c r="F116" i="5"/>
  <c r="C117" i="5"/>
  <c r="D117" i="5"/>
  <c r="F117" i="5"/>
  <c r="C118" i="5"/>
  <c r="D118" i="5"/>
  <c r="C119" i="5"/>
  <c r="D119" i="5"/>
  <c r="C120" i="5"/>
  <c r="D120" i="5"/>
  <c r="C121" i="5"/>
  <c r="D121" i="5"/>
  <c r="F121" i="5"/>
  <c r="C122" i="5"/>
  <c r="D122" i="5"/>
  <c r="C123" i="5"/>
  <c r="D123" i="5"/>
  <c r="C124" i="5"/>
  <c r="D124" i="5"/>
  <c r="C125" i="5"/>
  <c r="D125" i="5"/>
  <c r="F125" i="5"/>
  <c r="C126" i="5"/>
  <c r="D126" i="5"/>
  <c r="C127" i="5"/>
  <c r="D127" i="5"/>
  <c r="C128" i="5"/>
  <c r="D128" i="5"/>
  <c r="F128" i="5"/>
  <c r="C129" i="5"/>
  <c r="D129" i="5"/>
  <c r="F129" i="5"/>
  <c r="C130" i="5"/>
  <c r="D130" i="5"/>
  <c r="C131" i="5"/>
  <c r="D131" i="5"/>
  <c r="C132" i="5"/>
  <c r="D132" i="5"/>
  <c r="F132" i="5"/>
  <c r="C133" i="5"/>
  <c r="D133" i="5"/>
  <c r="F133" i="5"/>
  <c r="C134" i="5"/>
  <c r="D134" i="5"/>
  <c r="C135" i="5"/>
  <c r="D135" i="5"/>
  <c r="C136" i="5"/>
  <c r="D136" i="5"/>
  <c r="C138" i="5"/>
  <c r="D138" i="5"/>
  <c r="C139" i="5"/>
  <c r="D139" i="5"/>
  <c r="C140" i="5"/>
  <c r="D140" i="5"/>
  <c r="F140" i="5"/>
  <c r="C141" i="5"/>
  <c r="D141" i="5"/>
  <c r="F141" i="5"/>
  <c r="C142" i="5"/>
  <c r="D142" i="5"/>
  <c r="C143" i="5"/>
  <c r="D143" i="5"/>
  <c r="C144" i="5"/>
  <c r="D144" i="5"/>
  <c r="C145" i="5"/>
  <c r="D145" i="5"/>
  <c r="F145" i="5"/>
  <c r="C146" i="5"/>
  <c r="D146" i="5"/>
  <c r="C147" i="5"/>
  <c r="D147" i="5"/>
  <c r="C148" i="5"/>
  <c r="D148" i="5"/>
  <c r="F148" i="5"/>
  <c r="C149" i="5"/>
  <c r="D149" i="5"/>
  <c r="F149" i="5"/>
  <c r="C150" i="5"/>
  <c r="D150" i="5"/>
  <c r="C151" i="5"/>
  <c r="D151" i="5"/>
  <c r="C152" i="5"/>
  <c r="D152" i="5"/>
  <c r="C153" i="5"/>
  <c r="D153" i="5"/>
  <c r="F153" i="5"/>
  <c r="C154" i="5"/>
  <c r="D154" i="5"/>
  <c r="C155" i="5"/>
  <c r="D155" i="5"/>
  <c r="C156" i="5"/>
  <c r="D156" i="5"/>
  <c r="F156" i="5"/>
  <c r="C157" i="5"/>
  <c r="D157" i="5"/>
  <c r="F157" i="5"/>
  <c r="C158" i="5"/>
  <c r="D158" i="5"/>
  <c r="C159" i="5"/>
  <c r="D159" i="5"/>
  <c r="C160" i="5"/>
  <c r="D160" i="5"/>
  <c r="F160" i="5"/>
  <c r="C161" i="5"/>
  <c r="D161" i="5"/>
  <c r="F161" i="5"/>
  <c r="C162" i="5"/>
  <c r="D162" i="5"/>
  <c r="C163" i="5"/>
  <c r="D163" i="5"/>
  <c r="C164" i="5"/>
  <c r="D164" i="5"/>
  <c r="F164" i="5"/>
  <c r="C165" i="5"/>
  <c r="D165" i="5"/>
  <c r="F165" i="5"/>
  <c r="C166" i="5"/>
  <c r="D166" i="5"/>
  <c r="C167" i="5"/>
  <c r="D167" i="5"/>
  <c r="C168" i="5"/>
  <c r="D168" i="5"/>
  <c r="F168" i="5"/>
  <c r="C169" i="5"/>
  <c r="D169" i="5"/>
  <c r="F169" i="5"/>
  <c r="C170" i="5"/>
  <c r="D170" i="5"/>
  <c r="F170" i="5"/>
  <c r="C171" i="5"/>
  <c r="D171" i="5"/>
  <c r="C172" i="5"/>
  <c r="D172" i="5"/>
  <c r="E172" i="5"/>
  <c r="C173" i="5"/>
  <c r="D173" i="5"/>
  <c r="F173" i="5"/>
  <c r="C174" i="5"/>
  <c r="D174" i="5"/>
  <c r="F174" i="5"/>
  <c r="C175" i="5"/>
  <c r="D175" i="5"/>
  <c r="E175" i="5"/>
  <c r="C177" i="5"/>
  <c r="D177" i="5"/>
  <c r="E177" i="5"/>
  <c r="C178" i="5"/>
  <c r="D178" i="5"/>
  <c r="C179" i="5"/>
  <c r="D179" i="5"/>
  <c r="C180" i="5"/>
  <c r="D180" i="5"/>
  <c r="C181" i="5"/>
  <c r="D181" i="5"/>
  <c r="E181" i="5"/>
  <c r="C182" i="5"/>
  <c r="D182" i="5"/>
  <c r="C183" i="5"/>
  <c r="D183" i="5"/>
  <c r="C184" i="5"/>
  <c r="D184" i="5"/>
  <c r="F184" i="5"/>
  <c r="C185" i="5"/>
  <c r="D185" i="5"/>
  <c r="C186" i="5"/>
  <c r="D186" i="5"/>
  <c r="F186" i="5"/>
  <c r="C187" i="5"/>
  <c r="D187" i="5"/>
  <c r="C188" i="5"/>
  <c r="D188" i="5"/>
  <c r="E188" i="5"/>
  <c r="C189" i="5"/>
  <c r="D189" i="5"/>
  <c r="F189" i="5"/>
  <c r="C191" i="5"/>
  <c r="D191" i="5"/>
  <c r="E191" i="5"/>
  <c r="C192" i="5"/>
  <c r="D192" i="5"/>
  <c r="C193" i="5"/>
  <c r="D193" i="5"/>
  <c r="E193" i="5"/>
  <c r="C194" i="5"/>
  <c r="D194" i="5"/>
  <c r="C195" i="5"/>
  <c r="D195" i="5"/>
  <c r="C196" i="5"/>
  <c r="D196" i="5"/>
  <c r="E196" i="5"/>
  <c r="C197" i="5"/>
  <c r="D197" i="5"/>
  <c r="C198" i="5"/>
  <c r="D198" i="5"/>
  <c r="C199" i="5"/>
  <c r="D199" i="5"/>
  <c r="C200" i="5"/>
  <c r="D200" i="5"/>
  <c r="F200" i="5"/>
  <c r="C201" i="5"/>
  <c r="D201" i="5"/>
  <c r="E201" i="5"/>
  <c r="C202" i="5"/>
  <c r="D202" i="5"/>
  <c r="F202" i="5"/>
  <c r="C203" i="5"/>
  <c r="D203" i="5"/>
  <c r="C204" i="5"/>
  <c r="D204" i="5"/>
  <c r="E204" i="5"/>
  <c r="C205" i="5"/>
  <c r="D205" i="5"/>
  <c r="F205" i="5"/>
  <c r="C206" i="5"/>
  <c r="D206" i="5"/>
  <c r="F206" i="5"/>
  <c r="C207" i="5"/>
  <c r="D207" i="5"/>
  <c r="E207" i="5"/>
  <c r="C208" i="5"/>
  <c r="D208" i="5"/>
  <c r="E208" i="5"/>
  <c r="C209" i="5"/>
  <c r="D209" i="5"/>
  <c r="E209" i="5"/>
  <c r="C210" i="5"/>
  <c r="D210" i="5"/>
  <c r="F210" i="5"/>
  <c r="C211" i="5"/>
  <c r="D211" i="5"/>
  <c r="C212" i="5"/>
  <c r="D212" i="5"/>
  <c r="E212" i="5"/>
  <c r="C213" i="5"/>
  <c r="D213" i="5"/>
  <c r="E213" i="5"/>
  <c r="C214" i="5"/>
  <c r="D214" i="5"/>
  <c r="C215" i="5"/>
  <c r="D215" i="5"/>
  <c r="C216" i="5"/>
  <c r="D216" i="5"/>
  <c r="F216" i="5"/>
  <c r="C217" i="5"/>
  <c r="D217" i="5"/>
  <c r="E217" i="5"/>
  <c r="C218" i="5"/>
  <c r="D218" i="5"/>
  <c r="F218" i="5"/>
  <c r="C219" i="5"/>
  <c r="D219" i="5"/>
  <c r="C220" i="5"/>
  <c r="D220" i="5"/>
  <c r="C221" i="5"/>
  <c r="D221" i="5"/>
  <c r="F221" i="5"/>
  <c r="C222" i="5"/>
  <c r="D222" i="5"/>
  <c r="F222" i="5"/>
  <c r="C223" i="5"/>
  <c r="D223" i="5"/>
  <c r="C224" i="5"/>
  <c r="D224" i="5"/>
  <c r="C225" i="5"/>
  <c r="D225" i="5"/>
  <c r="F225" i="5"/>
  <c r="C226" i="5"/>
  <c r="D226" i="5"/>
  <c r="F226" i="5"/>
  <c r="C227" i="5"/>
  <c r="D227" i="5"/>
  <c r="C228" i="5"/>
  <c r="D228" i="5"/>
  <c r="C229" i="5"/>
  <c r="D229" i="5"/>
  <c r="F229" i="5"/>
  <c r="C230" i="5"/>
  <c r="D230" i="5"/>
  <c r="F230" i="5"/>
  <c r="C231" i="5"/>
  <c r="D231" i="5"/>
  <c r="C232" i="5"/>
  <c r="D232" i="5"/>
  <c r="C233" i="5"/>
  <c r="D233" i="5"/>
  <c r="F233" i="5"/>
  <c r="C234" i="5"/>
  <c r="D234" i="5"/>
  <c r="F234" i="5"/>
  <c r="C235" i="5"/>
  <c r="D235" i="5"/>
  <c r="C236" i="5"/>
  <c r="D236" i="5"/>
  <c r="C237" i="5"/>
  <c r="D237" i="5"/>
  <c r="F237" i="5"/>
  <c r="C238" i="5"/>
  <c r="D238" i="5"/>
  <c r="F238" i="5"/>
  <c r="C239" i="5"/>
  <c r="D239" i="5"/>
  <c r="C240" i="5"/>
  <c r="D240" i="5"/>
  <c r="C241" i="5"/>
  <c r="D241" i="5"/>
  <c r="F241" i="5"/>
  <c r="C242" i="5"/>
  <c r="D242" i="5"/>
  <c r="F242" i="5"/>
  <c r="C243" i="5"/>
  <c r="D243" i="5"/>
  <c r="C244" i="5"/>
  <c r="D244" i="5"/>
  <c r="C245" i="5"/>
  <c r="D245" i="5"/>
  <c r="F245" i="5"/>
  <c r="C246" i="5"/>
  <c r="D246" i="5"/>
  <c r="F246" i="5"/>
  <c r="C247" i="5"/>
  <c r="D247" i="5"/>
  <c r="C248" i="5"/>
  <c r="D248" i="5"/>
  <c r="C249" i="5"/>
  <c r="D249" i="5"/>
  <c r="F249" i="5"/>
  <c r="C250" i="5"/>
  <c r="D250" i="5"/>
  <c r="F250" i="5"/>
  <c r="C251" i="5"/>
  <c r="D251" i="5"/>
  <c r="C5" i="4"/>
  <c r="D5" i="4"/>
  <c r="C6" i="4"/>
  <c r="D6" i="4"/>
  <c r="C7" i="4"/>
  <c r="D7" i="4"/>
  <c r="E7" i="4"/>
  <c r="C8" i="4"/>
  <c r="D8" i="4"/>
  <c r="C9" i="4"/>
  <c r="D9" i="4"/>
  <c r="C10" i="4"/>
  <c r="D10" i="4"/>
  <c r="C11" i="4"/>
  <c r="D11" i="4"/>
  <c r="E11" i="4"/>
  <c r="C12" i="4"/>
  <c r="D12" i="4"/>
  <c r="C13" i="4"/>
  <c r="D13" i="4"/>
  <c r="C14" i="4"/>
  <c r="D14" i="4"/>
  <c r="C15" i="4"/>
  <c r="D15" i="4"/>
  <c r="E15" i="4"/>
  <c r="C16" i="4"/>
  <c r="D16" i="4"/>
  <c r="C17" i="4"/>
  <c r="D17" i="4"/>
  <c r="C18" i="4"/>
  <c r="D18" i="4"/>
  <c r="C19" i="4"/>
  <c r="D19" i="4"/>
  <c r="C20" i="4"/>
  <c r="D20" i="4"/>
  <c r="F20" i="4"/>
  <c r="C21" i="4"/>
  <c r="D21" i="4"/>
  <c r="C22" i="4"/>
  <c r="D22" i="4"/>
  <c r="C23" i="4"/>
  <c r="D23" i="4"/>
  <c r="C24" i="4"/>
  <c r="D24" i="4"/>
  <c r="C25" i="4"/>
  <c r="D25" i="4"/>
  <c r="C26" i="4"/>
  <c r="D26" i="4"/>
  <c r="C27" i="4"/>
  <c r="D27" i="4"/>
  <c r="E27" i="4"/>
  <c r="C28" i="4"/>
  <c r="D28" i="4"/>
  <c r="C29" i="4"/>
  <c r="D29" i="4"/>
  <c r="C30" i="4"/>
  <c r="D30" i="4"/>
  <c r="C31" i="4"/>
  <c r="D31" i="4"/>
  <c r="E31" i="4"/>
  <c r="C32" i="4"/>
  <c r="D32" i="4"/>
  <c r="F32" i="4"/>
  <c r="C33" i="4"/>
  <c r="D33" i="4"/>
  <c r="C34" i="4"/>
  <c r="D34" i="4"/>
  <c r="C35" i="4"/>
  <c r="D35" i="4"/>
  <c r="C36" i="4"/>
  <c r="D36" i="4"/>
  <c r="F36" i="4"/>
  <c r="C37" i="4"/>
  <c r="D37" i="4"/>
  <c r="C38" i="4"/>
  <c r="D38" i="4"/>
  <c r="C39" i="4"/>
  <c r="D39" i="4"/>
  <c r="C40" i="4"/>
  <c r="D40" i="4"/>
  <c r="C41" i="4"/>
  <c r="D41" i="4"/>
  <c r="C42" i="4"/>
  <c r="D42" i="4"/>
  <c r="C43" i="4"/>
  <c r="D43" i="4"/>
  <c r="E43" i="4"/>
  <c r="C44" i="4"/>
  <c r="D44" i="4"/>
  <c r="C45" i="4"/>
  <c r="D45" i="4"/>
  <c r="C46" i="4"/>
  <c r="D46" i="4"/>
  <c r="C47" i="4"/>
  <c r="D47" i="4"/>
  <c r="E47" i="4"/>
  <c r="C48" i="4"/>
  <c r="D48" i="4"/>
  <c r="F48" i="4"/>
  <c r="C49" i="4"/>
  <c r="D49" i="4"/>
  <c r="C50" i="4"/>
  <c r="D50" i="4"/>
  <c r="C51" i="4"/>
  <c r="D51" i="4"/>
  <c r="C52" i="4"/>
  <c r="D52" i="4"/>
  <c r="F52" i="4"/>
  <c r="C53" i="4"/>
  <c r="D53" i="4"/>
  <c r="C54" i="4"/>
  <c r="D54" i="4"/>
  <c r="C55" i="4"/>
  <c r="D55" i="4"/>
  <c r="C56" i="4"/>
  <c r="D56" i="4"/>
  <c r="C57" i="4"/>
  <c r="D57" i="4"/>
  <c r="C58" i="4"/>
  <c r="D58" i="4"/>
  <c r="C59" i="4"/>
  <c r="D59" i="4"/>
  <c r="E59" i="4"/>
  <c r="C60" i="4"/>
  <c r="D60" i="4"/>
  <c r="C61" i="4"/>
  <c r="D61" i="4"/>
  <c r="C62" i="4"/>
  <c r="D62" i="4"/>
  <c r="C63" i="4"/>
  <c r="D63" i="4"/>
  <c r="E63" i="4"/>
  <c r="C64" i="4"/>
  <c r="D64" i="4"/>
  <c r="F64" i="4"/>
  <c r="C65" i="4"/>
  <c r="D65" i="4"/>
  <c r="C66" i="4"/>
  <c r="D66" i="4"/>
  <c r="C67" i="4"/>
  <c r="D67" i="4"/>
  <c r="C68" i="4"/>
  <c r="D68" i="4"/>
  <c r="F68" i="4"/>
  <c r="C69" i="4"/>
  <c r="D69" i="4"/>
  <c r="C70" i="4"/>
  <c r="D70" i="4"/>
  <c r="C71" i="4"/>
  <c r="D71" i="4"/>
  <c r="C72" i="4"/>
  <c r="D72" i="4"/>
  <c r="F72" i="4"/>
  <c r="C73" i="4"/>
  <c r="D73" i="4"/>
  <c r="C74" i="4"/>
  <c r="D74" i="4"/>
  <c r="E74" i="4"/>
  <c r="C75" i="4"/>
  <c r="D75" i="4"/>
  <c r="F75" i="4"/>
  <c r="C76" i="4"/>
  <c r="D76" i="4"/>
  <c r="C77" i="4"/>
  <c r="D77" i="4"/>
  <c r="C78" i="4"/>
  <c r="D78" i="4"/>
  <c r="E78" i="4"/>
  <c r="C79" i="4"/>
  <c r="D79" i="4"/>
  <c r="E79" i="4"/>
  <c r="C80" i="4"/>
  <c r="D80" i="4"/>
  <c r="C81" i="4"/>
  <c r="D81" i="4"/>
  <c r="E81" i="4"/>
  <c r="C82" i="4"/>
  <c r="D82" i="4"/>
  <c r="C83" i="4"/>
  <c r="D83" i="4"/>
  <c r="C84" i="4"/>
  <c r="D84" i="4"/>
  <c r="F84" i="4"/>
  <c r="C85" i="4"/>
  <c r="D85" i="4"/>
  <c r="C86" i="4"/>
  <c r="D86" i="4"/>
  <c r="E86" i="4"/>
  <c r="C87" i="4"/>
  <c r="D87" i="4"/>
  <c r="C88" i="4"/>
  <c r="D88" i="4"/>
  <c r="F88" i="4"/>
  <c r="C89" i="4"/>
  <c r="D89" i="4"/>
  <c r="C90" i="4"/>
  <c r="D90" i="4"/>
  <c r="E90" i="4"/>
  <c r="C91" i="4"/>
  <c r="D91" i="4"/>
  <c r="E91" i="4"/>
  <c r="C92" i="4"/>
  <c r="D92" i="4"/>
  <c r="C93" i="4"/>
  <c r="D93" i="4"/>
  <c r="C94" i="4"/>
  <c r="D94" i="4"/>
  <c r="E94" i="4"/>
  <c r="C95" i="4"/>
  <c r="D95" i="4"/>
  <c r="E95" i="4"/>
  <c r="C96" i="4"/>
  <c r="D96" i="4"/>
  <c r="C97" i="4"/>
  <c r="D97" i="4"/>
  <c r="C98" i="4"/>
  <c r="D98" i="4"/>
  <c r="E98" i="4"/>
  <c r="C99" i="4"/>
  <c r="D99" i="4"/>
  <c r="E99" i="4"/>
  <c r="C100" i="4"/>
  <c r="D100" i="4"/>
  <c r="C101" i="4"/>
  <c r="D101" i="4"/>
  <c r="C102" i="4"/>
  <c r="D102" i="4"/>
  <c r="E102" i="4"/>
  <c r="C103" i="4"/>
  <c r="D103" i="4"/>
  <c r="E103" i="4"/>
  <c r="C105" i="4"/>
  <c r="D105" i="4"/>
  <c r="C106" i="4"/>
  <c r="D106" i="4"/>
  <c r="E106" i="4"/>
  <c r="C107" i="4"/>
  <c r="D107" i="4"/>
  <c r="E107" i="4"/>
  <c r="C108" i="4"/>
  <c r="D108" i="4"/>
  <c r="C109" i="4"/>
  <c r="D109" i="4"/>
  <c r="C110" i="4"/>
  <c r="D110" i="4"/>
  <c r="E110" i="4"/>
  <c r="C111" i="4"/>
  <c r="D111" i="4"/>
  <c r="E111" i="4"/>
  <c r="C112" i="4"/>
  <c r="D112" i="4"/>
  <c r="C113" i="4"/>
  <c r="D113" i="4"/>
  <c r="C114" i="4"/>
  <c r="D114" i="4"/>
  <c r="E114" i="4"/>
  <c r="C115" i="4"/>
  <c r="D115" i="4"/>
  <c r="E115" i="4"/>
  <c r="C116" i="4"/>
  <c r="D116" i="4"/>
  <c r="C117" i="4"/>
  <c r="D117" i="4"/>
  <c r="C118" i="4"/>
  <c r="D118" i="4"/>
  <c r="E118" i="4"/>
  <c r="C119" i="4"/>
  <c r="D119" i="4"/>
  <c r="E119" i="4"/>
  <c r="C120" i="4"/>
  <c r="D120" i="4"/>
  <c r="C121" i="4"/>
  <c r="D121" i="4"/>
  <c r="C122" i="4"/>
  <c r="D122" i="4"/>
  <c r="E122" i="4"/>
  <c r="C123" i="4"/>
  <c r="D123" i="4"/>
  <c r="E123" i="4"/>
  <c r="C124" i="4"/>
  <c r="D124" i="4"/>
  <c r="C125" i="4"/>
  <c r="D125" i="4"/>
  <c r="C126" i="4"/>
  <c r="D126" i="4"/>
  <c r="E126" i="4"/>
  <c r="C127" i="4"/>
  <c r="D127" i="4"/>
  <c r="E127" i="4"/>
  <c r="C128" i="4"/>
  <c r="D128" i="4"/>
  <c r="C129" i="4"/>
  <c r="D129" i="4"/>
  <c r="C130" i="4"/>
  <c r="D130" i="4"/>
  <c r="E130" i="4"/>
  <c r="C131" i="4"/>
  <c r="D131" i="4"/>
  <c r="E131" i="4"/>
  <c r="C132" i="4"/>
  <c r="D132" i="4"/>
  <c r="C133" i="4"/>
  <c r="D133" i="4"/>
  <c r="C134" i="4"/>
  <c r="D134" i="4"/>
  <c r="E134" i="4"/>
  <c r="C135" i="4"/>
  <c r="D135" i="4"/>
  <c r="E135" i="4"/>
  <c r="C136" i="4"/>
  <c r="D136" i="4"/>
  <c r="C138" i="4"/>
  <c r="D138" i="4"/>
  <c r="E138" i="4"/>
  <c r="C139" i="4"/>
  <c r="D139" i="4"/>
  <c r="E139" i="4"/>
  <c r="C140" i="4"/>
  <c r="D140" i="4"/>
  <c r="C141" i="4"/>
  <c r="D141" i="4"/>
  <c r="C142" i="4"/>
  <c r="D142" i="4"/>
  <c r="E142" i="4"/>
  <c r="C143" i="4"/>
  <c r="D143" i="4"/>
  <c r="E143" i="4"/>
  <c r="C144" i="4"/>
  <c r="D144" i="4"/>
  <c r="C145" i="4"/>
  <c r="D145" i="4"/>
  <c r="C146" i="4"/>
  <c r="D146" i="4"/>
  <c r="C147" i="4"/>
  <c r="D147" i="4"/>
  <c r="C148" i="4"/>
  <c r="D148" i="4"/>
  <c r="C149" i="4"/>
  <c r="D149" i="4"/>
  <c r="C150" i="4"/>
  <c r="D150" i="4"/>
  <c r="F150" i="4"/>
  <c r="C151" i="4"/>
  <c r="D151" i="4"/>
  <c r="C152" i="4"/>
  <c r="D152" i="4"/>
  <c r="C153" i="4"/>
  <c r="D153" i="4"/>
  <c r="E153" i="4"/>
  <c r="C154" i="4"/>
  <c r="D154" i="4"/>
  <c r="F154" i="4"/>
  <c r="C155" i="4"/>
  <c r="D155" i="4"/>
  <c r="C156" i="4"/>
  <c r="D156" i="4"/>
  <c r="C157" i="4"/>
  <c r="D157" i="4"/>
  <c r="E157" i="4"/>
  <c r="C158" i="4"/>
  <c r="D158" i="4"/>
  <c r="F158" i="4"/>
  <c r="C159" i="4"/>
  <c r="D159" i="4"/>
  <c r="C160" i="4"/>
  <c r="D160" i="4"/>
  <c r="C161" i="4"/>
  <c r="D161" i="4"/>
  <c r="C162" i="4"/>
  <c r="D162" i="4"/>
  <c r="F162" i="4"/>
  <c r="C163" i="4"/>
  <c r="D163" i="4"/>
  <c r="C164" i="4"/>
  <c r="D164" i="4"/>
  <c r="C165" i="4"/>
  <c r="D165" i="4"/>
  <c r="C166" i="4"/>
  <c r="D166" i="4"/>
  <c r="F166" i="4"/>
  <c r="C167" i="4"/>
  <c r="D167" i="4"/>
  <c r="F167" i="4"/>
  <c r="C168" i="4"/>
  <c r="D168" i="4"/>
  <c r="C169" i="4"/>
  <c r="D169" i="4"/>
  <c r="C170" i="4"/>
  <c r="D170" i="4"/>
  <c r="C171" i="4"/>
  <c r="D171" i="4"/>
  <c r="C172" i="4"/>
  <c r="D172" i="4"/>
  <c r="C173" i="4"/>
  <c r="D173" i="4"/>
  <c r="C174" i="4"/>
  <c r="D174" i="4"/>
  <c r="C175" i="4"/>
  <c r="D175"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1" i="4"/>
  <c r="D191" i="4"/>
  <c r="C192" i="4"/>
  <c r="D192" i="4"/>
  <c r="C193" i="4"/>
  <c r="D193" i="4"/>
  <c r="C194" i="4"/>
  <c r="D194" i="4"/>
  <c r="C195" i="4"/>
  <c r="D195" i="4"/>
  <c r="C196" i="4"/>
  <c r="D196" i="4"/>
  <c r="C197" i="4"/>
  <c r="D197" i="4"/>
  <c r="C198" i="4"/>
  <c r="D198" i="4"/>
  <c r="C199" i="4"/>
  <c r="D199" i="4"/>
  <c r="C200" i="4"/>
  <c r="D200" i="4"/>
  <c r="C201" i="4"/>
  <c r="D201" i="4"/>
  <c r="C202" i="4"/>
  <c r="D202" i="4"/>
  <c r="C203" i="4"/>
  <c r="D203" i="4"/>
  <c r="C204" i="4"/>
  <c r="D204" i="4"/>
  <c r="C205" i="4"/>
  <c r="D205" i="4"/>
  <c r="C206" i="4"/>
  <c r="D206" i="4"/>
  <c r="C207" i="4"/>
  <c r="D207" i="4"/>
  <c r="C208" i="4"/>
  <c r="D208" i="4"/>
  <c r="C209" i="4"/>
  <c r="D209" i="4"/>
  <c r="C210" i="4"/>
  <c r="D210" i="4"/>
  <c r="C211" i="4"/>
  <c r="D211" i="4"/>
  <c r="C212" i="4"/>
  <c r="D212"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E249" i="4"/>
  <c r="C250" i="4"/>
  <c r="D250" i="4"/>
  <c r="C251" i="4"/>
  <c r="D251" i="4"/>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F78" i="3"/>
  <c r="C79" i="3"/>
  <c r="D79" i="3"/>
  <c r="E79" i="3"/>
  <c r="C80" i="3"/>
  <c r="D80" i="3"/>
  <c r="C81" i="3"/>
  <c r="D81" i="3"/>
  <c r="C82" i="3"/>
  <c r="D82" i="3"/>
  <c r="C83" i="3"/>
  <c r="D83" i="3"/>
  <c r="E83" i="3"/>
  <c r="C84" i="3"/>
  <c r="D84" i="3"/>
  <c r="C85" i="3"/>
  <c r="D85" i="3"/>
  <c r="E85" i="3"/>
  <c r="C86" i="3"/>
  <c r="D86" i="3"/>
  <c r="C87" i="3"/>
  <c r="D87" i="3"/>
  <c r="C88" i="3"/>
  <c r="D88" i="3"/>
  <c r="C89" i="3"/>
  <c r="D89" i="3"/>
  <c r="C90" i="3"/>
  <c r="D90" i="3"/>
  <c r="C91" i="3"/>
  <c r="D91" i="3"/>
  <c r="C92" i="3"/>
  <c r="D92" i="3"/>
  <c r="F92" i="3"/>
  <c r="C93" i="3"/>
  <c r="D93" i="3"/>
  <c r="F93" i="3"/>
  <c r="C94" i="3"/>
  <c r="D94" i="3"/>
  <c r="C95" i="3"/>
  <c r="D95" i="3"/>
  <c r="C96" i="3"/>
  <c r="D96" i="3"/>
  <c r="F96" i="3"/>
  <c r="C97" i="3"/>
  <c r="D97" i="3"/>
  <c r="C98" i="3"/>
  <c r="D98" i="3"/>
  <c r="C99" i="3"/>
  <c r="D99" i="3"/>
  <c r="C100" i="3"/>
  <c r="D100" i="3"/>
  <c r="F100" i="3"/>
  <c r="C101" i="3"/>
  <c r="D101" i="3"/>
  <c r="F101" i="3"/>
  <c r="C102" i="3"/>
  <c r="D102" i="3"/>
  <c r="C103" i="3"/>
  <c r="D103" i="3"/>
  <c r="C105" i="3"/>
  <c r="D105" i="3"/>
  <c r="C106" i="3"/>
  <c r="D106" i="3"/>
  <c r="C107" i="3"/>
  <c r="D107" i="3"/>
  <c r="C108" i="3"/>
  <c r="D108" i="3"/>
  <c r="F108" i="3"/>
  <c r="C109" i="3"/>
  <c r="D109" i="3"/>
  <c r="F109" i="3"/>
  <c r="C110" i="3"/>
  <c r="D110" i="3"/>
  <c r="C111" i="3"/>
  <c r="D111" i="3"/>
  <c r="C112" i="3"/>
  <c r="D112" i="3"/>
  <c r="F112" i="3"/>
  <c r="C113" i="3"/>
  <c r="D113" i="3"/>
  <c r="C114" i="3"/>
  <c r="D114" i="3"/>
  <c r="C115" i="3"/>
  <c r="D115" i="3"/>
  <c r="C116" i="3"/>
  <c r="D116" i="3"/>
  <c r="F116" i="3"/>
  <c r="C117" i="3"/>
  <c r="D117" i="3"/>
  <c r="F117" i="3"/>
  <c r="C118" i="3"/>
  <c r="D118" i="3"/>
  <c r="C119" i="3"/>
  <c r="D119" i="3"/>
  <c r="C120" i="3"/>
  <c r="D120" i="3"/>
  <c r="F120" i="3"/>
  <c r="C121" i="3"/>
  <c r="D121" i="3"/>
  <c r="C122" i="3"/>
  <c r="D122" i="3"/>
  <c r="C123" i="3"/>
  <c r="D123" i="3"/>
  <c r="C124" i="3"/>
  <c r="D124" i="3"/>
  <c r="F124" i="3"/>
  <c r="C125" i="3"/>
  <c r="D125" i="3"/>
  <c r="F125" i="3"/>
  <c r="C126" i="3"/>
  <c r="D126" i="3"/>
  <c r="C127" i="3"/>
  <c r="D127" i="3"/>
  <c r="C128" i="3"/>
  <c r="D128" i="3"/>
  <c r="F128" i="3"/>
  <c r="C129" i="3"/>
  <c r="D129" i="3"/>
  <c r="C130" i="3"/>
  <c r="D130" i="3"/>
  <c r="C131" i="3"/>
  <c r="D131" i="3"/>
  <c r="C132" i="3"/>
  <c r="D132" i="3"/>
  <c r="F132" i="3"/>
  <c r="C133" i="3"/>
  <c r="D133" i="3"/>
  <c r="F133" i="3"/>
  <c r="C134" i="3"/>
  <c r="D134" i="3"/>
  <c r="C135" i="3"/>
  <c r="D135" i="3"/>
  <c r="C136" i="3"/>
  <c r="D136" i="3"/>
  <c r="F136" i="3"/>
  <c r="C138" i="3"/>
  <c r="D138" i="3"/>
  <c r="C139" i="3"/>
  <c r="D139" i="3"/>
  <c r="C140" i="3"/>
  <c r="D140" i="3"/>
  <c r="F140" i="3"/>
  <c r="C141" i="3"/>
  <c r="D141" i="3"/>
  <c r="F141" i="3"/>
  <c r="C142" i="3"/>
  <c r="D142" i="3"/>
  <c r="C143" i="3"/>
  <c r="D143" i="3"/>
  <c r="C144" i="3"/>
  <c r="D144" i="3"/>
  <c r="F144" i="3"/>
  <c r="C145" i="3"/>
  <c r="D145" i="3"/>
  <c r="C146" i="3"/>
  <c r="D146" i="3"/>
  <c r="C147" i="3"/>
  <c r="D147" i="3"/>
  <c r="C148" i="3"/>
  <c r="D148" i="3"/>
  <c r="F148" i="3"/>
  <c r="C149" i="3"/>
  <c r="D149" i="3"/>
  <c r="F149" i="3"/>
  <c r="C150" i="3"/>
  <c r="D150" i="3"/>
  <c r="C151" i="3"/>
  <c r="D151" i="3"/>
  <c r="C152" i="3"/>
  <c r="D152" i="3"/>
  <c r="F152" i="3"/>
  <c r="C153" i="3"/>
  <c r="D153" i="3"/>
  <c r="C154" i="3"/>
  <c r="D154" i="3"/>
  <c r="C155" i="3"/>
  <c r="D155" i="3"/>
  <c r="C156" i="3"/>
  <c r="D156" i="3"/>
  <c r="F156" i="3"/>
  <c r="C157" i="3"/>
  <c r="D157" i="3"/>
  <c r="F157" i="3"/>
  <c r="C158" i="3"/>
  <c r="D158" i="3"/>
  <c r="C159" i="3"/>
  <c r="D159" i="3"/>
  <c r="C160" i="3"/>
  <c r="D160" i="3"/>
  <c r="F160" i="3"/>
  <c r="C161" i="3"/>
  <c r="D161" i="3"/>
  <c r="C162" i="3"/>
  <c r="D162" i="3"/>
  <c r="C163" i="3"/>
  <c r="D163" i="3"/>
  <c r="C164" i="3"/>
  <c r="D164" i="3"/>
  <c r="C165" i="3"/>
  <c r="D165" i="3"/>
  <c r="C166" i="3"/>
  <c r="D166" i="3"/>
  <c r="C167" i="3"/>
  <c r="D167" i="3"/>
  <c r="C168" i="3"/>
  <c r="D168" i="3"/>
  <c r="C169" i="3"/>
  <c r="D169" i="3"/>
  <c r="C170" i="3"/>
  <c r="D170" i="3"/>
  <c r="C171" i="3"/>
  <c r="D171" i="3"/>
  <c r="C172" i="3"/>
  <c r="D172" i="3"/>
  <c r="C173" i="3"/>
  <c r="D173" i="3"/>
  <c r="C174" i="3"/>
  <c r="D174" i="3"/>
  <c r="C175" i="3"/>
  <c r="D175"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1" i="3"/>
  <c r="D191" i="3"/>
  <c r="C192" i="3"/>
  <c r="D192" i="3"/>
  <c r="C193" i="3"/>
  <c r="D193" i="3"/>
  <c r="C194" i="3"/>
  <c r="D194" i="3"/>
  <c r="C195" i="3"/>
  <c r="D195" i="3"/>
  <c r="C196" i="3"/>
  <c r="D196" i="3"/>
  <c r="C197" i="3"/>
  <c r="D197" i="3"/>
  <c r="C198" i="3"/>
  <c r="D198" i="3"/>
  <c r="C199" i="3"/>
  <c r="D199" i="3"/>
  <c r="C200" i="3"/>
  <c r="D200" i="3"/>
  <c r="C201" i="3"/>
  <c r="D201" i="3"/>
  <c r="C202" i="3"/>
  <c r="D202" i="3"/>
  <c r="C203" i="3"/>
  <c r="D203" i="3"/>
  <c r="C204" i="3"/>
  <c r="D204" i="3"/>
  <c r="C205" i="3"/>
  <c r="D205" i="3"/>
  <c r="C206" i="3"/>
  <c r="D206" i="3"/>
  <c r="C207" i="3"/>
  <c r="D207" i="3"/>
  <c r="C208" i="3"/>
  <c r="D208" i="3"/>
  <c r="C209" i="3"/>
  <c r="D209" i="3"/>
  <c r="C210" i="3"/>
  <c r="D210" i="3"/>
  <c r="C211" i="3"/>
  <c r="D211" i="3"/>
  <c r="C212" i="3"/>
  <c r="D212" i="3"/>
  <c r="C213" i="3"/>
  <c r="D213" i="3"/>
  <c r="C214" i="3"/>
  <c r="D214" i="3"/>
  <c r="C215" i="3"/>
  <c r="D215" i="3"/>
  <c r="C216" i="3"/>
  <c r="D216" i="3"/>
  <c r="C217" i="3"/>
  <c r="D217" i="3"/>
  <c r="C218" i="3"/>
  <c r="D218" i="3"/>
  <c r="C219" i="3"/>
  <c r="D219" i="3"/>
  <c r="C220" i="3"/>
  <c r="D220" i="3"/>
  <c r="C221" i="3"/>
  <c r="D221" i="3"/>
  <c r="C222" i="3"/>
  <c r="D222" i="3"/>
  <c r="C223" i="3"/>
  <c r="D223" i="3"/>
  <c r="C224" i="3"/>
  <c r="D224" i="3"/>
  <c r="C225" i="3"/>
  <c r="D225" i="3"/>
  <c r="C226" i="3"/>
  <c r="D226" i="3"/>
  <c r="C227" i="3"/>
  <c r="D227" i="3"/>
  <c r="C228" i="3"/>
  <c r="D228" i="3"/>
  <c r="C229" i="3"/>
  <c r="D229" i="3"/>
  <c r="C230" i="3"/>
  <c r="D230" i="3"/>
  <c r="C231" i="3"/>
  <c r="D231" i="3"/>
  <c r="C232" i="3"/>
  <c r="D232" i="3"/>
  <c r="C233" i="3"/>
  <c r="D233" i="3"/>
  <c r="C234" i="3"/>
  <c r="D234" i="3"/>
  <c r="C235" i="3"/>
  <c r="D235" i="3"/>
  <c r="C236" i="3"/>
  <c r="D236" i="3"/>
  <c r="C237" i="3"/>
  <c r="D237" i="3"/>
  <c r="C238" i="3"/>
  <c r="D238" i="3"/>
  <c r="C239" i="3"/>
  <c r="D239" i="3"/>
  <c r="C240" i="3"/>
  <c r="D240" i="3"/>
  <c r="C241" i="3"/>
  <c r="D241" i="3"/>
  <c r="C242" i="3"/>
  <c r="D242" i="3"/>
  <c r="C243" i="3"/>
  <c r="D243" i="3"/>
  <c r="C244" i="3"/>
  <c r="D244" i="3"/>
  <c r="C245" i="3"/>
  <c r="D245" i="3"/>
  <c r="C246" i="3"/>
  <c r="D246" i="3"/>
  <c r="C247" i="3"/>
  <c r="D247" i="3"/>
  <c r="C248" i="3"/>
  <c r="D248" i="3"/>
  <c r="C249" i="3"/>
  <c r="D249" i="3"/>
  <c r="C250" i="3"/>
  <c r="D250" i="3"/>
  <c r="C251" i="3"/>
  <c r="D251" i="3"/>
  <c r="E160" i="5"/>
  <c r="E108" i="5"/>
  <c r="E167" i="4"/>
  <c r="F157" i="4"/>
  <c r="E210" i="5"/>
  <c r="F181" i="5"/>
  <c r="E166" i="4"/>
  <c r="E75" i="4"/>
  <c r="F63" i="4"/>
  <c r="F212" i="5"/>
  <c r="E128" i="5"/>
  <c r="E84" i="5"/>
  <c r="F76" i="5"/>
  <c r="E76" i="5"/>
  <c r="E87" i="3"/>
  <c r="F87" i="3"/>
  <c r="E149" i="4"/>
  <c r="F149" i="4"/>
  <c r="F124" i="5"/>
  <c r="E124" i="5"/>
  <c r="E187" i="5"/>
  <c r="F187" i="5"/>
  <c r="F144" i="5"/>
  <c r="E144" i="5"/>
  <c r="F71" i="4"/>
  <c r="E71" i="4"/>
  <c r="F217" i="5"/>
  <c r="E156" i="5"/>
  <c r="E112" i="5"/>
  <c r="F83" i="3"/>
  <c r="E168" i="5"/>
  <c r="E140" i="5"/>
  <c r="F229" i="3"/>
  <c r="E229" i="3"/>
  <c r="F225" i="3"/>
  <c r="E225" i="3"/>
  <c r="F197" i="3"/>
  <c r="E197" i="3"/>
  <c r="F193" i="3"/>
  <c r="E193" i="3"/>
  <c r="F165" i="3"/>
  <c r="E165" i="3"/>
  <c r="F161" i="3"/>
  <c r="E161" i="3"/>
  <c r="F129" i="3"/>
  <c r="E129" i="3"/>
  <c r="F97" i="3"/>
  <c r="E97" i="3"/>
  <c r="F82" i="3"/>
  <c r="E82" i="3"/>
  <c r="F237" i="3"/>
  <c r="E237" i="3"/>
  <c r="F233" i="3"/>
  <c r="E233" i="3"/>
  <c r="F205" i="3"/>
  <c r="E205" i="3"/>
  <c r="F201" i="3"/>
  <c r="E201" i="3"/>
  <c r="F173" i="3"/>
  <c r="E173" i="3"/>
  <c r="F169" i="3"/>
  <c r="E169" i="3"/>
  <c r="F153" i="3"/>
  <c r="E153" i="3"/>
  <c r="F121" i="3"/>
  <c r="E121" i="3"/>
  <c r="E77" i="3"/>
  <c r="F77" i="3"/>
  <c r="F249" i="3"/>
  <c r="E249" i="3"/>
  <c r="F221" i="3"/>
  <c r="E221" i="3"/>
  <c r="F185" i="3"/>
  <c r="E185" i="3"/>
  <c r="F217" i="3"/>
  <c r="E217" i="3"/>
  <c r="F189" i="3"/>
  <c r="E189" i="3"/>
  <c r="F105" i="3"/>
  <c r="E105" i="3"/>
  <c r="F86" i="3"/>
  <c r="E86" i="3"/>
  <c r="F245" i="3"/>
  <c r="E245" i="3"/>
  <c r="F241" i="3"/>
  <c r="E241" i="3"/>
  <c r="F213" i="3"/>
  <c r="E213" i="3"/>
  <c r="F209" i="3"/>
  <c r="E209" i="3"/>
  <c r="F181" i="3"/>
  <c r="E181" i="3"/>
  <c r="F177" i="3"/>
  <c r="E177" i="3"/>
  <c r="F145" i="3"/>
  <c r="E145" i="3"/>
  <c r="F113" i="3"/>
  <c r="E113" i="3"/>
  <c r="F80" i="4"/>
  <c r="E80" i="4"/>
  <c r="F28" i="4"/>
  <c r="E28" i="4"/>
  <c r="E149" i="3"/>
  <c r="E133" i="3"/>
  <c r="E117" i="3"/>
  <c r="E101" i="3"/>
  <c r="F85" i="3"/>
  <c r="E161" i="4"/>
  <c r="F161" i="4"/>
  <c r="F78" i="4"/>
  <c r="E39" i="4"/>
  <c r="F39" i="4"/>
  <c r="F12" i="4"/>
  <c r="E12" i="4"/>
  <c r="F198" i="5"/>
  <c r="E198" i="5"/>
  <c r="F180" i="5"/>
  <c r="E180" i="5"/>
  <c r="F152" i="5"/>
  <c r="E152" i="5"/>
  <c r="F80" i="5"/>
  <c r="E80" i="5"/>
  <c r="E55" i="4"/>
  <c r="F55" i="4"/>
  <c r="F194" i="5"/>
  <c r="E194" i="5"/>
  <c r="F136" i="5"/>
  <c r="E136" i="5"/>
  <c r="E157" i="3"/>
  <c r="E141" i="3"/>
  <c r="E125" i="3"/>
  <c r="E109" i="3"/>
  <c r="E93" i="3"/>
  <c r="E78" i="3"/>
  <c r="F249" i="4"/>
  <c r="F44" i="4"/>
  <c r="E44" i="4"/>
  <c r="E203" i="5"/>
  <c r="F203" i="5"/>
  <c r="F197" i="5"/>
  <c r="E197" i="5"/>
  <c r="F182" i="5"/>
  <c r="E182" i="5"/>
  <c r="F178" i="5"/>
  <c r="E178" i="5"/>
  <c r="E171" i="5"/>
  <c r="F171" i="5"/>
  <c r="F120" i="5"/>
  <c r="E120" i="5"/>
  <c r="E82" i="4"/>
  <c r="F82" i="4"/>
  <c r="F60" i="4"/>
  <c r="E60" i="4"/>
  <c r="E23" i="4"/>
  <c r="F23" i="4"/>
  <c r="F16" i="4"/>
  <c r="E16" i="4"/>
  <c r="F214" i="5"/>
  <c r="E214" i="5"/>
  <c r="F192" i="5"/>
  <c r="E192" i="5"/>
  <c r="F185" i="5"/>
  <c r="E185" i="5"/>
  <c r="F88" i="5"/>
  <c r="E88" i="5"/>
  <c r="F153" i="4"/>
  <c r="E52" i="4"/>
  <c r="E36" i="4"/>
  <c r="F11" i="4"/>
  <c r="F7" i="4"/>
  <c r="F213" i="5"/>
  <c r="F208" i="5"/>
  <c r="F201" i="5"/>
  <c r="F196" i="5"/>
  <c r="E165" i="5"/>
  <c r="E161" i="5"/>
  <c r="E149" i="5"/>
  <c r="E145" i="5"/>
  <c r="E133" i="5"/>
  <c r="E129" i="5"/>
  <c r="E117" i="5"/>
  <c r="E113" i="5"/>
  <c r="E183" i="5"/>
  <c r="F183" i="5"/>
  <c r="E167" i="5"/>
  <c r="F167" i="5"/>
  <c r="E155" i="5"/>
  <c r="F155" i="5"/>
  <c r="E139" i="5"/>
  <c r="F139" i="5"/>
  <c r="E123" i="5"/>
  <c r="F123" i="5"/>
  <c r="E107" i="5"/>
  <c r="F107" i="5"/>
  <c r="F251" i="5"/>
  <c r="E251" i="5"/>
  <c r="F247" i="5"/>
  <c r="E247" i="5"/>
  <c r="F243" i="5"/>
  <c r="E243" i="5"/>
  <c r="F239" i="5"/>
  <c r="E239" i="5"/>
  <c r="F235" i="5"/>
  <c r="E235" i="5"/>
  <c r="F231" i="5"/>
  <c r="E231" i="5"/>
  <c r="F227" i="5"/>
  <c r="E227" i="5"/>
  <c r="F223" i="5"/>
  <c r="E223" i="5"/>
  <c r="F219" i="5"/>
  <c r="E219" i="5"/>
  <c r="E211" i="5"/>
  <c r="F211" i="5"/>
  <c r="E215" i="5"/>
  <c r="F215" i="5"/>
  <c r="E195" i="5"/>
  <c r="F195" i="5"/>
  <c r="E99" i="5"/>
  <c r="F99" i="5"/>
  <c r="E248" i="5"/>
  <c r="F248" i="5"/>
  <c r="E244" i="5"/>
  <c r="F244" i="5"/>
  <c r="E240" i="5"/>
  <c r="F240" i="5"/>
  <c r="E236" i="5"/>
  <c r="F236" i="5"/>
  <c r="E232" i="5"/>
  <c r="F232" i="5"/>
  <c r="E228" i="5"/>
  <c r="F228" i="5"/>
  <c r="E224" i="5"/>
  <c r="F224" i="5"/>
  <c r="E220" i="5"/>
  <c r="F220" i="5"/>
  <c r="E199" i="5"/>
  <c r="F199" i="5"/>
  <c r="E179" i="5"/>
  <c r="F179" i="5"/>
  <c r="E250" i="5"/>
  <c r="E249" i="5"/>
  <c r="E246" i="5"/>
  <c r="E245" i="5"/>
  <c r="E242" i="5"/>
  <c r="E241" i="5"/>
  <c r="E238" i="5"/>
  <c r="E237" i="5"/>
  <c r="E234" i="5"/>
  <c r="E233" i="5"/>
  <c r="E230" i="5"/>
  <c r="E229" i="5"/>
  <c r="E226" i="5"/>
  <c r="E225" i="5"/>
  <c r="E222" i="5"/>
  <c r="E221" i="5"/>
  <c r="E218" i="5"/>
  <c r="E216" i="5"/>
  <c r="F207" i="5"/>
  <c r="E205" i="5"/>
  <c r="E202" i="5"/>
  <c r="E200" i="5"/>
  <c r="F191" i="5"/>
  <c r="E189" i="5"/>
  <c r="E186" i="5"/>
  <c r="E184" i="5"/>
  <c r="F175" i="5"/>
  <c r="E173" i="5"/>
  <c r="E170" i="5"/>
  <c r="E169" i="5"/>
  <c r="F158" i="5"/>
  <c r="E158" i="5"/>
  <c r="E153" i="5"/>
  <c r="E151" i="5"/>
  <c r="F151" i="5"/>
  <c r="F142" i="5"/>
  <c r="E142" i="5"/>
  <c r="E135" i="5"/>
  <c r="F135" i="5"/>
  <c r="F126" i="5"/>
  <c r="E126" i="5"/>
  <c r="E121" i="5"/>
  <c r="E119" i="5"/>
  <c r="F119" i="5"/>
  <c r="F110" i="5"/>
  <c r="E110" i="5"/>
  <c r="E105" i="5"/>
  <c r="E103" i="5"/>
  <c r="F103" i="5"/>
  <c r="E95" i="5"/>
  <c r="F95" i="5"/>
  <c r="E93" i="5"/>
  <c r="F93" i="5"/>
  <c r="F85" i="5"/>
  <c r="E85" i="5"/>
  <c r="F77" i="5"/>
  <c r="E77" i="5"/>
  <c r="E163" i="5"/>
  <c r="F163" i="5"/>
  <c r="F154" i="5"/>
  <c r="E154" i="5"/>
  <c r="E147" i="5"/>
  <c r="F147" i="5"/>
  <c r="F138" i="5"/>
  <c r="E138" i="5"/>
  <c r="E131" i="5"/>
  <c r="F131" i="5"/>
  <c r="F122" i="5"/>
  <c r="E122" i="5"/>
  <c r="E115" i="5"/>
  <c r="F115" i="5"/>
  <c r="F106" i="5"/>
  <c r="E106" i="5"/>
  <c r="E101" i="5"/>
  <c r="E92" i="5"/>
  <c r="F92" i="5"/>
  <c r="F204" i="5"/>
  <c r="F188" i="5"/>
  <c r="F150" i="5"/>
  <c r="E150" i="5"/>
  <c r="F134" i="5"/>
  <c r="E134" i="5"/>
  <c r="E127" i="5"/>
  <c r="F127" i="5"/>
  <c r="F118" i="5"/>
  <c r="E118" i="5"/>
  <c r="E111" i="5"/>
  <c r="F111" i="5"/>
  <c r="E97" i="5"/>
  <c r="F97" i="5"/>
  <c r="F89" i="5"/>
  <c r="E89" i="5"/>
  <c r="F81" i="5"/>
  <c r="E81" i="5"/>
  <c r="F73" i="5"/>
  <c r="E73" i="5"/>
  <c r="F21" i="5"/>
  <c r="E21" i="5"/>
  <c r="F209" i="5"/>
  <c r="F193" i="5"/>
  <c r="F177" i="5"/>
  <c r="F172" i="5"/>
  <c r="F166" i="5"/>
  <c r="E166" i="5"/>
  <c r="E159" i="5"/>
  <c r="F159" i="5"/>
  <c r="E143" i="5"/>
  <c r="F143" i="5"/>
  <c r="F102" i="5"/>
  <c r="E102" i="5"/>
  <c r="E91" i="5"/>
  <c r="F91" i="5"/>
  <c r="E206" i="5"/>
  <c r="E174" i="5"/>
  <c r="E164" i="5"/>
  <c r="F162" i="5"/>
  <c r="E162" i="5"/>
  <c r="E157" i="5"/>
  <c r="E148" i="5"/>
  <c r="F146" i="5"/>
  <c r="E146" i="5"/>
  <c r="E141" i="5"/>
  <c r="E132" i="5"/>
  <c r="F130" i="5"/>
  <c r="E130" i="5"/>
  <c r="E125" i="5"/>
  <c r="E116" i="5"/>
  <c r="F114" i="5"/>
  <c r="E114" i="5"/>
  <c r="E109" i="5"/>
  <c r="E100" i="5"/>
  <c r="E96" i="5"/>
  <c r="F96" i="5"/>
  <c r="E72" i="5"/>
  <c r="F72" i="5"/>
  <c r="E70" i="5"/>
  <c r="F70" i="5"/>
  <c r="E68" i="5"/>
  <c r="F68" i="5"/>
  <c r="E66" i="5"/>
  <c r="F66" i="5"/>
  <c r="E64" i="5"/>
  <c r="F64" i="5"/>
  <c r="E62" i="5"/>
  <c r="F62" i="5"/>
  <c r="E60" i="5"/>
  <c r="F60" i="5"/>
  <c r="E58" i="5"/>
  <c r="F58" i="5"/>
  <c r="E56" i="5"/>
  <c r="F56" i="5"/>
  <c r="E54" i="5"/>
  <c r="F54" i="5"/>
  <c r="E52" i="5"/>
  <c r="F52" i="5"/>
  <c r="E50" i="5"/>
  <c r="F50" i="5"/>
  <c r="E48" i="5"/>
  <c r="F48" i="5"/>
  <c r="E46" i="5"/>
  <c r="F46" i="5"/>
  <c r="E44" i="5"/>
  <c r="F44" i="5"/>
  <c r="E42" i="5"/>
  <c r="F42" i="5"/>
  <c r="E40" i="5"/>
  <c r="F40" i="5"/>
  <c r="E38" i="5"/>
  <c r="F38" i="5"/>
  <c r="E36" i="5"/>
  <c r="F36" i="5"/>
  <c r="E34" i="5"/>
  <c r="F34" i="5"/>
  <c r="E32" i="5"/>
  <c r="F32" i="5"/>
  <c r="E30" i="5"/>
  <c r="F30" i="5"/>
  <c r="E28" i="5"/>
  <c r="F28" i="5"/>
  <c r="E26" i="5"/>
  <c r="F26" i="5"/>
  <c r="E24" i="5"/>
  <c r="F24" i="5"/>
  <c r="E22" i="5"/>
  <c r="F22" i="5"/>
  <c r="E20" i="5"/>
  <c r="F20" i="5"/>
  <c r="E18" i="5"/>
  <c r="F18" i="5"/>
  <c r="E16" i="5"/>
  <c r="F16" i="5"/>
  <c r="E14" i="5"/>
  <c r="F14" i="5"/>
  <c r="E12" i="5"/>
  <c r="F12" i="5"/>
  <c r="E10" i="5"/>
  <c r="F10" i="5"/>
  <c r="E6" i="5"/>
  <c r="F6" i="5"/>
  <c r="E98" i="5"/>
  <c r="E94" i="5"/>
  <c r="E90" i="5"/>
  <c r="E86" i="5"/>
  <c r="F86" i="5"/>
  <c r="E82" i="5"/>
  <c r="F82" i="5"/>
  <c r="E78" i="5"/>
  <c r="F78" i="5"/>
  <c r="E74" i="5"/>
  <c r="F74" i="5"/>
  <c r="E71" i="5"/>
  <c r="F71" i="5"/>
  <c r="F69" i="5"/>
  <c r="E69" i="5"/>
  <c r="E67" i="5"/>
  <c r="F67" i="5"/>
  <c r="F65" i="5"/>
  <c r="E65" i="5"/>
  <c r="E63" i="5"/>
  <c r="F63" i="5"/>
  <c r="F61" i="5"/>
  <c r="E61" i="5"/>
  <c r="E59" i="5"/>
  <c r="F59" i="5"/>
  <c r="F57" i="5"/>
  <c r="E57" i="5"/>
  <c r="E55" i="5"/>
  <c r="F55" i="5"/>
  <c r="F53" i="5"/>
  <c r="E53" i="5"/>
  <c r="E51" i="5"/>
  <c r="F51" i="5"/>
  <c r="F49" i="5"/>
  <c r="E49" i="5"/>
  <c r="E47" i="5"/>
  <c r="F47" i="5"/>
  <c r="F45" i="5"/>
  <c r="E45" i="5"/>
  <c r="E43" i="5"/>
  <c r="F43" i="5"/>
  <c r="F41" i="5"/>
  <c r="E41" i="5"/>
  <c r="E39" i="5"/>
  <c r="F39" i="5"/>
  <c r="F37" i="5"/>
  <c r="E37" i="5"/>
  <c r="E35" i="5"/>
  <c r="F35" i="5"/>
  <c r="F33" i="5"/>
  <c r="E33" i="5"/>
  <c r="E31" i="5"/>
  <c r="F31" i="5"/>
  <c r="F29" i="5"/>
  <c r="E29" i="5"/>
  <c r="E27" i="5"/>
  <c r="F27" i="5"/>
  <c r="F25" i="5"/>
  <c r="E25" i="5"/>
  <c r="E23" i="5"/>
  <c r="F23" i="5"/>
  <c r="E19" i="5"/>
  <c r="F19" i="5"/>
  <c r="F17" i="5"/>
  <c r="E17" i="5"/>
  <c r="E15" i="5"/>
  <c r="F15" i="5"/>
  <c r="F13" i="5"/>
  <c r="E13" i="5"/>
  <c r="E11" i="5"/>
  <c r="F11" i="5"/>
  <c r="F9" i="5"/>
  <c r="E9" i="5"/>
  <c r="F5" i="5"/>
  <c r="E5" i="5"/>
  <c r="E87" i="5"/>
  <c r="E83" i="5"/>
  <c r="E79" i="5"/>
  <c r="E75" i="5"/>
  <c r="F8" i="5"/>
  <c r="F7" i="5"/>
  <c r="E250" i="4"/>
  <c r="F250" i="4"/>
  <c r="E246" i="4"/>
  <c r="F246" i="4"/>
  <c r="E230" i="4"/>
  <c r="F230" i="4"/>
  <c r="E214" i="4"/>
  <c r="F214" i="4"/>
  <c r="E198" i="4"/>
  <c r="F198" i="4"/>
  <c r="E182" i="4"/>
  <c r="F182" i="4"/>
  <c r="E234" i="4"/>
  <c r="F234" i="4"/>
  <c r="E218" i="4"/>
  <c r="F218" i="4"/>
  <c r="E202" i="4"/>
  <c r="F202" i="4"/>
  <c r="E186" i="4"/>
  <c r="F186" i="4"/>
  <c r="E170" i="4"/>
  <c r="F170" i="4"/>
  <c r="E238" i="4"/>
  <c r="F238" i="4"/>
  <c r="E222" i="4"/>
  <c r="F222" i="4"/>
  <c r="E206" i="4"/>
  <c r="F206" i="4"/>
  <c r="E174" i="4"/>
  <c r="F174" i="4"/>
  <c r="E251" i="4"/>
  <c r="F251" i="4"/>
  <c r="E242" i="4"/>
  <c r="F242" i="4"/>
  <c r="E226" i="4"/>
  <c r="F226" i="4"/>
  <c r="E210" i="4"/>
  <c r="F210" i="4"/>
  <c r="E194" i="4"/>
  <c r="F194" i="4"/>
  <c r="E178" i="4"/>
  <c r="F178" i="4"/>
  <c r="F248" i="4"/>
  <c r="E248" i="4"/>
  <c r="F244" i="4"/>
  <c r="E244" i="4"/>
  <c r="F240" i="4"/>
  <c r="E240" i="4"/>
  <c r="F236" i="4"/>
  <c r="E236" i="4"/>
  <c r="F232" i="4"/>
  <c r="E232" i="4"/>
  <c r="F228" i="4"/>
  <c r="E228" i="4"/>
  <c r="F224" i="4"/>
  <c r="E224" i="4"/>
  <c r="F220" i="4"/>
  <c r="E220" i="4"/>
  <c r="F216" i="4"/>
  <c r="E216" i="4"/>
  <c r="F212" i="4"/>
  <c r="E212" i="4"/>
  <c r="F208" i="4"/>
  <c r="E208" i="4"/>
  <c r="F204" i="4"/>
  <c r="E204" i="4"/>
  <c r="F200" i="4"/>
  <c r="E200" i="4"/>
  <c r="F196" i="4"/>
  <c r="E196" i="4"/>
  <c r="F192" i="4"/>
  <c r="E192" i="4"/>
  <c r="F188" i="4"/>
  <c r="E188" i="4"/>
  <c r="F184" i="4"/>
  <c r="E184" i="4"/>
  <c r="F180" i="4"/>
  <c r="E180" i="4"/>
  <c r="F172" i="4"/>
  <c r="E172" i="4"/>
  <c r="E159" i="4"/>
  <c r="F159" i="4"/>
  <c r="E165" i="4"/>
  <c r="F165" i="4"/>
  <c r="E163" i="4"/>
  <c r="F163" i="4"/>
  <c r="E147" i="4"/>
  <c r="F147" i="4"/>
  <c r="E145" i="4"/>
  <c r="F145" i="4"/>
  <c r="E141" i="4"/>
  <c r="F141" i="4"/>
  <c r="E133" i="4"/>
  <c r="F133" i="4"/>
  <c r="E129" i="4"/>
  <c r="F129" i="4"/>
  <c r="E125" i="4"/>
  <c r="F125" i="4"/>
  <c r="E247" i="4"/>
  <c r="F247" i="4"/>
  <c r="E207" i="4"/>
  <c r="F207" i="4"/>
  <c r="E245" i="4"/>
  <c r="F245" i="4"/>
  <c r="E243" i="4"/>
  <c r="F243" i="4"/>
  <c r="E241" i="4"/>
  <c r="F241" i="4"/>
  <c r="E239" i="4"/>
  <c r="F239" i="4"/>
  <c r="E237" i="4"/>
  <c r="F237" i="4"/>
  <c r="E235" i="4"/>
  <c r="F235" i="4"/>
  <c r="E233" i="4"/>
  <c r="F233" i="4"/>
  <c r="E231" i="4"/>
  <c r="F231" i="4"/>
  <c r="E229" i="4"/>
  <c r="F229" i="4"/>
  <c r="E227" i="4"/>
  <c r="F227" i="4"/>
  <c r="E225" i="4"/>
  <c r="F225" i="4"/>
  <c r="E223" i="4"/>
  <c r="F223" i="4"/>
  <c r="E221" i="4"/>
  <c r="F221" i="4"/>
  <c r="E219" i="4"/>
  <c r="F219" i="4"/>
  <c r="E217" i="4"/>
  <c r="F217" i="4"/>
  <c r="E215" i="4"/>
  <c r="F215" i="4"/>
  <c r="E213" i="4"/>
  <c r="F213" i="4"/>
  <c r="E211" i="4"/>
  <c r="F211" i="4"/>
  <c r="E209" i="4"/>
  <c r="F209" i="4"/>
  <c r="E205" i="4"/>
  <c r="F205" i="4"/>
  <c r="E203" i="4"/>
  <c r="F203" i="4"/>
  <c r="E201" i="4"/>
  <c r="F201" i="4"/>
  <c r="E199" i="4"/>
  <c r="F199" i="4"/>
  <c r="E197" i="4"/>
  <c r="F197" i="4"/>
  <c r="E195" i="4"/>
  <c r="F195" i="4"/>
  <c r="E193" i="4"/>
  <c r="F193" i="4"/>
  <c r="E191" i="4"/>
  <c r="F191" i="4"/>
  <c r="E189" i="4"/>
  <c r="F189" i="4"/>
  <c r="E187" i="4"/>
  <c r="F187" i="4"/>
  <c r="E185" i="4"/>
  <c r="F185" i="4"/>
  <c r="E183" i="4"/>
  <c r="F183" i="4"/>
  <c r="E181" i="4"/>
  <c r="F181" i="4"/>
  <c r="E179" i="4"/>
  <c r="F179" i="4"/>
  <c r="E177" i="4"/>
  <c r="F177" i="4"/>
  <c r="E175" i="4"/>
  <c r="F175" i="4"/>
  <c r="E173" i="4"/>
  <c r="F173" i="4"/>
  <c r="E171" i="4"/>
  <c r="F171" i="4"/>
  <c r="E169" i="4"/>
  <c r="F169" i="4"/>
  <c r="E151" i="4"/>
  <c r="F151" i="4"/>
  <c r="E155" i="4"/>
  <c r="F155" i="4"/>
  <c r="E87" i="4"/>
  <c r="F87" i="4"/>
  <c r="F77" i="4"/>
  <c r="E77" i="4"/>
  <c r="E121" i="4"/>
  <c r="F121" i="4"/>
  <c r="E117" i="4"/>
  <c r="F117" i="4"/>
  <c r="E113" i="4"/>
  <c r="F113" i="4"/>
  <c r="E109" i="4"/>
  <c r="F109" i="4"/>
  <c r="E105" i="4"/>
  <c r="F105" i="4"/>
  <c r="E101" i="4"/>
  <c r="F101" i="4"/>
  <c r="E97" i="4"/>
  <c r="F97" i="4"/>
  <c r="E93" i="4"/>
  <c r="F93" i="4"/>
  <c r="E89" i="4"/>
  <c r="F89" i="4"/>
  <c r="F57" i="4"/>
  <c r="E57" i="4"/>
  <c r="F41" i="4"/>
  <c r="E41" i="4"/>
  <c r="F25" i="4"/>
  <c r="E25" i="4"/>
  <c r="F168" i="4"/>
  <c r="E168" i="4"/>
  <c r="F164" i="4"/>
  <c r="E164" i="4"/>
  <c r="E83" i="4"/>
  <c r="F83" i="4"/>
  <c r="F45" i="4"/>
  <c r="E45" i="4"/>
  <c r="F29" i="4"/>
  <c r="E29" i="4"/>
  <c r="F13" i="4"/>
  <c r="E13" i="4"/>
  <c r="E162" i="4"/>
  <c r="F160" i="4"/>
  <c r="E160" i="4"/>
  <c r="E158" i="4"/>
  <c r="F156" i="4"/>
  <c r="E156" i="4"/>
  <c r="E154" i="4"/>
  <c r="F152" i="4"/>
  <c r="E152" i="4"/>
  <c r="E150" i="4"/>
  <c r="F148" i="4"/>
  <c r="E148" i="4"/>
  <c r="E146" i="4"/>
  <c r="F146" i="4"/>
  <c r="F144" i="4"/>
  <c r="E144" i="4"/>
  <c r="F140" i="4"/>
  <c r="E140" i="4"/>
  <c r="F136" i="4"/>
  <c r="E136" i="4"/>
  <c r="F132" i="4"/>
  <c r="E132" i="4"/>
  <c r="F128" i="4"/>
  <c r="E128" i="4"/>
  <c r="F124" i="4"/>
  <c r="E124" i="4"/>
  <c r="F120" i="4"/>
  <c r="E120" i="4"/>
  <c r="F116" i="4"/>
  <c r="E116" i="4"/>
  <c r="F112" i="4"/>
  <c r="E112" i="4"/>
  <c r="F108" i="4"/>
  <c r="E108" i="4"/>
  <c r="F100" i="4"/>
  <c r="E100" i="4"/>
  <c r="F96" i="4"/>
  <c r="E96" i="4"/>
  <c r="F92" i="4"/>
  <c r="E92" i="4"/>
  <c r="E85" i="4"/>
  <c r="F85" i="4"/>
  <c r="F143" i="4"/>
  <c r="F142" i="4"/>
  <c r="F139" i="4"/>
  <c r="F138" i="4"/>
  <c r="F135" i="4"/>
  <c r="F134" i="4"/>
  <c r="F131" i="4"/>
  <c r="F130" i="4"/>
  <c r="F127" i="4"/>
  <c r="F126" i="4"/>
  <c r="F123" i="4"/>
  <c r="F122" i="4"/>
  <c r="F119" i="4"/>
  <c r="F118" i="4"/>
  <c r="F115" i="4"/>
  <c r="F114" i="4"/>
  <c r="F111" i="4"/>
  <c r="F110" i="4"/>
  <c r="F107" i="4"/>
  <c r="F106" i="4"/>
  <c r="F103" i="4"/>
  <c r="F102" i="4"/>
  <c r="F99" i="4"/>
  <c r="F98" i="4"/>
  <c r="F95" i="4"/>
  <c r="F94" i="4"/>
  <c r="F91" i="4"/>
  <c r="F90" i="4"/>
  <c r="F81" i="4"/>
  <c r="F74" i="4"/>
  <c r="E70" i="4"/>
  <c r="F70" i="4"/>
  <c r="E68" i="4"/>
  <c r="E66" i="4"/>
  <c r="F66" i="4"/>
  <c r="E62" i="4"/>
  <c r="F62" i="4"/>
  <c r="E51" i="4"/>
  <c r="F51" i="4"/>
  <c r="E48" i="4"/>
  <c r="F43" i="4"/>
  <c r="F37" i="4"/>
  <c r="E37" i="4"/>
  <c r="F33" i="4"/>
  <c r="E33" i="4"/>
  <c r="F31" i="4"/>
  <c r="F8" i="4"/>
  <c r="E8" i="4"/>
  <c r="E6" i="4"/>
  <c r="F6" i="4"/>
  <c r="F86" i="4"/>
  <c r="E72" i="4"/>
  <c r="F56" i="4"/>
  <c r="E56" i="4"/>
  <c r="E54" i="4"/>
  <c r="F54" i="4"/>
  <c r="E50" i="4"/>
  <c r="F50" i="4"/>
  <c r="E46" i="4"/>
  <c r="F46" i="4"/>
  <c r="E35" i="4"/>
  <c r="F35" i="4"/>
  <c r="E32" i="4"/>
  <c r="F27" i="4"/>
  <c r="F21" i="4"/>
  <c r="E21" i="4"/>
  <c r="F17" i="4"/>
  <c r="E17" i="4"/>
  <c r="F15" i="4"/>
  <c r="F73" i="4"/>
  <c r="E73" i="4"/>
  <c r="F69" i="4"/>
  <c r="E69" i="4"/>
  <c r="F65" i="4"/>
  <c r="E65" i="4"/>
  <c r="F61" i="4"/>
  <c r="E61" i="4"/>
  <c r="F40" i="4"/>
  <c r="E40" i="4"/>
  <c r="E38" i="4"/>
  <c r="F38" i="4"/>
  <c r="E34" i="4"/>
  <c r="F34" i="4"/>
  <c r="E30" i="4"/>
  <c r="F30" i="4"/>
  <c r="E19" i="4"/>
  <c r="F19" i="4"/>
  <c r="F9" i="4"/>
  <c r="E9" i="4"/>
  <c r="F5" i="4"/>
  <c r="E5" i="4"/>
  <c r="E88" i="4"/>
  <c r="E84" i="4"/>
  <c r="F79" i="4"/>
  <c r="F76" i="4"/>
  <c r="E76" i="4"/>
  <c r="E67" i="4"/>
  <c r="F67" i="4"/>
  <c r="E64" i="4"/>
  <c r="F59" i="4"/>
  <c r="F53" i="4"/>
  <c r="E53" i="4"/>
  <c r="F49" i="4"/>
  <c r="E49" i="4"/>
  <c r="F47" i="4"/>
  <c r="F24" i="4"/>
  <c r="E24" i="4"/>
  <c r="E22" i="4"/>
  <c r="F22" i="4"/>
  <c r="E20" i="4"/>
  <c r="E18" i="4"/>
  <c r="F18" i="4"/>
  <c r="E14" i="4"/>
  <c r="F14" i="4"/>
  <c r="E58" i="4"/>
  <c r="F58" i="4"/>
  <c r="E42" i="4"/>
  <c r="F42" i="4"/>
  <c r="E26" i="4"/>
  <c r="F26" i="4"/>
  <c r="E10" i="4"/>
  <c r="F10" i="4"/>
  <c r="E226" i="3"/>
  <c r="F226" i="3"/>
  <c r="E215" i="3"/>
  <c r="F215" i="3"/>
  <c r="E183" i="3"/>
  <c r="F183" i="3"/>
  <c r="E242" i="3"/>
  <c r="F242" i="3"/>
  <c r="E231" i="3"/>
  <c r="F231" i="3"/>
  <c r="E247" i="3"/>
  <c r="F247" i="3"/>
  <c r="E236" i="3"/>
  <c r="F236" i="3"/>
  <c r="E220" i="3"/>
  <c r="F220" i="3"/>
  <c r="E210" i="3"/>
  <c r="F210" i="3"/>
  <c r="E204" i="3"/>
  <c r="F204" i="3"/>
  <c r="F199" i="3"/>
  <c r="E199" i="3"/>
  <c r="E194" i="3"/>
  <c r="F194" i="3"/>
  <c r="E188" i="3"/>
  <c r="F188" i="3"/>
  <c r="E178" i="3"/>
  <c r="F178" i="3"/>
  <c r="E172" i="3"/>
  <c r="F172" i="3"/>
  <c r="F167" i="3"/>
  <c r="E167" i="3"/>
  <c r="E162" i="3"/>
  <c r="F162" i="3"/>
  <c r="E151" i="3"/>
  <c r="F151" i="3"/>
  <c r="E135" i="3"/>
  <c r="F135" i="3"/>
  <c r="E119" i="3"/>
  <c r="F119" i="3"/>
  <c r="E103" i="3"/>
  <c r="F103" i="3"/>
  <c r="E251" i="3"/>
  <c r="F251" i="3"/>
  <c r="E246" i="3"/>
  <c r="F246" i="3"/>
  <c r="F240" i="3"/>
  <c r="E240" i="3"/>
  <c r="E235" i="3"/>
  <c r="F235" i="3"/>
  <c r="E230" i="3"/>
  <c r="F230" i="3"/>
  <c r="E224" i="3"/>
  <c r="F224" i="3"/>
  <c r="E219" i="3"/>
  <c r="F219" i="3"/>
  <c r="E214" i="3"/>
  <c r="F214" i="3"/>
  <c r="E208" i="3"/>
  <c r="F208" i="3"/>
  <c r="E203" i="3"/>
  <c r="F203" i="3"/>
  <c r="E198" i="3"/>
  <c r="F198" i="3"/>
  <c r="E192" i="3"/>
  <c r="F192" i="3"/>
  <c r="E187" i="3"/>
  <c r="F187" i="3"/>
  <c r="E182" i="3"/>
  <c r="F182" i="3"/>
  <c r="E171" i="3"/>
  <c r="F171" i="3"/>
  <c r="E166" i="3"/>
  <c r="F166" i="3"/>
  <c r="E147" i="3"/>
  <c r="F147" i="3"/>
  <c r="E131" i="3"/>
  <c r="F131" i="3"/>
  <c r="E115" i="3"/>
  <c r="F115" i="3"/>
  <c r="E99" i="3"/>
  <c r="F99" i="3"/>
  <c r="E250" i="3"/>
  <c r="F250" i="3"/>
  <c r="E244" i="3"/>
  <c r="F244" i="3"/>
  <c r="E239" i="3"/>
  <c r="F239" i="3"/>
  <c r="E234" i="3"/>
  <c r="F234" i="3"/>
  <c r="E228" i="3"/>
  <c r="F228" i="3"/>
  <c r="E223" i="3"/>
  <c r="F223" i="3"/>
  <c r="E218" i="3"/>
  <c r="F218" i="3"/>
  <c r="E212" i="3"/>
  <c r="F212" i="3"/>
  <c r="E207" i="3"/>
  <c r="F207" i="3"/>
  <c r="E202" i="3"/>
  <c r="F202" i="3"/>
  <c r="E196" i="3"/>
  <c r="F196" i="3"/>
  <c r="E191" i="3"/>
  <c r="F191" i="3"/>
  <c r="E186" i="3"/>
  <c r="F186" i="3"/>
  <c r="E180" i="3"/>
  <c r="F180" i="3"/>
  <c r="E175" i="3"/>
  <c r="F175" i="3"/>
  <c r="E170" i="3"/>
  <c r="F170" i="3"/>
  <c r="E164" i="3"/>
  <c r="F164" i="3"/>
  <c r="E159" i="3"/>
  <c r="F159" i="3"/>
  <c r="E143" i="3"/>
  <c r="F143" i="3"/>
  <c r="E127" i="3"/>
  <c r="F127" i="3"/>
  <c r="E111" i="3"/>
  <c r="F111" i="3"/>
  <c r="E95" i="3"/>
  <c r="F95" i="3"/>
  <c r="E81" i="3"/>
  <c r="F81" i="3"/>
  <c r="E248" i="3"/>
  <c r="F248" i="3"/>
  <c r="F243" i="3"/>
  <c r="E243" i="3"/>
  <c r="E238" i="3"/>
  <c r="F238" i="3"/>
  <c r="E232" i="3"/>
  <c r="F232" i="3"/>
  <c r="E227" i="3"/>
  <c r="F227" i="3"/>
  <c r="E222" i="3"/>
  <c r="F222" i="3"/>
  <c r="E216" i="3"/>
  <c r="F216" i="3"/>
  <c r="E211" i="3"/>
  <c r="F211" i="3"/>
  <c r="E206" i="3"/>
  <c r="F206" i="3"/>
  <c r="E200" i="3"/>
  <c r="F200" i="3"/>
  <c r="E195" i="3"/>
  <c r="F195" i="3"/>
  <c r="E184" i="3"/>
  <c r="F184" i="3"/>
  <c r="E179" i="3"/>
  <c r="F179" i="3"/>
  <c r="E174" i="3"/>
  <c r="F174" i="3"/>
  <c r="E168" i="3"/>
  <c r="F168" i="3"/>
  <c r="E163" i="3"/>
  <c r="F163" i="3"/>
  <c r="E155" i="3"/>
  <c r="F155" i="3"/>
  <c r="E139" i="3"/>
  <c r="F139" i="3"/>
  <c r="E123" i="3"/>
  <c r="F123" i="3"/>
  <c r="E107" i="3"/>
  <c r="F107" i="3"/>
  <c r="E91" i="3"/>
  <c r="F91" i="3"/>
  <c r="E160" i="3"/>
  <c r="E156" i="3"/>
  <c r="E152" i="3"/>
  <c r="E148" i="3"/>
  <c r="E144" i="3"/>
  <c r="E140" i="3"/>
  <c r="E136" i="3"/>
  <c r="E132" i="3"/>
  <c r="E128" i="3"/>
  <c r="E124" i="3"/>
  <c r="E120" i="3"/>
  <c r="E116" i="3"/>
  <c r="E112" i="3"/>
  <c r="E108" i="3"/>
  <c r="E100" i="3"/>
  <c r="E96" i="3"/>
  <c r="E92" i="3"/>
  <c r="F79" i="3"/>
  <c r="F76" i="3"/>
  <c r="E76" i="3"/>
  <c r="E74" i="3"/>
  <c r="F74" i="3"/>
  <c r="F69" i="3"/>
  <c r="E69" i="3"/>
  <c r="E66" i="3"/>
  <c r="F66" i="3"/>
  <c r="F61" i="3"/>
  <c r="E61" i="3"/>
  <c r="E58" i="3"/>
  <c r="F58" i="3"/>
  <c r="F53" i="3"/>
  <c r="E53" i="3"/>
  <c r="E50" i="3"/>
  <c r="F50" i="3"/>
  <c r="F45" i="3"/>
  <c r="E45" i="3"/>
  <c r="E42" i="3"/>
  <c r="F42" i="3"/>
  <c r="F37" i="3"/>
  <c r="E37" i="3"/>
  <c r="E34" i="3"/>
  <c r="F34" i="3"/>
  <c r="F29" i="3"/>
  <c r="E29" i="3"/>
  <c r="E89" i="3"/>
  <c r="F89" i="3"/>
  <c r="F84" i="3"/>
  <c r="E84" i="3"/>
  <c r="E71" i="3"/>
  <c r="F71" i="3"/>
  <c r="E68" i="3"/>
  <c r="F68" i="3"/>
  <c r="E63" i="3"/>
  <c r="F63" i="3"/>
  <c r="E60" i="3"/>
  <c r="F60" i="3"/>
  <c r="E55" i="3"/>
  <c r="F55" i="3"/>
  <c r="E52" i="3"/>
  <c r="F52" i="3"/>
  <c r="E47" i="3"/>
  <c r="F47" i="3"/>
  <c r="E44" i="3"/>
  <c r="F44" i="3"/>
  <c r="E39" i="3"/>
  <c r="F39" i="3"/>
  <c r="E36" i="3"/>
  <c r="F36" i="3"/>
  <c r="E31" i="3"/>
  <c r="F31" i="3"/>
  <c r="E28" i="3"/>
  <c r="F28" i="3"/>
  <c r="E23" i="3"/>
  <c r="F23" i="3"/>
  <c r="F158" i="3"/>
  <c r="E158" i="3"/>
  <c r="F146" i="3"/>
  <c r="E146" i="3"/>
  <c r="F154" i="3"/>
  <c r="E154" i="3"/>
  <c r="F150" i="3"/>
  <c r="E150" i="3"/>
  <c r="F142" i="3"/>
  <c r="E142" i="3"/>
  <c r="F138" i="3"/>
  <c r="E138" i="3"/>
  <c r="F134" i="3"/>
  <c r="E134" i="3"/>
  <c r="F130" i="3"/>
  <c r="E130" i="3"/>
  <c r="F126" i="3"/>
  <c r="E126" i="3"/>
  <c r="F122" i="3"/>
  <c r="E122" i="3"/>
  <c r="F118" i="3"/>
  <c r="E118" i="3"/>
  <c r="F114" i="3"/>
  <c r="E114" i="3"/>
  <c r="F110" i="3"/>
  <c r="E110" i="3"/>
  <c r="F106" i="3"/>
  <c r="E106" i="3"/>
  <c r="F102" i="3"/>
  <c r="E102" i="3"/>
  <c r="F98" i="3"/>
  <c r="E98" i="3"/>
  <c r="F94" i="3"/>
  <c r="E94" i="3"/>
  <c r="F90" i="3"/>
  <c r="E90" i="3"/>
  <c r="F88" i="3"/>
  <c r="E88" i="3"/>
  <c r="E26" i="3"/>
  <c r="F26" i="3"/>
  <c r="F21" i="3"/>
  <c r="E21" i="3"/>
  <c r="E18" i="3"/>
  <c r="F18" i="3"/>
  <c r="F13" i="3"/>
  <c r="E13" i="3"/>
  <c r="E10" i="3"/>
  <c r="F10" i="3"/>
  <c r="E20" i="3"/>
  <c r="F20" i="3"/>
  <c r="E15" i="3"/>
  <c r="F15" i="3"/>
  <c r="E12" i="3"/>
  <c r="F12" i="3"/>
  <c r="E7" i="3"/>
  <c r="F7" i="3"/>
  <c r="E75" i="3"/>
  <c r="F75" i="3"/>
  <c r="F49" i="3"/>
  <c r="E49" i="3"/>
  <c r="F80" i="3"/>
  <c r="E80" i="3"/>
  <c r="F73" i="3"/>
  <c r="E73" i="3"/>
  <c r="E70" i="3"/>
  <c r="F70" i="3"/>
  <c r="F65" i="3"/>
  <c r="E65" i="3"/>
  <c r="E62" i="3"/>
  <c r="F62" i="3"/>
  <c r="F57" i="3"/>
  <c r="E57" i="3"/>
  <c r="E54" i="3"/>
  <c r="F54" i="3"/>
  <c r="E46" i="3"/>
  <c r="F46" i="3"/>
  <c r="F41" i="3"/>
  <c r="E41" i="3"/>
  <c r="E38" i="3"/>
  <c r="F38" i="3"/>
  <c r="F33" i="3"/>
  <c r="E33" i="3"/>
  <c r="E30" i="3"/>
  <c r="F30" i="3"/>
  <c r="F25" i="3"/>
  <c r="E25" i="3"/>
  <c r="E22" i="3"/>
  <c r="F22" i="3"/>
  <c r="F17" i="3"/>
  <c r="E17" i="3"/>
  <c r="E14" i="3"/>
  <c r="F14" i="3"/>
  <c r="F9" i="3"/>
  <c r="E9" i="3"/>
  <c r="E6" i="3"/>
  <c r="F6" i="3"/>
  <c r="E72" i="3"/>
  <c r="F72" i="3"/>
  <c r="E67" i="3"/>
  <c r="F67" i="3"/>
  <c r="E64" i="3"/>
  <c r="F64" i="3"/>
  <c r="E59" i="3"/>
  <c r="F59" i="3"/>
  <c r="E56" i="3"/>
  <c r="F56" i="3"/>
  <c r="E51" i="3"/>
  <c r="F51" i="3"/>
  <c r="E48" i="3"/>
  <c r="F48" i="3"/>
  <c r="E43" i="3"/>
  <c r="F43" i="3"/>
  <c r="E40" i="3"/>
  <c r="F40" i="3"/>
  <c r="E35" i="3"/>
  <c r="F35" i="3"/>
  <c r="E32" i="3"/>
  <c r="F32" i="3"/>
  <c r="E27" i="3"/>
  <c r="F27" i="3"/>
  <c r="E24" i="3"/>
  <c r="F24" i="3"/>
  <c r="E19" i="3"/>
  <c r="F19" i="3"/>
  <c r="E16" i="3"/>
  <c r="F16" i="3"/>
  <c r="E11" i="3"/>
  <c r="F11" i="3"/>
  <c r="E8" i="3"/>
  <c r="F8" i="3"/>
  <c r="F5" i="3"/>
  <c r="E5" i="3"/>
  <c r="A4" i="5"/>
  <c r="A4" i="4"/>
  <c r="A4" i="3"/>
  <c r="D103" i="1"/>
  <c r="B104" i="3"/>
  <c r="C104" i="3"/>
  <c r="D104" i="3"/>
  <c r="F103" i="1"/>
  <c r="B104" i="5"/>
  <c r="C104" i="5"/>
  <c r="D104" i="5"/>
  <c r="D136" i="1"/>
  <c r="B137" i="3"/>
  <c r="C137" i="3"/>
  <c r="D137" i="3"/>
  <c r="F136" i="1"/>
  <c r="B137" i="5"/>
  <c r="C137" i="5"/>
  <c r="D137" i="5"/>
  <c r="D175" i="1"/>
  <c r="B176" i="3"/>
  <c r="C176" i="3"/>
  <c r="D176" i="3"/>
  <c r="F175" i="1"/>
  <c r="B176" i="5"/>
  <c r="C176" i="5"/>
  <c r="D176" i="5"/>
  <c r="D189" i="1"/>
  <c r="B190" i="3"/>
  <c r="C190" i="3"/>
  <c r="D190" i="3"/>
  <c r="F189" i="1"/>
  <c r="B190" i="5"/>
  <c r="C190" i="5"/>
  <c r="D190" i="5"/>
  <c r="C4" i="5"/>
  <c r="D4" i="5"/>
  <c r="C4" i="3"/>
  <c r="D4" i="3"/>
  <c r="F190" i="3"/>
  <c r="E190" i="3"/>
  <c r="F190" i="5"/>
  <c r="E190" i="5"/>
  <c r="E176" i="5"/>
  <c r="F176" i="5"/>
  <c r="E176" i="3"/>
  <c r="F176" i="3"/>
  <c r="E137" i="3"/>
  <c r="F137" i="3"/>
  <c r="F137" i="5"/>
  <c r="E137" i="5"/>
  <c r="F104" i="3"/>
  <c r="E104" i="3"/>
  <c r="F104" i="5"/>
  <c r="E104" i="5"/>
  <c r="C4" i="4"/>
  <c r="D4" i="4"/>
  <c r="E4" i="4"/>
  <c r="E175" i="1"/>
  <c r="B176" i="4"/>
  <c r="C176" i="4"/>
  <c r="D176" i="4"/>
  <c r="E136" i="1"/>
  <c r="B137" i="4"/>
  <c r="C137" i="4"/>
  <c r="D137" i="4"/>
  <c r="F4" i="3"/>
  <c r="E4" i="3"/>
  <c r="F4" i="5"/>
  <c r="E4" i="5"/>
  <c r="E189" i="1"/>
  <c r="B190" i="4"/>
  <c r="C190" i="4"/>
  <c r="D190" i="4"/>
  <c r="E103" i="1"/>
  <c r="B104" i="4"/>
  <c r="C104" i="4"/>
  <c r="D104" i="4"/>
  <c r="E190" i="4"/>
  <c r="F190" i="4"/>
  <c r="E176" i="4"/>
  <c r="F176" i="4"/>
  <c r="E137" i="4"/>
  <c r="F137" i="4"/>
  <c r="F104" i="4"/>
  <c r="E104" i="4"/>
  <c r="F4" i="4"/>
  <c r="J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3" authorId="0" shapeId="0" xr:uid="{00000000-0006-0000-0900-000001000000}">
      <text>
        <r>
          <rPr>
            <sz val="9"/>
            <color indexed="81"/>
            <rFont val="Tahoma"/>
            <family val="2"/>
          </rPr>
          <t>Construction costs relate only to the building and finishing. Damage to content (floor, furniture, electric equipmet, etc.) needs to be added.</t>
        </r>
      </text>
    </comment>
    <comment ref="B15" authorId="0" shapeId="0" xr:uid="{00000000-0006-0000-0900-000002000000}">
      <text>
        <r>
          <rPr>
            <sz val="9"/>
            <color indexed="81"/>
            <rFont val="Tahoma"/>
            <family val="2"/>
          </rPr>
          <t>Depending on building material of stock (e.g. foundations, concrete/ steel walls are not expected to damage).
For mud or wooden buildings (or other not very resistant local building material), it is expected that there is no undamageable part.</t>
        </r>
      </text>
    </comment>
  </commentList>
</comments>
</file>

<file path=xl/sharedStrings.xml><?xml version="1.0" encoding="utf-8"?>
<sst xmlns="http://schemas.openxmlformats.org/spreadsheetml/2006/main" count="1809" uniqueCount="1104">
  <si>
    <t>Afghanistan</t>
  </si>
  <si>
    <t>Albania</t>
  </si>
  <si>
    <t>Algeria</t>
  </si>
  <si>
    <t>American Samoa</t>
  </si>
  <si>
    <t>Andorra</t>
  </si>
  <si>
    <t>Angola</t>
  </si>
  <si>
    <t>Antigua and Barbuda</t>
  </si>
  <si>
    <t>Arab World</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</si>
  <si>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</si>
  <si>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</si>
  <si>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</si>
  <si>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</si>
  <si>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</si>
  <si>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</si>
  <si>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</si>
  <si>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</si>
  <si>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</si>
  <si>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</si>
  <si>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</si>
  <si>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</si>
  <si>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</si>
  <si>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</si>
  <si>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</si>
  <si>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</si>
  <si>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</si>
  <si>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</si>
  <si>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</si>
  <si>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</si>
  <si>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</si>
  <si>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</si>
  <si>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</si>
  <si>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</si>
  <si>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</si>
  <si>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</si>
  <si>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</si>
  <si>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</si>
  <si>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Caribbean small states</t>
  </si>
  <si>
    <t>Cayman Islands</t>
  </si>
  <si>
    <t>Central African Republic</t>
  </si>
  <si>
    <t>Central Europe and the Baltics</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</si>
  <si>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</si>
  <si>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</si>
  <si>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</si>
  <si>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</si>
  <si>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</si>
  <si>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</si>
  <si>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</si>
  <si>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</si>
  <si>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</si>
  <si>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</si>
  <si>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</si>
  <si>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</si>
  <si>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</si>
  <si>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</si>
  <si>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</si>
  <si>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</si>
  <si>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</si>
  <si>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</si>
  <si>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</si>
  <si>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East Asia &amp; Pacific (all income levels)</t>
  </si>
  <si>
    <t>East Asia &amp; Pacific (developing only)</t>
  </si>
  <si>
    <t>Ecuador</t>
  </si>
  <si>
    <t>Egypt, Arab Rep.</t>
  </si>
  <si>
    <t>El Salvador</t>
  </si>
  <si>
    <t>Equatorial Guinea</t>
  </si>
  <si>
    <t>Eritrea</t>
  </si>
  <si>
    <t>Estonia</t>
  </si>
  <si>
    <t>Ethiopia</t>
  </si>
  <si>
    <t>Euro area</t>
  </si>
  <si>
    <t>Europe &amp; Central Asia (all income levels)</t>
  </si>
  <si>
    <t>Europe &amp; Central Asia (developing only)</t>
  </si>
  <si>
    <t>European Union</t>
  </si>
  <si>
    <t>Faeroe Islands</t>
  </si>
  <si>
    <t>Fiji</t>
  </si>
  <si>
    <t>Finland</t>
  </si>
  <si>
    <t>Fragile and conflict affected situations</t>
  </si>
  <si>
    <t>France</t>
  </si>
  <si>
    <t>French Polynesia</t>
  </si>
  <si>
    <t>Gabon</t>
  </si>
  <si>
    <t>Gambia, The</t>
  </si>
  <si>
    <t>Georgia</t>
  </si>
  <si>
    <t>Germany</t>
  </si>
  <si>
    <t>Ghana</t>
  </si>
  <si>
    <t>Greece</t>
  </si>
  <si>
    <t>Greenland</t>
  </si>
  <si>
    <t>Grenada</t>
  </si>
  <si>
    <t>Guam</t>
  </si>
  <si>
    <t>Guatemala</t>
  </si>
  <si>
    <t>Guinea</t>
  </si>
  <si>
    <t>Guinea-Bissau</t>
  </si>
  <si>
    <t>Guyana</t>
  </si>
  <si>
    <t>Haiti</t>
  </si>
  <si>
    <t>Heavily indebted poor countries (HIPC)</t>
  </si>
  <si>
    <t>High income</t>
  </si>
  <si>
    <t>High income: nonOECD</t>
  </si>
  <si>
    <t>High income: OECD</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</si>
  <si>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</si>
  <si>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</si>
  <si>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</si>
  <si>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</si>
  <si>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</si>
  <si>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</si>
  <si>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</si>
  <si>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</si>
  <si>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</si>
  <si>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</si>
  <si>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</si>
  <si>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</si>
  <si>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</si>
  <si>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</si>
  <si>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</si>
  <si>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</si>
  <si>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</si>
  <si>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</si>
  <si>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</si>
  <si>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</si>
  <si>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</si>
  <si>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</si>
  <si>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</si>
  <si>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</si>
  <si>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Latin America &amp; Caribbean (all income levels)</t>
  </si>
  <si>
    <t>Latin America &amp; Caribbean (developing only)</t>
  </si>
  <si>
    <t>Latvia</t>
  </si>
  <si>
    <t>Least developed countries: UN classification</t>
  </si>
  <si>
    <t>Lebanon</t>
  </si>
  <si>
    <t>Lesotho</t>
  </si>
  <si>
    <t>Liberia</t>
  </si>
  <si>
    <t>Libya</t>
  </si>
  <si>
    <t>Liechtenstein</t>
  </si>
  <si>
    <t>Lithuania</t>
  </si>
  <si>
    <t>Low &amp; middle income</t>
  </si>
  <si>
    <t>Low income</t>
  </si>
  <si>
    <t>Lower middle income</t>
  </si>
  <si>
    <t>Luxembourg</t>
  </si>
  <si>
    <t>Macao SAR, China</t>
  </si>
  <si>
    <t>Macedonia, FYR</t>
  </si>
  <si>
    <t>Madagascar</t>
  </si>
  <si>
    <t>Malawi</t>
  </si>
  <si>
    <t>Malaysia</t>
  </si>
  <si>
    <t>Maldives</t>
  </si>
  <si>
    <t>Mali</t>
  </si>
  <si>
    <t>Malta</t>
  </si>
  <si>
    <t>Marshall Islands</t>
  </si>
  <si>
    <t>Mauritania</t>
  </si>
  <si>
    <t>Mauritius</t>
  </si>
  <si>
    <t>Mexico</t>
  </si>
  <si>
    <t>Micronesia, Fed. Sts.</t>
  </si>
  <si>
    <t>Middle East &amp; North Africa (all income levels)</t>
  </si>
  <si>
    <t>Middle East &amp; North Africa (developing only)</t>
  </si>
  <si>
    <t>Middle income</t>
  </si>
  <si>
    <t>Moldova</t>
  </si>
  <si>
    <t>Monaco</t>
  </si>
  <si>
    <t>Mongolia</t>
  </si>
  <si>
    <t>Montenegro</t>
  </si>
  <si>
    <t>Morocco</t>
  </si>
  <si>
    <t>Mozambique</t>
  </si>
  <si>
    <t>Myanmar</t>
  </si>
  <si>
    <t>Namibia</t>
  </si>
  <si>
    <t>Nepal</t>
  </si>
  <si>
    <t>Netherlands</t>
  </si>
  <si>
    <t>New Caledonia</t>
  </si>
  <si>
    <t>New Zealand</t>
  </si>
  <si>
    <t>Nicaragua</t>
  </si>
  <si>
    <t>Niger</t>
  </si>
  <si>
    <t>Nigeria</t>
  </si>
  <si>
    <t>North America</t>
  </si>
  <si>
    <t>Northern Mariana Islands</t>
  </si>
  <si>
    <t>Norway</t>
  </si>
  <si>
    <t>Not classified</t>
  </si>
  <si>
    <t>OECD members</t>
  </si>
  <si>
    <t>Oman</t>
  </si>
  <si>
    <t>Other small states</t>
  </si>
  <si>
    <t>Pacific island small states</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</si>
  <si>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</si>
  <si>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</si>
  <si>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</si>
  <si>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</si>
  <si>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</si>
  <si>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</si>
  <si>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</si>
  <si>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</si>
  <si>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</si>
  <si>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</si>
  <si>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</si>
  <si>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</si>
  <si>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</si>
  <si>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</si>
  <si>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</si>
  <si>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</si>
  <si>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</si>
  <si>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</si>
  <si>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</si>
  <si>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</si>
  <si>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</si>
  <si>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</si>
  <si>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</si>
  <si>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</si>
  <si>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</si>
  <si>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</si>
  <si>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Small states</t>
  </si>
  <si>
    <t>Solomon Islands</t>
  </si>
  <si>
    <t>Somalia</t>
  </si>
  <si>
    <t>South Africa</t>
  </si>
  <si>
    <t>South Asia</t>
  </si>
  <si>
    <t>South Sudan</t>
  </si>
  <si>
    <t>Spain</t>
  </si>
  <si>
    <t>Sri Lanka</t>
  </si>
  <si>
    <t>St. Kitts and Nevis</t>
  </si>
  <si>
    <t>St. Lucia</t>
  </si>
  <si>
    <t>St. Martin (French part)</t>
  </si>
  <si>
    <t>St. Vincent and the Grenadines</t>
  </si>
  <si>
    <t>Sub-Saharan Africa (all income levels)</t>
  </si>
  <si>
    <t>Sub-Saharan Africa (developing only)</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</si>
  <si>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</si>
  <si>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</si>
  <si>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</si>
  <si>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</si>
  <si>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</si>
  <si>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</si>
  <si>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</si>
  <si>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</si>
  <si>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</si>
  <si>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</si>
  <si>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</si>
  <si>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</si>
  <si>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</si>
  <si>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</si>
  <si>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</si>
  <si>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</si>
  <si>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</si>
  <si>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</si>
  <si>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</si>
  <si>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</si>
  <si>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</si>
  <si>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</si>
  <si>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</si>
  <si>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Upper middle income</t>
  </si>
  <si>
    <t>Uruguay</t>
  </si>
  <si>
    <t>Uzbekistan</t>
  </si>
  <si>
    <t>Vanuatu</t>
  </si>
  <si>
    <t>Venezuela, RB</t>
  </si>
  <si>
    <t>Vietnam</t>
  </si>
  <si>
    <t>Virgin Islands (U.S.)</t>
  </si>
  <si>
    <t>West Bank and Gaza</t>
  </si>
  <si>
    <t>World</t>
  </si>
  <si>
    <t>Yemen, Rep.</t>
  </si>
  <si>
    <t>Zambia</t>
  </si>
  <si>
    <t>Zimbabwe</t>
  </si>
  <si>
    <t>Country</t>
  </si>
  <si>
    <t>GDP per capita (2010 US$)</t>
  </si>
  <si>
    <t>Power Function (y = ax^b)</t>
  </si>
  <si>
    <t>RES</t>
  </si>
  <si>
    <t>COM</t>
  </si>
  <si>
    <t>IND</t>
  </si>
  <si>
    <t>a</t>
  </si>
  <si>
    <t>b</t>
  </si>
  <si>
    <t>Conversion factor (multiply with CC to get DV)</t>
  </si>
  <si>
    <t>(default = 0.5)</t>
  </si>
  <si>
    <t>(default = 1.0)</t>
  </si>
  <si>
    <t>(default = 1.5)</t>
  </si>
  <si>
    <t>Percentage of area covered by building footprint</t>
  </si>
  <si>
    <t>Conversion factor (multiply with maximum damage building)</t>
  </si>
  <si>
    <t>(based on Flanders, Koks et al., 2014)</t>
  </si>
  <si>
    <t>Max Damage Content</t>
  </si>
  <si>
    <t>Total</t>
  </si>
  <si>
    <t>x is GDP per capita in 2010 US$</t>
  </si>
  <si>
    <t>y is Construction Cost in 2010 Euro</t>
  </si>
  <si>
    <t>(€/m2, 2010)</t>
  </si>
  <si>
    <t>Land-use based</t>
  </si>
  <si>
    <t>Object based</t>
  </si>
  <si>
    <t>Max Damage Structure</t>
  </si>
  <si>
    <t>(default = 0.6)</t>
  </si>
  <si>
    <t>Building based</t>
  </si>
  <si>
    <t>Average building footprint in m2 per object (e.g. house)</t>
  </si>
  <si>
    <t>(varies considerably)</t>
  </si>
  <si>
    <t>(€/object, 2010)</t>
  </si>
  <si>
    <t>1. Construction Cost vs. Depreciated Value</t>
  </si>
  <si>
    <t>3. Building vs Land-Use</t>
  </si>
  <si>
    <t>4. Building area vs Object</t>
  </si>
  <si>
    <t>2. Max Damage Content/Inventory</t>
  </si>
  <si>
    <t>5. Undamageable part</t>
  </si>
  <si>
    <t>(in case of resilient building material)</t>
  </si>
  <si>
    <r>
      <t>(for building m</t>
    </r>
    <r>
      <rPr>
        <i/>
        <vertAlign val="superscript"/>
        <sz val="9"/>
        <color theme="1"/>
        <rFont val="Calibri"/>
        <family val="2"/>
        <scheme val="minor"/>
      </rPr>
      <t>2</t>
    </r>
    <r>
      <rPr>
        <i/>
        <sz val="9"/>
        <color theme="1"/>
        <rFont val="Calibri"/>
        <family val="2"/>
        <scheme val="minor"/>
      </rPr>
      <t>; note that density is often much higer)</t>
    </r>
  </si>
  <si>
    <t>Construction Cost (2010 €)</t>
  </si>
  <si>
    <t>A 2</t>
  </si>
  <si>
    <t>A 3</t>
  </si>
  <si>
    <t>Number</t>
  </si>
  <si>
    <t>AALAND ISLANDS</t>
  </si>
  <si>
    <t>AX</t>
  </si>
  <si>
    <t>ALA</t>
  </si>
  <si>
    <t>AFGHANISTAN</t>
  </si>
  <si>
    <t>AF</t>
  </si>
  <si>
    <t>AFG</t>
  </si>
  <si>
    <t>ALBANIA</t>
  </si>
  <si>
    <t>AL</t>
  </si>
  <si>
    <t>ALB</t>
  </si>
  <si>
    <t>ALGERIA</t>
  </si>
  <si>
    <t>DZ</t>
  </si>
  <si>
    <t>DZA</t>
  </si>
  <si>
    <t>AMERICAN SAMOA</t>
  </si>
  <si>
    <t>AS</t>
  </si>
  <si>
    <t>ASM</t>
  </si>
  <si>
    <t>ANDORRA</t>
  </si>
  <si>
    <t>AD</t>
  </si>
  <si>
    <t>AND</t>
  </si>
  <si>
    <t>ANGOLA</t>
  </si>
  <si>
    <t>AO</t>
  </si>
  <si>
    <t>AGO</t>
  </si>
  <si>
    <t>ANGUILLA</t>
  </si>
  <si>
    <t>AI</t>
  </si>
  <si>
    <t>AIA</t>
  </si>
  <si>
    <t>ANTARCTICA</t>
  </si>
  <si>
    <t>AQ</t>
  </si>
  <si>
    <t>ATA</t>
  </si>
  <si>
    <t>ANTIGUA AND BARBUDA</t>
  </si>
  <si>
    <t>AG</t>
  </si>
  <si>
    <t>ATG</t>
  </si>
  <si>
    <t>ARGENTINA</t>
  </si>
  <si>
    <t>AR</t>
  </si>
  <si>
    <t>ARG</t>
  </si>
  <si>
    <t>ARMENIA</t>
  </si>
  <si>
    <t>AM</t>
  </si>
  <si>
    <t>ARM</t>
  </si>
  <si>
    <t>ARUBA</t>
  </si>
  <si>
    <t>AW</t>
  </si>
  <si>
    <t>ABW</t>
  </si>
  <si>
    <t>AUSTRALIA</t>
  </si>
  <si>
    <t>AU</t>
  </si>
  <si>
    <t>AUS</t>
  </si>
  <si>
    <t>AUSTRIA</t>
  </si>
  <si>
    <t>AT</t>
  </si>
  <si>
    <t>AUT</t>
  </si>
  <si>
    <t>AZERBAIJAN</t>
  </si>
  <si>
    <t>AZ</t>
  </si>
  <si>
    <t>AZE</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</si>
  <si>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</si>
  <si>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</si>
  <si>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</si>
  <si>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</si>
  <si>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</si>
  <si>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</si>
  <si>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</si>
  <si>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</si>
  <si>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</si>
  <si>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</si>
  <si>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</si>
  <si>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</si>
  <si>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</si>
  <si>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</si>
  <si>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</si>
  <si>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</si>
  <si>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</si>
  <si>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</si>
  <si>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</si>
  <si>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</si>
  <si>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</si>
  <si>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</si>
  <si>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</si>
  <si>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</si>
  <si>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</si>
  <si>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</si>
  <si>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</si>
  <si>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</si>
  <si>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</si>
  <si>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t>
  </si>
  <si>
    <t>BO</t>
  </si>
  <si>
    <t>BOL</t>
  </si>
  <si>
    <t>BA</t>
  </si>
  <si>
    <t>BIH</t>
  </si>
  <si>
    <t>BOTSWANA</t>
  </si>
  <si>
    <t>BW</t>
  </si>
  <si>
    <t>BWA</t>
  </si>
  <si>
    <t>BOUVET ISLAND</t>
  </si>
  <si>
    <t>BV</t>
  </si>
  <si>
    <t>BVT</t>
  </si>
  <si>
    <t>BRAZIL</t>
  </si>
  <si>
    <t>BR</t>
  </si>
  <si>
    <t>BRA</t>
  </si>
  <si>
    <t>BRITISH INDIAN OCEAN TERRITORY</t>
  </si>
  <si>
    <t>IO</t>
  </si>
  <si>
    <t>IOT</t>
  </si>
  <si>
    <t>BRUNEI DARUSSALAM</t>
  </si>
  <si>
    <t>BN</t>
  </si>
  <si>
    <t>BRN</t>
  </si>
  <si>
    <t>BULGARIA</t>
  </si>
  <si>
    <t>BG</t>
  </si>
  <si>
    <t>BGR</t>
  </si>
  <si>
    <t>BURKINA FASO</t>
  </si>
  <si>
    <t>BF</t>
  </si>
  <si>
    <t>BFA</t>
  </si>
  <si>
    <t>BURUNDI</t>
  </si>
  <si>
    <t>BI</t>
  </si>
  <si>
    <t>BDI</t>
  </si>
  <si>
    <t>CAMBODIA</t>
  </si>
  <si>
    <t>KH</t>
  </si>
  <si>
    <t>KHM</t>
  </si>
  <si>
    <t>CAMEROON</t>
  </si>
  <si>
    <t>CM</t>
  </si>
  <si>
    <t>CMR</t>
  </si>
  <si>
    <t>CANADA</t>
  </si>
  <si>
    <t>CA</t>
  </si>
  <si>
    <t>CAN</t>
  </si>
  <si>
    <t>CV</t>
  </si>
  <si>
    <t>CPV</t>
  </si>
  <si>
    <t>CAYMAN ISLANDS</t>
  </si>
  <si>
    <t>KY</t>
  </si>
  <si>
    <t>CYM</t>
  </si>
  <si>
    <t>CENTRAL AFRICAN REPUBLIC</t>
  </si>
  <si>
    <t>CF</t>
  </si>
  <si>
    <t>CAF</t>
  </si>
  <si>
    <t>CHAD</t>
  </si>
  <si>
    <t>TD</t>
  </si>
  <si>
    <t>TCD</t>
  </si>
  <si>
    <t>CHILE</t>
  </si>
  <si>
    <t>CL</t>
  </si>
  <si>
    <t>CHL</t>
  </si>
  <si>
    <t>CHINA</t>
  </si>
  <si>
    <t>CN</t>
  </si>
  <si>
    <t>CHN</t>
  </si>
  <si>
    <t>CHRISTMAS ISLAND</t>
  </si>
  <si>
    <t>CX</t>
  </si>
  <si>
    <t>CXR</t>
  </si>
  <si>
    <t>COCOS (KEELING) ISLANDS</t>
  </si>
  <si>
    <t>CC</t>
  </si>
  <si>
    <t>CCK</t>
  </si>
  <si>
    <t>COLOMBIA</t>
  </si>
  <si>
    <t>CO</t>
  </si>
  <si>
    <t>COL</t>
  </si>
  <si>
    <t>COMOROS</t>
  </si>
  <si>
    <t>KM</t>
  </si>
  <si>
    <t>CD</t>
  </si>
  <si>
    <t>COD</t>
  </si>
  <si>
    <t>CG</t>
  </si>
  <si>
    <t>COG</t>
  </si>
  <si>
    <t>COOK ISLANDS</t>
  </si>
  <si>
    <t>CK</t>
  </si>
  <si>
    <t>COK</t>
  </si>
  <si>
    <t>COSTA RICA</t>
  </si>
  <si>
    <t>CR</t>
  </si>
  <si>
    <t>CRI</t>
  </si>
  <si>
    <t>COTE D'IVOIRE</t>
  </si>
  <si>
    <t>CI</t>
  </si>
  <si>
    <t>CIV</t>
  </si>
  <si>
    <t>HR</t>
  </si>
  <si>
    <t>HRV</t>
  </si>
  <si>
    <t>CUBA</t>
  </si>
  <si>
    <t>CU</t>
  </si>
  <si>
    <t>CUB</t>
  </si>
  <si>
    <t>CYPRUS</t>
  </si>
  <si>
    <t>CY</t>
  </si>
  <si>
    <t>CYP</t>
  </si>
  <si>
    <t>CZECH REPUBLIC</t>
  </si>
  <si>
    <t>CZ</t>
  </si>
  <si>
    <t>CZE</t>
  </si>
  <si>
    <t>DENMARK</t>
  </si>
  <si>
    <t>DK</t>
  </si>
  <si>
    <t>DNK</t>
  </si>
  <si>
    <t>DJIBOUTI</t>
  </si>
  <si>
    <t>DJ</t>
  </si>
  <si>
    <t>DJI</t>
  </si>
  <si>
    <t>DOMINICA</t>
  </si>
  <si>
    <t>DM</t>
  </si>
  <si>
    <t>DMA</t>
  </si>
  <si>
    <t>DOMINICAN REPUBLIC</t>
  </si>
  <si>
    <t>DO</t>
  </si>
  <si>
    <t>DOM</t>
  </si>
  <si>
    <t>ECUADOR</t>
  </si>
  <si>
    <t>EC</t>
  </si>
  <si>
    <t>ECU</t>
  </si>
  <si>
    <t>EG</t>
  </si>
  <si>
    <t>EGY</t>
  </si>
  <si>
    <t>EL SALVADOR</t>
  </si>
  <si>
    <t>SV</t>
  </si>
  <si>
    <t>SLV</t>
  </si>
  <si>
    <t>EQUATORIAL GUINEA</t>
  </si>
  <si>
    <t>GQ</t>
  </si>
  <si>
    <t>GNQ</t>
  </si>
  <si>
    <t>ERITREA</t>
  </si>
  <si>
    <t>ER</t>
  </si>
  <si>
    <t>ERI</t>
  </si>
  <si>
    <t>ESTONIA</t>
  </si>
  <si>
    <t>EE</t>
  </si>
  <si>
    <t>EST</t>
  </si>
  <si>
    <t>ETHIOPIA</t>
  </si>
  <si>
    <t>ET</t>
  </si>
  <si>
    <t>ETH</t>
  </si>
  <si>
    <t>FALKLAND ISLANDS (MALVINAS)</t>
  </si>
  <si>
    <t>FK</t>
  </si>
  <si>
    <t>FLK</t>
  </si>
  <si>
    <t>FO</t>
  </si>
  <si>
    <t>FRO</t>
  </si>
  <si>
    <t>FIJI</t>
  </si>
  <si>
    <t>FJ</t>
  </si>
  <si>
    <t>FJI</t>
  </si>
  <si>
    <t>FINLAND</t>
  </si>
  <si>
    <t>FI</t>
  </si>
  <si>
    <t>FIN</t>
  </si>
  <si>
    <t>FRANCE</t>
  </si>
  <si>
    <t>FR</t>
  </si>
  <si>
    <t>FRA</t>
  </si>
  <si>
    <t>FRENCH GUIANA</t>
  </si>
  <si>
    <t>GF</t>
  </si>
  <si>
    <t>GUF</t>
  </si>
  <si>
    <t>FRENCH POLYNESIA</t>
  </si>
  <si>
    <t>PF</t>
  </si>
  <si>
    <t>PYF</t>
  </si>
  <si>
    <t>FRENCH SOUTHERN TERRITORIES</t>
  </si>
  <si>
    <t>TF</t>
  </si>
  <si>
    <t>ATF</t>
  </si>
  <si>
    <t>GABON</t>
  </si>
  <si>
    <t>GA</t>
  </si>
  <si>
    <t>GAB</t>
  </si>
  <si>
    <t>GM</t>
  </si>
  <si>
    <t>GMB</t>
  </si>
  <si>
    <t>GEORGIA</t>
  </si>
  <si>
    <t>GE</t>
  </si>
  <si>
    <t>GEO</t>
  </si>
  <si>
    <t>GERMANY</t>
  </si>
  <si>
    <t>DE</t>
  </si>
  <si>
    <t>DEU</t>
  </si>
  <si>
    <t>GHANA</t>
  </si>
  <si>
    <t>GH</t>
  </si>
  <si>
    <t>GHA</t>
  </si>
  <si>
    <t>GIBRALTAR</t>
  </si>
  <si>
    <t>GI</t>
  </si>
  <si>
    <t>GIB</t>
  </si>
  <si>
    <t>GREECE</t>
  </si>
  <si>
    <t>GR</t>
  </si>
  <si>
    <t>GRC</t>
  </si>
  <si>
    <t>GREENLAND</t>
  </si>
  <si>
    <t>GL</t>
  </si>
  <si>
    <t>GRL</t>
  </si>
  <si>
    <t>GRENADA</t>
  </si>
  <si>
    <t>GD</t>
  </si>
  <si>
    <t>GRD</t>
  </si>
  <si>
    <t>GUADELOUPE</t>
  </si>
  <si>
    <t>GP</t>
  </si>
  <si>
    <t>GLP</t>
  </si>
  <si>
    <t>GUAM</t>
  </si>
  <si>
    <t>GU</t>
  </si>
  <si>
    <t>GUM</t>
  </si>
  <si>
    <t>GUATEMALA</t>
  </si>
  <si>
    <t>GT</t>
  </si>
  <si>
    <t>GTM</t>
  </si>
  <si>
    <t>GUINEA</t>
  </si>
  <si>
    <t>GN</t>
  </si>
  <si>
    <t>GIN</t>
  </si>
  <si>
    <t>GUINEA-BISSAU</t>
  </si>
  <si>
    <t>GW</t>
  </si>
  <si>
    <t>GNB</t>
  </si>
  <si>
    <t>GUYANA</t>
  </si>
  <si>
    <t>GY</t>
  </si>
  <si>
    <t>GUY</t>
  </si>
  <si>
    <t>HAITI</t>
  </si>
  <si>
    <t>HT</t>
  </si>
  <si>
    <t>HTI</t>
  </si>
  <si>
    <t>HEARD AND MC DONALD ISLANDS</t>
  </si>
  <si>
    <t>HM</t>
  </si>
  <si>
    <t>HMD</t>
  </si>
  <si>
    <t>HONDURAS</t>
  </si>
  <si>
    <t>HN</t>
  </si>
  <si>
    <t>HND</t>
  </si>
  <si>
    <t>HK</t>
  </si>
  <si>
    <t>HKG</t>
  </si>
  <si>
    <t>HUNGARY</t>
  </si>
  <si>
    <t>HU</t>
  </si>
  <si>
    <t>HUN</t>
  </si>
  <si>
    <t>ICELAND</t>
  </si>
  <si>
    <t>IS</t>
  </si>
  <si>
    <t>ISL</t>
  </si>
  <si>
    <t>INDIA</t>
  </si>
  <si>
    <t>IN</t>
  </si>
  <si>
    <t>INDONESIA</t>
  </si>
  <si>
    <t>ID</t>
  </si>
  <si>
    <t>IDN</t>
  </si>
  <si>
    <t>IR</t>
  </si>
  <si>
    <t>IRN</t>
  </si>
  <si>
    <t>IRAQ</t>
  </si>
  <si>
    <t>IQ</t>
  </si>
  <si>
    <t>IRQ</t>
  </si>
  <si>
    <t>IRELAND</t>
  </si>
  <si>
    <t>IE</t>
  </si>
  <si>
    <t>IRL</t>
  </si>
  <si>
    <t>ISRAEL</t>
  </si>
  <si>
    <t>IL</t>
  </si>
  <si>
    <t>ISR</t>
  </si>
  <si>
    <t>ITALY</t>
  </si>
  <si>
    <t>IT</t>
  </si>
  <si>
    <t>ITA</t>
  </si>
  <si>
    <t>JAMAICA</t>
  </si>
  <si>
    <t>JM</t>
  </si>
  <si>
    <t>JAM</t>
  </si>
  <si>
    <t>JAPAN</t>
  </si>
  <si>
    <t>JP</t>
  </si>
  <si>
    <t>JPN</t>
  </si>
  <si>
    <t>JORDAN</t>
  </si>
  <si>
    <t>JO</t>
  </si>
  <si>
    <t>JOR</t>
  </si>
  <si>
    <t>KAZAKHSTAN</t>
  </si>
  <si>
    <t>KZ</t>
  </si>
  <si>
    <t>KAZ</t>
  </si>
  <si>
    <t>KENYA</t>
  </si>
  <si>
    <t>KE</t>
  </si>
  <si>
    <t>KEN</t>
  </si>
  <si>
    <t>KIRIBATI</t>
  </si>
  <si>
    <t>KI</t>
  </si>
  <si>
    <t>KIR</t>
  </si>
  <si>
    <t>KP</t>
  </si>
  <si>
    <t>PRK</t>
  </si>
  <si>
    <t>KR</t>
  </si>
  <si>
    <t>KOR</t>
  </si>
  <si>
    <t>KUWAIT</t>
  </si>
  <si>
    <t>KW</t>
  </si>
  <si>
    <t>KWT</t>
  </si>
  <si>
    <t>KG</t>
  </si>
  <si>
    <t>KGZ</t>
  </si>
  <si>
    <t>LA</t>
  </si>
  <si>
    <t>LAO</t>
  </si>
  <si>
    <t>LATVIA</t>
  </si>
  <si>
    <t>LV</t>
  </si>
  <si>
    <t>LVA</t>
  </si>
  <si>
    <t>LEBANON</t>
  </si>
  <si>
    <t>LB</t>
  </si>
  <si>
    <t>LBN</t>
  </si>
  <si>
    <t>LESOTHO</t>
  </si>
  <si>
    <t>LS</t>
  </si>
  <si>
    <t>LSO</t>
  </si>
  <si>
    <t>LIBERIA</t>
  </si>
  <si>
    <t>LR</t>
  </si>
  <si>
    <t>LBR</t>
  </si>
  <si>
    <t>LY</t>
  </si>
  <si>
    <t>LBY</t>
  </si>
  <si>
    <t>LIECHTENSTEIN</t>
  </si>
  <si>
    <t>LI</t>
  </si>
  <si>
    <t>LIE</t>
  </si>
  <si>
    <t>LITHUANIA</t>
  </si>
  <si>
    <t>LT</t>
  </si>
  <si>
    <t>LTU</t>
  </si>
  <si>
    <t>LUXEMBOURG</t>
  </si>
  <si>
    <t>LU</t>
  </si>
  <si>
    <t>LUX</t>
  </si>
  <si>
    <t>MO</t>
  </si>
  <si>
    <t>MAC</t>
  </si>
  <si>
    <t>MK</t>
  </si>
  <si>
    <t>MKD</t>
  </si>
  <si>
    <t>MADAGASCAR</t>
  </si>
  <si>
    <t>MG</t>
  </si>
  <si>
    <t>MDG</t>
  </si>
  <si>
    <t>MALAWI</t>
  </si>
  <si>
    <t>MW</t>
  </si>
  <si>
    <t>MWI</t>
  </si>
  <si>
    <t>MALAYSIA</t>
  </si>
  <si>
    <t>MY</t>
  </si>
  <si>
    <t>MYS</t>
  </si>
  <si>
    <t>MALDIVES</t>
  </si>
  <si>
    <t>MV</t>
  </si>
  <si>
    <t>MDV</t>
  </si>
  <si>
    <t>MALI</t>
  </si>
  <si>
    <t>ML</t>
  </si>
  <si>
    <t>MLI</t>
  </si>
  <si>
    <t>MALTA</t>
  </si>
  <si>
    <t>MT</t>
  </si>
  <si>
    <t>MLT</t>
  </si>
  <si>
    <t>MARSHALL ISLANDS</t>
  </si>
  <si>
    <t>MH</t>
  </si>
  <si>
    <t>MHL</t>
  </si>
  <si>
    <t>MARTINIQUE</t>
  </si>
  <si>
    <t>MQ</t>
  </si>
  <si>
    <t>MTQ</t>
  </si>
  <si>
    <t>MAURITANIA</t>
  </si>
  <si>
    <t>MR</t>
  </si>
  <si>
    <t>MRT</t>
  </si>
  <si>
    <t>MAURITIUS</t>
  </si>
  <si>
    <t>MU</t>
  </si>
  <si>
    <t>MUS</t>
  </si>
  <si>
    <t>MAYOTTE</t>
  </si>
  <si>
    <t>YT</t>
  </si>
  <si>
    <t>MYT</t>
  </si>
  <si>
    <t>MEXICO</t>
  </si>
  <si>
    <t>MX</t>
  </si>
  <si>
    <t>MEX</t>
  </si>
  <si>
    <t>FM</t>
  </si>
  <si>
    <t>FSM</t>
  </si>
  <si>
    <t>MD</t>
  </si>
  <si>
    <t>MDA</t>
  </si>
  <si>
    <t>MONACO</t>
  </si>
  <si>
    <t>MC</t>
  </si>
  <si>
    <t>MCO</t>
  </si>
  <si>
    <t>MONGOLIA</t>
  </si>
  <si>
    <t>MN</t>
  </si>
  <si>
    <t>MNG</t>
  </si>
  <si>
    <t>MONTSERRAT</t>
  </si>
  <si>
    <t>MS</t>
  </si>
  <si>
    <t>MSR</t>
  </si>
  <si>
    <t>MOROCCO</t>
  </si>
  <si>
    <t>MA</t>
  </si>
  <si>
    <t>MAR</t>
  </si>
  <si>
    <t>MOZAMBIQUE</t>
  </si>
  <si>
    <t>MZ</t>
  </si>
  <si>
    <t>MOZ</t>
  </si>
  <si>
    <t>MYANMAR</t>
  </si>
  <si>
    <t>MM</t>
  </si>
  <si>
    <t>MMR</t>
  </si>
  <si>
    <t>NAMIBIA</t>
  </si>
  <si>
    <t>NA</t>
  </si>
  <si>
    <t>NAM</t>
  </si>
  <si>
    <t>NAURU</t>
  </si>
  <si>
    <t>NR</t>
  </si>
  <si>
    <t>NRU</t>
  </si>
  <si>
    <t>NEPAL</t>
  </si>
  <si>
    <t>NP</t>
  </si>
  <si>
    <t>NPL</t>
  </si>
  <si>
    <t>NETHERLANDS</t>
  </si>
  <si>
    <t>NL</t>
  </si>
  <si>
    <t>NLD</t>
  </si>
  <si>
    <t>NETHERLANDS ANTILLES</t>
  </si>
  <si>
    <t>AN</t>
  </si>
  <si>
    <t>ANT</t>
  </si>
  <si>
    <t>NEW CALEDONIA</t>
  </si>
  <si>
    <t>NC</t>
  </si>
  <si>
    <t>NCL</t>
  </si>
  <si>
    <t>NEW ZEALAND</t>
  </si>
  <si>
    <t>NZ</t>
  </si>
  <si>
    <t>NZL</t>
  </si>
  <si>
    <t>NICARAGUA</t>
  </si>
  <si>
    <t>NI</t>
  </si>
  <si>
    <t>NIC</t>
  </si>
  <si>
    <t>NIGER</t>
  </si>
  <si>
    <t>NE</t>
  </si>
  <si>
    <t>NER</t>
  </si>
  <si>
    <t>NIGERIA</t>
  </si>
  <si>
    <t>NG</t>
  </si>
  <si>
    <t>NGA</t>
  </si>
  <si>
    <t>NIUE</t>
  </si>
  <si>
    <t>NU</t>
  </si>
  <si>
    <t>NIU</t>
  </si>
  <si>
    <t>NORFOLK ISLAND</t>
  </si>
  <si>
    <t>NF</t>
  </si>
  <si>
    <t>NFK</t>
  </si>
  <si>
    <t>NORTHERN MARIANA ISLANDS</t>
  </si>
  <si>
    <t>MP</t>
  </si>
  <si>
    <t>MNP</t>
  </si>
  <si>
    <t>NORWAY</t>
  </si>
  <si>
    <t>NO</t>
  </si>
  <si>
    <t>NOR</t>
  </si>
  <si>
    <t>OMAN</t>
  </si>
  <si>
    <t>OM</t>
  </si>
  <si>
    <t>OMN</t>
  </si>
  <si>
    <t>PAKISTAN</t>
  </si>
  <si>
    <t>PK</t>
  </si>
  <si>
    <t>PAK</t>
  </si>
  <si>
    <t>PALAU</t>
  </si>
  <si>
    <t>PW</t>
  </si>
  <si>
    <t>PLW</t>
  </si>
  <si>
    <t>PALESTINIAN TERRITORY, Occupied</t>
  </si>
  <si>
    <t>PS</t>
  </si>
  <si>
    <t>PSE</t>
  </si>
  <si>
    <t>PANAMA</t>
  </si>
  <si>
    <t>PA</t>
  </si>
  <si>
    <t>PAN</t>
  </si>
  <si>
    <t>PAPUA NEW GUINEA</t>
  </si>
  <si>
    <t>PG</t>
  </si>
  <si>
    <t>PNG</t>
  </si>
  <si>
    <t>PARAGUAY</t>
  </si>
  <si>
    <t>PY</t>
  </si>
  <si>
    <t>PRY</t>
  </si>
  <si>
    <t>PERU</t>
  </si>
  <si>
    <t>PE</t>
  </si>
  <si>
    <t>PER</t>
  </si>
  <si>
    <t>PHILIPPINES</t>
  </si>
  <si>
    <t>PH</t>
  </si>
  <si>
    <t>PHL</t>
  </si>
  <si>
    <t>PITCAIRN</t>
  </si>
  <si>
    <t>PN</t>
  </si>
  <si>
    <t>PCN</t>
  </si>
  <si>
    <t>POLAND</t>
  </si>
  <si>
    <t>PL</t>
  </si>
  <si>
    <t>POL</t>
  </si>
  <si>
    <t>PORTUGAL</t>
  </si>
  <si>
    <t>PT</t>
  </si>
  <si>
    <t>PRT</t>
  </si>
  <si>
    <t>PUERTO RICO</t>
  </si>
  <si>
    <t>PR</t>
  </si>
  <si>
    <t>PRI</t>
  </si>
  <si>
    <t>QATAR</t>
  </si>
  <si>
    <t>QA</t>
  </si>
  <si>
    <t>QAT</t>
  </si>
  <si>
    <t>REUNION</t>
  </si>
  <si>
    <t>RE</t>
  </si>
  <si>
    <t>REU</t>
  </si>
  <si>
    <t>ROMANIA</t>
  </si>
  <si>
    <t>RO</t>
  </si>
  <si>
    <t>ROU</t>
  </si>
  <si>
    <t>RUSSIAN FEDERATION</t>
  </si>
  <si>
    <t>RU</t>
  </si>
  <si>
    <t>RUS</t>
  </si>
  <si>
    <t>RWANDA</t>
  </si>
  <si>
    <t>RW</t>
  </si>
  <si>
    <t>RWA</t>
  </si>
  <si>
    <t>SAINT HELENA</t>
  </si>
  <si>
    <t>SH</t>
  </si>
  <si>
    <t>SHN</t>
  </si>
  <si>
    <t>KN</t>
  </si>
  <si>
    <t>KNA</t>
  </si>
  <si>
    <t>LC</t>
  </si>
  <si>
    <t>LCA</t>
  </si>
  <si>
    <t>SAINT PIERRE AND MIQUELON</t>
  </si>
  <si>
    <t>PM</t>
  </si>
  <si>
    <t>SPM</t>
  </si>
  <si>
    <t>VC</t>
  </si>
  <si>
    <t>VCT</t>
  </si>
  <si>
    <t>SAMOA</t>
  </si>
  <si>
    <t>WS</t>
  </si>
  <si>
    <t>WSM</t>
  </si>
  <si>
    <t>SAN MARINO</t>
  </si>
  <si>
    <t>SM</t>
  </si>
  <si>
    <t>SMR</t>
  </si>
  <si>
    <t>SAO TOME AND PRINCIPE</t>
  </si>
  <si>
    <t>ST</t>
  </si>
  <si>
    <t>STP</t>
  </si>
  <si>
    <t>SAUDI ARABIA</t>
  </si>
  <si>
    <t>SA</t>
  </si>
  <si>
    <t>SAU</t>
  </si>
  <si>
    <t>SENEGAL</t>
  </si>
  <si>
    <t>SN</t>
  </si>
  <si>
    <t>SEN</t>
  </si>
  <si>
    <t>CS</t>
  </si>
  <si>
    <t>SCG</t>
  </si>
  <si>
    <t>SEYCHELLES</t>
  </si>
  <si>
    <t>SC</t>
  </si>
  <si>
    <t>SYC</t>
  </si>
  <si>
    <t>SIERRA LEONE</t>
  </si>
  <si>
    <t>SL</t>
  </si>
  <si>
    <t>SLE</t>
  </si>
  <si>
    <t>SINGAPORE</t>
  </si>
  <si>
    <t>SG</t>
  </si>
  <si>
    <t>SGP</t>
  </si>
  <si>
    <t>SK</t>
  </si>
  <si>
    <t>SVK</t>
  </si>
  <si>
    <t>SLOVENIA</t>
  </si>
  <si>
    <t>SI</t>
  </si>
  <si>
    <t>SVN</t>
  </si>
  <si>
    <t>SOLOMON ISLANDS</t>
  </si>
  <si>
    <t>SB</t>
  </si>
  <si>
    <t>SLB</t>
  </si>
  <si>
    <t>SOMALIA</t>
  </si>
  <si>
    <t>SO</t>
  </si>
  <si>
    <t>SOM</t>
  </si>
  <si>
    <t>SOUTH AFRICA</t>
  </si>
  <si>
    <t>ZA</t>
  </si>
  <si>
    <t>ZAF</t>
  </si>
  <si>
    <t>SOUTH GEORGIA AND THE SOUTH SANDWICH ISLANDS</t>
  </si>
  <si>
    <t>GS</t>
  </si>
  <si>
    <t>SGS</t>
  </si>
  <si>
    <t>SPAIN</t>
  </si>
  <si>
    <t>ES</t>
  </si>
  <si>
    <t>ESP</t>
  </si>
  <si>
    <t>SRI LANKA</t>
  </si>
  <si>
    <t>LK</t>
  </si>
  <si>
    <t>LKA</t>
  </si>
  <si>
    <t>SUDAN</t>
  </si>
  <si>
    <t>SD</t>
  </si>
  <si>
    <t>SDN</t>
  </si>
  <si>
    <t>SURINAME</t>
  </si>
  <si>
    <t>SR</t>
  </si>
  <si>
    <t>SUR</t>
  </si>
  <si>
    <t>SVALBARD AND JAN MAYEN ISLANDS</t>
  </si>
  <si>
    <t>SJ</t>
  </si>
  <si>
    <t>SJM</t>
  </si>
  <si>
    <t>SWAZILAND</t>
  </si>
  <si>
    <t>SZ</t>
  </si>
  <si>
    <t>SWZ</t>
  </si>
  <si>
    <t>SWEDEN</t>
  </si>
  <si>
    <t>SE</t>
  </si>
  <si>
    <t>SWE</t>
  </si>
  <si>
    <t>SWITZERLAND</t>
  </si>
  <si>
    <t>CH</t>
  </si>
  <si>
    <t>CHE</t>
  </si>
  <si>
    <t>SYRIAN ARAB REPUBLIC</t>
  </si>
  <si>
    <t>SY</t>
  </si>
  <si>
    <t>SYR</t>
  </si>
  <si>
    <t>TAIWAN</t>
  </si>
  <si>
    <t>TW</t>
  </si>
  <si>
    <t>TWN</t>
  </si>
  <si>
    <t>TAJIKISTAN</t>
  </si>
  <si>
    <t>TJ</t>
  </si>
  <si>
    <t>TJK</t>
  </si>
  <si>
    <t>TZ</t>
  </si>
  <si>
    <t>TZA</t>
  </si>
  <si>
    <t>THAILAND</t>
  </si>
  <si>
    <t>TH</t>
  </si>
  <si>
    <t>THA</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</si>
  <si>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</si>
  <si>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</si>
  <si>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</si>
  <si>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</si>
  <si>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</si>
  <si>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</si>
  <si>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</si>
  <si>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</si>
  <si>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</si>
  <si>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</si>
  <si>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</si>
  <si>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</si>
  <si>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</si>
  <si>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</si>
  <si>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</si>
  <si>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</si>
  <si>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</si>
  <si>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</si>
  <si>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</si>
  <si>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</si>
  <si>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</si>
  <si>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</si>
  <si>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</si>
  <si>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</si>
  <si>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t>
  </si>
  <si>
    <t>TC</t>
  </si>
  <si>
    <t>TCA</t>
  </si>
  <si>
    <t>TUVALU</t>
  </si>
  <si>
    <t>TV</t>
  </si>
  <si>
    <t>TUV</t>
  </si>
  <si>
    <t>UGANDA</t>
  </si>
  <si>
    <t>UG</t>
  </si>
  <si>
    <t>UGA</t>
  </si>
  <si>
    <t>UKRAINE</t>
  </si>
  <si>
    <t>UA</t>
  </si>
  <si>
    <t>UKR</t>
  </si>
  <si>
    <t>UNITED ARAB EMIRATES</t>
  </si>
  <si>
    <t>AE</t>
  </si>
  <si>
    <t>ARE</t>
  </si>
  <si>
    <t>UNITED KINGDOM</t>
  </si>
  <si>
    <t>GB</t>
  </si>
  <si>
    <t>GBR</t>
  </si>
  <si>
    <t>UNITED STATES</t>
  </si>
  <si>
    <t>US</t>
  </si>
  <si>
    <t>USA</t>
  </si>
  <si>
    <t>UNITED STATES MINOR OUTLYING ISLANDS</t>
  </si>
  <si>
    <t>UM</t>
  </si>
  <si>
    <t>UMI</t>
  </si>
  <si>
    <t>URUGUAY</t>
  </si>
  <si>
    <t>UY</t>
  </si>
  <si>
    <t>URY</t>
  </si>
  <si>
    <t>UZBEKISTAN</t>
  </si>
  <si>
    <t>UZ</t>
  </si>
  <si>
    <t>UZB</t>
  </si>
  <si>
    <t>VANUATU</t>
  </si>
  <si>
    <t>VU</t>
  </si>
  <si>
    <t>VUT</t>
  </si>
  <si>
    <t>VATICAN CITY STATE (HOLY SEE)</t>
  </si>
  <si>
    <t>VA</t>
  </si>
  <si>
    <t>VAT</t>
  </si>
  <si>
    <t>VE</t>
  </si>
  <si>
    <t>VEN</t>
  </si>
  <si>
    <t>VN</t>
  </si>
  <si>
    <t>VNM</t>
  </si>
  <si>
    <t>VIRGIN ISLANDS (BRITISH)</t>
  </si>
  <si>
    <t>VG</t>
  </si>
  <si>
    <t>VGB</t>
  </si>
  <si>
    <t>VIRGIN ISLANDS (U.S.)</t>
  </si>
  <si>
    <t>VI</t>
  </si>
  <si>
    <t>VIR</t>
  </si>
  <si>
    <t>WALLIS AND FUTUNA ISLANDS</t>
  </si>
  <si>
    <t>WF</t>
  </si>
  <si>
    <t>WLF</t>
  </si>
  <si>
    <t>WESTERN SAHARA</t>
  </si>
  <si>
    <t>EH</t>
  </si>
  <si>
    <t>ESH</t>
  </si>
  <si>
    <t>YE</t>
  </si>
  <si>
    <t>YEM</t>
  </si>
  <si>
    <t>ZAMBIA</t>
  </si>
  <si>
    <t>ZM</t>
  </si>
  <si>
    <t>ZMB</t>
  </si>
  <si>
    <t>ZIMBABWE</t>
  </si>
  <si>
    <t>ZW</t>
  </si>
  <si>
    <t>ZWE</t>
  </si>
  <si>
    <t>CUW</t>
  </si>
  <si>
    <t>CHA</t>
  </si>
  <si>
    <t>IMN</t>
  </si>
  <si>
    <t>MNE</t>
  </si>
  <si>
    <t>SSD</t>
  </si>
  <si>
    <t>SXM</t>
  </si>
  <si>
    <t>MAF</t>
  </si>
  <si>
    <t>KOS</t>
  </si>
  <si>
    <t>WBK</t>
  </si>
  <si>
    <t>ISO A3 code</t>
  </si>
  <si>
    <t>Concrete</t>
  </si>
  <si>
    <t>Masonry</t>
  </si>
  <si>
    <t>Wood</t>
  </si>
  <si>
    <t>Mud</t>
  </si>
  <si>
    <t>Maximum damage values calculated in this sheet are for buildings made of generally resistant material such as concrete or masonry. Correspondingly, this relates to western countries or urban areas in more rural countries. When a case study is in more rural areas in developing countries (where less resilient building materials are assumed to be used), it may be useful to set the undamagable part to zero, and reduce the maximum damage value.</t>
  </si>
  <si>
    <t>Informal/slums</t>
  </si>
  <si>
    <t>Informal/slum</t>
  </si>
  <si>
    <t>Rural</t>
  </si>
  <si>
    <t>In case of less expensive material (multiply with maximum damage building)</t>
  </si>
  <si>
    <t>Percentage that is regarded never to be damaged by a flood</t>
  </si>
  <si>
    <t>Corrugate walls</t>
  </si>
  <si>
    <t>Mud walls</t>
  </si>
  <si>
    <t>(see Nabiul Islam, 1997)</t>
  </si>
  <si>
    <t>Undamageable part (5)</t>
  </si>
  <si>
    <t>Maximum Damage adjustment w.r.t. urban concrete/masonry/brick (6)</t>
  </si>
  <si>
    <t>(€/ha, 2010)</t>
  </si>
  <si>
    <t>Euro/m2</t>
  </si>
  <si>
    <t>GDP (2010 US$)</t>
  </si>
  <si>
    <t>for countries in a continent without a max damage value:</t>
  </si>
  <si>
    <t xml:space="preserve">for countries in a continent with a max damage value: </t>
  </si>
  <si>
    <t>Value Added/Hectare
(avg 2008-2012)</t>
  </si>
  <si>
    <t>Area in km2 
(avg 2008-2012)</t>
  </si>
  <si>
    <t>square km</t>
  </si>
  <si>
    <t>Exchange rates used</t>
  </si>
  <si>
    <t>Guidance on building material and type of building</t>
  </si>
  <si>
    <t xml:space="preserve">The parameters' values specified via this tab are automatically reflected in the maximum damage values for buildings (residential, commercial and industrial) computed in this spreadsheet. The parameters' entry cells are highlighted.  </t>
  </si>
  <si>
    <t>Residential buildings</t>
  </si>
  <si>
    <t>Damage function</t>
  </si>
  <si>
    <t>EUROPE</t>
  </si>
  <si>
    <t>ASIA</t>
  </si>
  <si>
    <t>AFRICA</t>
  </si>
  <si>
    <t>OCEANIA</t>
  </si>
  <si>
    <t>Standard deviation</t>
  </si>
  <si>
    <t>-</t>
  </si>
  <si>
    <t>Commercial buildings</t>
  </si>
  <si>
    <t>GLOBAL</t>
  </si>
  <si>
    <t>Industrial buildings</t>
  </si>
  <si>
    <t>Transport</t>
  </si>
  <si>
    <t>Infrastructure - roads</t>
  </si>
  <si>
    <t>Agriculture</t>
  </si>
  <si>
    <t>North AMERICA</t>
  </si>
  <si>
    <t>Flood depth,
[m]</t>
  </si>
  <si>
    <t>Centr&amp;South
AMERICA</t>
  </si>
  <si>
    <t>Damage
class</t>
  </si>
  <si>
    <t>Overview:</t>
  </si>
  <si>
    <t>Scope and resolutions:</t>
  </si>
  <si>
    <t>Further adjustment and fine-tuning of the maximum damage values is allowed to account for specificities of the analysed site in terms of its location, building structure, wealth, and more.  For details see the Quick Guide and consult the accompanying report.</t>
  </si>
  <si>
    <t>Europe:</t>
  </si>
  <si>
    <t>USA:</t>
  </si>
  <si>
    <t>Asia:</t>
  </si>
  <si>
    <t xml:space="preserve">Oceania: </t>
  </si>
  <si>
    <t>Global</t>
  </si>
  <si>
    <t>Maximum damage (average)</t>
  </si>
  <si>
    <t>Calculation of county-level Maximum Damage:</t>
  </si>
  <si>
    <t>Afghanistan:</t>
  </si>
  <si>
    <t>max damage (Afghanistan) = 70 * 561 / 36 297 = 1.08 Euro/m2</t>
  </si>
  <si>
    <t>Belguim:</t>
  </si>
  <si>
    <t>max damage (Belgium) = 25 * 44 358 / 43 097 = 25.73 Euro/m2</t>
  </si>
  <si>
    <t>max damage (country) = global average max damage * GDP(country) / GDP (global average)</t>
  </si>
  <si>
    <t>max damage (country) = continental average max damage  * GDP(country) / GDP (continental average)</t>
  </si>
  <si>
    <t>Examples:</t>
  </si>
  <si>
    <t>How to calculate</t>
  </si>
  <si>
    <t>Europe</t>
  </si>
  <si>
    <t>C/S America</t>
  </si>
  <si>
    <t>Asia</t>
  </si>
  <si>
    <t>max damage (Afghanistan) = 392 * 561 / 18 970 = 11.59 Euro / m2</t>
  </si>
  <si>
    <t>Belgium:</t>
  </si>
  <si>
    <t>max damage (Belgium) = 751 * 44 358 / 43097 = 772.97 Euro / m2</t>
  </si>
  <si>
    <t xml:space="preserve">The information provided below can be used to further adjust (manually) the maximum damage values to the regional specificities of the site. </t>
  </si>
  <si>
    <t>Additional information</t>
  </si>
  <si>
    <t>Uncertainty Range of Maximum Damage</t>
  </si>
  <si>
    <t>Expressed as a percentage of the maximum damage (90% confidence interval)</t>
  </si>
  <si>
    <t>US Dollar to Euro (2010)</t>
  </si>
  <si>
    <t>Damage functions</t>
  </si>
  <si>
    <t>The damage functions are contained in the tab 'Damage functions'</t>
  </si>
  <si>
    <t>The functions are defined for water depth level between 0 and 6 meters, for 6 continents plus an optional 'Global' function, and for six impact categories.</t>
  </si>
  <si>
    <t>Maximum damage values</t>
  </si>
  <si>
    <t>The maximum damage values are provided in the six yellow tabs of this spreadsheet – one tab for each impact category, and the values are defined at a country level.</t>
  </si>
  <si>
    <r>
      <t>For the damage to buildings (residential, commercial and industrial) the damage is given for three different measures of damage: building based (structure, content and total), land-use based, and object based. The values are given in Euros/m</t>
    </r>
    <r>
      <rPr>
        <vertAlign val="superscript"/>
        <sz val="11"/>
        <color theme="1"/>
        <rFont val="Calibri"/>
        <family val="2"/>
        <scheme val="minor"/>
      </rPr>
      <t>2</t>
    </r>
    <r>
      <rPr>
        <sz val="11"/>
        <color theme="1"/>
        <rFont val="Calibri"/>
        <family val="2"/>
        <scheme val="minor"/>
      </rPr>
      <t xml:space="preserve"> except of object-based measure which is in Euros per object. All values are in 2010 price level.</t>
    </r>
  </si>
  <si>
    <r>
      <t>For the Agricultural damage, the maximum damage value is given as the agricultural value added (see the report) I Euros per hectare in 2010 price level. Additionally, the agricultural area (km</t>
    </r>
    <r>
      <rPr>
        <vertAlign val="superscript"/>
        <sz val="11"/>
        <color theme="1"/>
        <rFont val="Calibri"/>
        <family val="2"/>
        <scheme val="minor"/>
      </rPr>
      <t>2</t>
    </r>
    <r>
      <rPr>
        <sz val="11"/>
        <color theme="1"/>
        <rFont val="Calibri"/>
        <family val="2"/>
        <scheme val="minor"/>
      </rPr>
      <t>) for each country is provided.</t>
    </r>
  </si>
  <si>
    <t>The Infrastructure (roads) damage for country-level is calculated based on continent-specific maximum damage values scaled by the country-to-continent per capital GDP level. For countries without the continent specific maximum damage value a global value is provided. The required components, formulas and examples are provided in tab 'MaxDamage-Infrastructure'.</t>
  </si>
  <si>
    <t>The Transport maximum damage values are computed based on continent-specific maximum damage values scaled by the country-to-continent per capital GDP level. For countries without the continent specific maximum damage value a global value is provided. The required components, formulas and examples are provided in tab 'MaxDamage-Transport'.</t>
  </si>
  <si>
    <t>Adjustment of Maximum damage values</t>
  </si>
  <si>
    <t>The maximum damage values for the three types of buildings (residential, commercial and industrial) can be further adjusted to suit specificities of the site considered. The max damage values are adjusted via 'MaxDamage-Adjustment' tab which allows to manipulate relevant assumptions regarding:</t>
  </si>
  <si>
    <t>The adjustment is automatically accounted for in computation of the maximum damage values in the spreadsheet.</t>
  </si>
  <si>
    <t>There is also additional information provided which can be used to calculate, for example, confidence intervals or make additional adjustment with respect to, eg material used. These additional manipulations, however, would need to be undertaken manually by a user.</t>
  </si>
  <si>
    <t>There are two components required for flood damage assessment:
    1) fractional depth-damage functions, and 
    2) maximum damage values (see the report and the Info tab for more details).</t>
  </si>
  <si>
    <t>Calculation of the depreciated value as a share of construction cost;</t>
  </si>
  <si>
    <t>Calculation of value of content;</t>
  </si>
  <si>
    <t>Size of the building footprint;</t>
  </si>
  <si>
    <t>Proportion of the un-damageable part;</t>
  </si>
  <si>
    <t>Adjustment for the material used.</t>
  </si>
  <si>
    <t>Description</t>
  </si>
  <si>
    <t>Relevant tab</t>
  </si>
  <si>
    <t>MaxDamage-Residential</t>
  </si>
  <si>
    <t>MaxDamage-Commercial</t>
  </si>
  <si>
    <t>MaxDamage-Industrial</t>
  </si>
  <si>
    <t>MaxDamage-Agriculture</t>
  </si>
  <si>
    <t>MaxDamage-Infrastructure</t>
  </si>
  <si>
    <t>MaxDamage-Transport</t>
  </si>
  <si>
    <t>MaxDamage-Adjustment</t>
  </si>
  <si>
    <t>Additional tabs</t>
  </si>
  <si>
    <t>There are two additional tabs in this spreadsheet</t>
  </si>
  <si>
    <t>MaxDamage-Data computes the maximum damage values (before adjustment) for the damage to buildings based on the regression analysis documented in the report.</t>
  </si>
  <si>
    <t>ISO_Table provides ISO country codes for the countries considered in this study.</t>
  </si>
  <si>
    <t>MaxDamage-Data</t>
  </si>
  <si>
    <t>ISO_Table</t>
  </si>
  <si>
    <t>Automatic adjustment</t>
  </si>
  <si>
    <t>For short introduction see Quick Start Guide in the next tab of this spreadsheet</t>
  </si>
  <si>
    <t>This spreadsheet contains two components required for flood damage assessment: fractional depth-damage functions and maximum damage values. The damage functions provide the share of asset that is damaged at a given flood depth, while the maximum damage values provide the associated maximum damage value for the given asset and, when combined together, they yield the monetary value of the damage.</t>
  </si>
  <si>
    <t>The flood damage functions are developed at a continent level and the maximum damage values are provided at a country level, and both are specified for six impact categories: residential, commercial, industrial, transport, infrastructure, and agriculture. For cases if it was not feasible to develop a continent-specific damage function a Global damage function is provided which can be applied.</t>
  </si>
  <si>
    <t>Structure of this database</t>
  </si>
  <si>
    <t>6. Material used</t>
  </si>
  <si>
    <t>Global flood depth-damage functions database.</t>
  </si>
  <si>
    <t>Accompanying document to: Global flood depth-damage functions. Methodology and the database with guidelines.</t>
  </si>
  <si>
    <t xml:space="preserve">    Huizinga, J., de Moel, H., Szewczyk, W. (2017). Global flood depth-damage functions. Methodology and the database with guidelines. 
         EUR 28552 EN. doi: 10.2760/16510</t>
  </si>
  <si>
    <t>For background and detailed information see the report: Global flood depth-damage functions</t>
  </si>
  <si>
    <t>European Commission JRC, April 2017 (European damage functions updated in October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</si>
</sst>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1" x14ac:knownFonts="1">
    <font>
      <sz val="11"/>
      <color theme="1"/>
      <name val="Calibri"/>
      <family val="2"/>
      <scheme val="minor"/>
    </font>
    <font>
      <b/>
      <sz val="11"/>
      <color theme="1"/>
      <name val="Calibri"/>
      <family val="2"/>
      <scheme val="minor"/>
    </font>
    <font>
      <i/>
      <sz val="11"/>
      <color theme="1"/>
      <name val="Calibri"/>
      <family val="2"/>
      <scheme val="minor"/>
    </font>
    <font>
      <i/>
      <sz val="10"/>
      <color theme="1"/>
      <name val="Calibri"/>
      <family val="2"/>
      <scheme val="minor"/>
    </font>
    <font>
      <i/>
      <sz val="9"/>
      <color theme="1"/>
      <name val="Calibri"/>
      <family val="2"/>
      <scheme val="minor"/>
    </font>
    <font>
      <sz val="9"/>
      <color indexed="81"/>
      <name val="Tahoma"/>
      <family val="2"/>
    </font>
    <font>
      <i/>
      <vertAlign val="superscript"/>
      <sz val="9"/>
      <color theme="1"/>
      <name val="Calibri"/>
      <family val="2"/>
      <scheme val="minor"/>
    </font>
    <font>
      <b/>
      <i/>
      <sz val="11"/>
      <color theme="1"/>
      <name val="Calibri"/>
      <family val="2"/>
      <scheme val="minor"/>
    </font>
    <font>
      <b/>
      <sz val="10"/>
      <color theme="1"/>
      <name val="Arial"/>
      <family val="2"/>
    </font>
    <font>
      <b/>
      <sz val="11"/>
      <color theme="1"/>
      <name val="Arial"/>
      <family val="2"/>
    </font>
    <font>
      <sz val="11"/>
      <color theme="1"/>
      <name val="Arial"/>
      <family val="2"/>
    </font>
    <font>
      <sz val="10"/>
      <color theme="1"/>
      <name val="Arial"/>
      <family val="2"/>
    </font>
    <font>
      <sz val="10"/>
      <name val="Arial"/>
      <family val="2"/>
    </font>
    <font>
      <sz val="11"/>
      <color theme="1"/>
      <name val="Calibri"/>
      <family val="2"/>
      <scheme val="minor"/>
    </font>
    <font>
      <b/>
      <sz val="14"/>
      <name val="Arial"/>
      <family val="2"/>
    </font>
    <font>
      <sz val="10"/>
      <color theme="1"/>
      <name val="Calibri"/>
      <family val="2"/>
      <scheme val="minor"/>
    </font>
    <font>
      <vertAlign val="superscript"/>
      <sz val="11"/>
      <color theme="1"/>
      <name val="Calibri"/>
      <family val="2"/>
      <scheme val="minor"/>
    </font>
    <font>
      <b/>
      <i/>
      <sz val="10"/>
      <color theme="1"/>
      <name val="Arial"/>
      <family val="2"/>
    </font>
    <font>
      <i/>
      <sz val="11"/>
      <name val="Calibri"/>
      <family val="2"/>
      <scheme val="minor"/>
    </font>
    <font>
      <b/>
      <sz val="14"/>
      <color theme="0"/>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9" tint="-0.249977111117893"/>
        <bgColor indexed="64"/>
      </patternFill>
    </fill>
  </fills>
  <borders count="22">
    <border>
      <left/>
      <right/>
      <top/>
      <bottom/>
      <diagonal/>
    </border>
    <border>
      <left/>
      <right/>
      <top/>
      <bottom style="thin">
        <color indexed="64"/>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s>
  <cellStyleXfs count="3">
    <xf numFmtId="0" fontId="0" fillId="0" borderId="0"/>
    <xf numFmtId="43" fontId="13" fillId="0" borderId="0" applyFont="0" applyFill="0" applyBorder="0" applyAlignment="0" applyProtection="0"/>
    <xf numFmtId="0" fontId="12" fillId="0" borderId="0"/>
  </cellStyleXfs>
  <cellXfs count="220">
    <xf numFmtId="0" fontId="0" fillId="0" borderId="0" xfId="0"/>
    <xf numFmtId="1" fontId="0" fillId="0" borderId="0" xfId="0" applyNumberFormat="1"/>
    <xf numFmtId="0" fontId="1" fillId="0" borderId="0" xfId="0" applyFont="1"/>
    <xf numFmtId="0" fontId="1" fillId="0" borderId="0" xfId="0" applyFont="1" applyAlignment="1">
      <alignment wrapText="1"/>
    </xf>
    <xf numFmtId="0" fontId="2" fillId="0" borderId="0" xfId="0" applyFont="1"/>
    <xf numFmtId="1" fontId="0" fillId="0" borderId="0" xfId="0" applyNumberFormat="1" applyAlignment="1">
      <alignment wrapText="1"/>
    </xf>
    <xf numFmtId="0" fontId="4" fillId="0" borderId="0" xfId="0" applyFont="1"/>
    <xf numFmtId="0" fontId="0" fillId="0" borderId="1" xfId="0" applyBorder="1"/>
    <xf numFmtId="0" fontId="3" fillId="0" borderId="0" xfId="0" applyFont="1"/>
    <xf numFmtId="0" fontId="1" fillId="0" borderId="0" xfId="0" applyFont="1" applyAlignment="1">
      <alignment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8" fillId="0" borderId="0" xfId="0" applyFont="1" applyAlignment="1">
      <alignment vertical="center"/>
    </xf>
    <xf numFmtId="0" fontId="10" fillId="0" borderId="0" xfId="0" applyFont="1"/>
    <xf numFmtId="0" fontId="11" fillId="0" borderId="0" xfId="0" applyFont="1" applyAlignment="1">
      <alignment vertical="center"/>
    </xf>
    <xf numFmtId="0" fontId="9" fillId="0" borderId="0" xfId="0" applyFont="1" applyAlignment="1">
      <alignment horizontal="center" vertical="center"/>
    </xf>
    <xf numFmtId="0" fontId="0" fillId="0" borderId="0" xfId="0" applyAlignment="1">
      <alignment horizontal="center"/>
    </xf>
    <xf numFmtId="0" fontId="7" fillId="0" borderId="0" xfId="0" applyFont="1"/>
    <xf numFmtId="0" fontId="1"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5" xfId="0" applyFont="1" applyBorder="1"/>
    <xf numFmtId="0" fontId="0" fillId="0" borderId="7" xfId="0" applyBorder="1"/>
    <xf numFmtId="0" fontId="0" fillId="0" borderId="8" xfId="0" applyBorder="1"/>
    <xf numFmtId="0" fontId="0" fillId="0" borderId="9" xfId="0" applyBorder="1"/>
    <xf numFmtId="0" fontId="0" fillId="0" borderId="2" xfId="0" applyBorder="1"/>
    <xf numFmtId="0" fontId="1" fillId="0" borderId="3" xfId="0" applyFont="1" applyBorder="1"/>
    <xf numFmtId="0" fontId="3" fillId="0" borderId="5" xfId="0" applyFont="1" applyBorder="1"/>
    <xf numFmtId="0" fontId="4" fillId="0" borderId="8" xfId="0" applyFont="1" applyBorder="1"/>
    <xf numFmtId="0" fontId="4" fillId="0" borderId="3" xfId="0" applyFont="1" applyBorder="1"/>
    <xf numFmtId="0" fontId="1" fillId="0" borderId="7" xfId="0" applyFont="1" applyBorder="1"/>
    <xf numFmtId="0" fontId="0" fillId="2" borderId="0" xfId="0" applyFill="1" applyAlignment="1">
      <alignment horizontal="center"/>
    </xf>
    <xf numFmtId="0" fontId="14" fillId="0" borderId="0" xfId="2" applyFont="1"/>
    <xf numFmtId="0" fontId="12" fillId="0" borderId="0" xfId="2"/>
    <xf numFmtId="0" fontId="12" fillId="0" borderId="0" xfId="0" applyFont="1" applyAlignment="1">
      <alignment horizontal="right"/>
    </xf>
    <xf numFmtId="0" fontId="0" fillId="0" borderId="0" xfId="0" applyAlignment="1">
      <alignment horizontal="right"/>
    </xf>
    <xf numFmtId="2" fontId="0" fillId="0" borderId="0" xfId="0" applyNumberFormat="1"/>
    <xf numFmtId="0" fontId="12" fillId="0" borderId="0" xfId="2" applyAlignment="1">
      <alignment horizontal="center" vertical="center"/>
    </xf>
    <xf numFmtId="0" fontId="12" fillId="0" borderId="0" xfId="2" applyAlignment="1">
      <alignment horizontal="center" vertical="center" wrapText="1"/>
    </xf>
    <xf numFmtId="2" fontId="0" fillId="0" borderId="0" xfId="0" applyNumberFormat="1" applyAlignment="1">
      <alignment horizontal="center"/>
    </xf>
    <xf numFmtId="2" fontId="12" fillId="0" borderId="0" xfId="2" applyNumberFormat="1" applyAlignment="1">
      <alignment horizontal="center" vertical="center"/>
    </xf>
    <xf numFmtId="2" fontId="0" fillId="0" borderId="0" xfId="0" applyNumberFormat="1" applyAlignment="1">
      <alignment horizontal="center" vertical="center"/>
    </xf>
    <xf numFmtId="2" fontId="12" fillId="0" borderId="0" xfId="0" applyNumberFormat="1" applyFont="1" applyAlignment="1">
      <alignment horizontal="center" vertical="center"/>
    </xf>
    <xf numFmtId="0" fontId="12" fillId="0" borderId="13" xfId="2" applyBorder="1" applyAlignment="1">
      <alignment horizontal="center" vertical="center"/>
    </xf>
    <xf numFmtId="0" fontId="12" fillId="0" borderId="14" xfId="0" applyFont="1" applyBorder="1" applyAlignment="1">
      <alignment horizontal="center" vertical="center"/>
    </xf>
    <xf numFmtId="2" fontId="12" fillId="0" borderId="14" xfId="0" applyNumberFormat="1" applyFont="1" applyBorder="1" applyAlignment="1">
      <alignment horizontal="center" vertical="center"/>
    </xf>
    <xf numFmtId="2" fontId="0" fillId="0" borderId="14" xfId="0" applyNumberFormat="1" applyBorder="1" applyAlignment="1">
      <alignment horizontal="center" vertical="center"/>
    </xf>
    <xf numFmtId="2" fontId="0" fillId="0" borderId="0" xfId="1" applyNumberFormat="1" applyFont="1" applyFill="1" applyBorder="1" applyAlignment="1">
      <alignment horizontal="center" vertical="center"/>
    </xf>
    <xf numFmtId="2" fontId="0" fillId="0" borderId="1" xfId="0" applyNumberFormat="1" applyBorder="1" applyAlignment="1">
      <alignment horizontal="center" vertical="center"/>
    </xf>
    <xf numFmtId="2" fontId="12" fillId="0" borderId="1" xfId="0" applyNumberFormat="1" applyFont="1" applyBorder="1" applyAlignment="1">
      <alignment horizontal="center" vertical="center"/>
    </xf>
    <xf numFmtId="2" fontId="0" fillId="0" borderId="16" xfId="0" applyNumberFormat="1" applyBorder="1" applyAlignment="1">
      <alignment horizontal="center" vertical="center"/>
    </xf>
    <xf numFmtId="2" fontId="12" fillId="0" borderId="13" xfId="2" applyNumberFormat="1" applyBorder="1" applyAlignment="1">
      <alignment horizontal="center" vertical="center"/>
    </xf>
    <xf numFmtId="2" fontId="12" fillId="0" borderId="13" xfId="0" applyNumberFormat="1" applyFont="1" applyBorder="1" applyAlignment="1">
      <alignment horizontal="center" vertical="center"/>
    </xf>
    <xf numFmtId="2" fontId="0" fillId="0" borderId="0" xfId="1" applyNumberFormat="1" applyFont="1" applyBorder="1" applyAlignment="1">
      <alignment horizontal="center" vertical="center"/>
    </xf>
    <xf numFmtId="2" fontId="12" fillId="0" borderId="15" xfId="0" applyNumberFormat="1" applyFont="1" applyBorder="1" applyAlignment="1">
      <alignment horizontal="center" vertical="center"/>
    </xf>
    <xf numFmtId="2" fontId="12" fillId="0" borderId="16" xfId="0" applyNumberFormat="1" applyFont="1" applyBorder="1" applyAlignment="1">
      <alignment horizontal="center" vertical="center"/>
    </xf>
    <xf numFmtId="2" fontId="12" fillId="0" borderId="11" xfId="2" applyNumberFormat="1" applyBorder="1" applyAlignment="1">
      <alignment horizontal="center" vertical="center"/>
    </xf>
    <xf numFmtId="2" fontId="12" fillId="0" borderId="12" xfId="0" applyNumberFormat="1" applyFont="1" applyBorder="1" applyAlignment="1">
      <alignment horizontal="center" vertical="center"/>
    </xf>
    <xf numFmtId="2" fontId="12" fillId="0" borderId="10" xfId="2" applyNumberFormat="1" applyBorder="1" applyAlignment="1">
      <alignment horizontal="center" vertical="center"/>
    </xf>
    <xf numFmtId="2" fontId="12" fillId="0" borderId="1" xfId="2" applyNumberFormat="1" applyBorder="1" applyAlignment="1">
      <alignment horizontal="center" vertical="center"/>
    </xf>
    <xf numFmtId="2" fontId="12" fillId="0" borderId="15" xfId="2" applyNumberFormat="1" applyBorder="1" applyAlignment="1">
      <alignment horizontal="center" vertical="center"/>
    </xf>
    <xf numFmtId="2" fontId="0" fillId="0" borderId="11" xfId="0" applyNumberFormat="1" applyBorder="1" applyAlignment="1">
      <alignment horizontal="center" vertical="center"/>
    </xf>
    <xf numFmtId="2" fontId="12" fillId="0" borderId="11" xfId="0" applyNumberFormat="1" applyFont="1" applyBorder="1" applyAlignment="1">
      <alignment horizontal="center" vertical="center"/>
    </xf>
    <xf numFmtId="2" fontId="0" fillId="0" borderId="12" xfId="0" applyNumberFormat="1" applyBorder="1" applyAlignment="1">
      <alignment horizontal="center" vertical="center"/>
    </xf>
    <xf numFmtId="2" fontId="12" fillId="0" borderId="10" xfId="0" applyNumberFormat="1" applyFont="1"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12" fillId="0" borderId="10" xfId="2" applyBorder="1" applyAlignment="1">
      <alignment horizontal="right"/>
    </xf>
    <xf numFmtId="0" fontId="12" fillId="0" borderId="13" xfId="2" applyBorder="1" applyAlignment="1">
      <alignment horizontal="right"/>
    </xf>
    <xf numFmtId="0" fontId="12" fillId="0" borderId="15" xfId="2"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0" fillId="0" borderId="15" xfId="0" applyBorder="1" applyAlignment="1">
      <alignment horizontal="right"/>
    </xf>
    <xf numFmtId="0" fontId="15" fillId="0" borderId="0" xfId="0" applyFont="1" applyAlignment="1">
      <alignment horizontal="left" vertical="top"/>
    </xf>
    <xf numFmtId="0" fontId="12" fillId="0" borderId="0" xfId="0" applyFont="1" applyAlignment="1">
      <alignment vertical="top" wrapText="1"/>
    </xf>
    <xf numFmtId="0" fontId="12"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11" fillId="0" borderId="0" xfId="0" applyFont="1" applyAlignment="1">
      <alignment horizontal="left" vertical="top"/>
    </xf>
    <xf numFmtId="0" fontId="11" fillId="0" borderId="0" xfId="0" applyFont="1" applyAlignment="1">
      <alignment vertical="top" wrapText="1"/>
    </xf>
    <xf numFmtId="15" fontId="12" fillId="0" borderId="0" xfId="0" applyNumberFormat="1" applyFont="1" applyAlignment="1">
      <alignment horizontal="left" vertical="top"/>
    </xf>
    <xf numFmtId="0" fontId="15" fillId="0" borderId="0" xfId="0" applyFont="1" applyAlignment="1">
      <alignment vertical="top"/>
    </xf>
    <xf numFmtId="0" fontId="0" fillId="0" borderId="0" xfId="0" applyAlignment="1">
      <alignment wrapText="1"/>
    </xf>
    <xf numFmtId="0" fontId="7" fillId="0" borderId="10" xfId="0" applyFont="1" applyBorder="1" applyAlignment="1">
      <alignment vertical="top"/>
    </xf>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Alignment="1">
      <alignment horizontal="left"/>
    </xf>
    <xf numFmtId="0" fontId="0" fillId="0" borderId="13" xfId="0" applyBorder="1" applyAlignment="1">
      <alignment horizontal="center" vertical="center" wrapText="1"/>
    </xf>
    <xf numFmtId="0" fontId="0" fillId="0" borderId="15" xfId="0" applyBorder="1"/>
    <xf numFmtId="0" fontId="0" fillId="0" borderId="16" xfId="0" applyBorder="1"/>
    <xf numFmtId="0" fontId="0" fillId="0" borderId="0" xfId="0" applyAlignment="1">
      <alignment vertical="center"/>
    </xf>
    <xf numFmtId="0" fontId="7" fillId="0" borderId="0" xfId="0" applyFont="1" applyAlignment="1">
      <alignment horizontal="center" vertical="center"/>
    </xf>
    <xf numFmtId="0" fontId="4" fillId="0" borderId="0" xfId="0" applyFont="1" applyAlignment="1">
      <alignment vertical="center"/>
    </xf>
    <xf numFmtId="0" fontId="7" fillId="0" borderId="0" xfId="0" applyFont="1" applyAlignment="1">
      <alignment vertical="center"/>
    </xf>
    <xf numFmtId="2" fontId="7" fillId="0" borderId="0" xfId="0" applyNumberFormat="1" applyFont="1" applyAlignment="1">
      <alignment horizontal="center" vertical="center"/>
    </xf>
    <xf numFmtId="0" fontId="1" fillId="0" borderId="8" xfId="0" applyFont="1" applyBorder="1"/>
    <xf numFmtId="0" fontId="2" fillId="0" borderId="5" xfId="0" applyFont="1" applyBorder="1"/>
    <xf numFmtId="0" fontId="1" fillId="0" borderId="5" xfId="0" applyFont="1" applyBorder="1" applyAlignment="1">
      <alignment vertical="center"/>
    </xf>
    <xf numFmtId="0" fontId="0" fillId="0" borderId="8" xfId="0" applyBorder="1" applyAlignment="1">
      <alignment vertical="center"/>
    </xf>
    <xf numFmtId="0" fontId="7" fillId="0" borderId="8" xfId="0" applyFont="1" applyBorder="1" applyAlignment="1">
      <alignment horizontal="center" vertical="center"/>
    </xf>
    <xf numFmtId="0" fontId="1" fillId="0" borderId="2" xfId="0" applyFont="1" applyBorder="1" applyAlignment="1">
      <alignment vertical="center"/>
    </xf>
    <xf numFmtId="0" fontId="11" fillId="0" borderId="0" xfId="0" applyFont="1" applyAlignment="1">
      <alignment horizontal="left" vertical="center"/>
    </xf>
    <xf numFmtId="0" fontId="0" fillId="0" borderId="0" xfId="0" applyAlignment="1">
      <alignment horizontal="left" vertical="top"/>
    </xf>
    <xf numFmtId="0" fontId="12" fillId="0" borderId="0" xfId="0" applyFont="1"/>
    <xf numFmtId="0" fontId="15" fillId="0" borderId="0" xfId="0" applyFont="1"/>
    <xf numFmtId="0" fontId="15" fillId="0" borderId="8" xfId="0" applyFont="1" applyBorder="1" applyAlignment="1">
      <alignment horizontal="left" vertical="top"/>
    </xf>
    <xf numFmtId="0" fontId="12" fillId="0" borderId="8" xfId="0" applyFont="1" applyBorder="1" applyAlignment="1">
      <alignment vertical="top" wrapText="1"/>
    </xf>
    <xf numFmtId="0" fontId="0" fillId="0" borderId="6" xfId="0" applyBorder="1" applyAlignment="1">
      <alignment vertical="top"/>
    </xf>
    <xf numFmtId="0" fontId="11" fillId="0" borderId="5" xfId="0" applyFont="1" applyBorder="1" applyAlignment="1">
      <alignment horizontal="left" vertical="center"/>
    </xf>
    <xf numFmtId="0" fontId="7" fillId="0" borderId="5" xfId="0" applyFont="1" applyBorder="1" applyAlignment="1">
      <alignment horizontal="left" vertical="top"/>
    </xf>
    <xf numFmtId="0" fontId="15" fillId="0" borderId="5" xfId="0" applyFont="1" applyBorder="1" applyAlignment="1">
      <alignment horizontal="left" vertical="top"/>
    </xf>
    <xf numFmtId="0" fontId="15" fillId="0" borderId="7" xfId="0" applyFont="1" applyBorder="1" applyAlignment="1">
      <alignment horizontal="left" vertical="top"/>
    </xf>
    <xf numFmtId="0" fontId="7" fillId="0" borderId="2" xfId="0" applyFont="1" applyBorder="1" applyAlignment="1">
      <alignment vertical="center"/>
    </xf>
    <xf numFmtId="0" fontId="11" fillId="0" borderId="3" xfId="0" applyFont="1" applyBorder="1" applyAlignment="1">
      <alignment wrapText="1"/>
    </xf>
    <xf numFmtId="0" fontId="11" fillId="0" borderId="7" xfId="0" applyFont="1" applyBorder="1" applyAlignment="1">
      <alignment horizontal="left" vertical="center"/>
    </xf>
    <xf numFmtId="0" fontId="18" fillId="0" borderId="5" xfId="0" applyFont="1" applyBorder="1" applyAlignment="1">
      <alignment horizontal="left" vertical="top"/>
    </xf>
    <xf numFmtId="0" fontId="0" fillId="0" borderId="2" xfId="0" applyBorder="1" applyAlignment="1">
      <alignment vertical="top"/>
    </xf>
    <xf numFmtId="0" fontId="18" fillId="0" borderId="2" xfId="0" applyFont="1" applyBorder="1" applyAlignment="1">
      <alignment vertical="top"/>
    </xf>
    <xf numFmtId="0" fontId="2" fillId="0" borderId="5" xfId="0" applyFont="1" applyBorder="1" applyAlignment="1">
      <alignment vertical="top"/>
    </xf>
    <xf numFmtId="0" fontId="0" fillId="0" borderId="5" xfId="0" applyBorder="1" applyAlignment="1">
      <alignment vertical="top"/>
    </xf>
    <xf numFmtId="0" fontId="0" fillId="0" borderId="7" xfId="0" applyBorder="1" applyAlignment="1">
      <alignment vertical="top"/>
    </xf>
    <xf numFmtId="0" fontId="2" fillId="0" borderId="5" xfId="0" applyFont="1" applyBorder="1" applyAlignment="1">
      <alignment horizontal="left" vertical="top"/>
    </xf>
    <xf numFmtId="0" fontId="2" fillId="0" borderId="7" xfId="0" applyFont="1" applyBorder="1" applyAlignment="1">
      <alignment horizontal="left" vertical="top"/>
    </xf>
    <xf numFmtId="0" fontId="18" fillId="0" borderId="7" xfId="0" applyFont="1" applyBorder="1" applyAlignment="1">
      <alignment horizontal="left" vertical="top"/>
    </xf>
    <xf numFmtId="0" fontId="11" fillId="0" borderId="8" xfId="0" applyFont="1" applyBorder="1" applyAlignment="1">
      <alignment horizontal="left" vertical="center"/>
    </xf>
    <xf numFmtId="0" fontId="7" fillId="3" borderId="5" xfId="0" applyFont="1" applyFill="1" applyBorder="1" applyAlignment="1">
      <alignment horizontal="center" vertical="center"/>
    </xf>
    <xf numFmtId="0" fontId="11" fillId="0" borderId="3" xfId="0" applyFont="1" applyBorder="1" applyAlignment="1">
      <alignment vertical="top"/>
    </xf>
    <xf numFmtId="0" fontId="11" fillId="0" borderId="4" xfId="0" applyFont="1" applyBorder="1" applyAlignment="1">
      <alignment vertical="top"/>
    </xf>
    <xf numFmtId="0" fontId="11" fillId="0" borderId="5"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vertical="top"/>
    </xf>
    <xf numFmtId="0" fontId="11" fillId="0" borderId="9" xfId="0" applyFont="1" applyBorder="1" applyAlignment="1">
      <alignment vertical="top"/>
    </xf>
    <xf numFmtId="0" fontId="11" fillId="0" borderId="3" xfId="0" applyFont="1" applyBorder="1" applyAlignment="1">
      <alignment vertical="top" wrapText="1"/>
    </xf>
    <xf numFmtId="0" fontId="11" fillId="0" borderId="8" xfId="0" applyFont="1" applyBorder="1" applyAlignment="1">
      <alignment horizontal="justify" vertical="top" wrapText="1"/>
    </xf>
    <xf numFmtId="0" fontId="7" fillId="0" borderId="2" xfId="0" applyFont="1" applyBorder="1" applyAlignment="1">
      <alignment vertical="top"/>
    </xf>
    <xf numFmtId="0" fontId="18" fillId="0" borderId="0" xfId="0" applyFont="1" applyAlignment="1">
      <alignment vertical="top"/>
    </xf>
    <xf numFmtId="0" fontId="17" fillId="0" borderId="5" xfId="0" applyFont="1" applyBorder="1" applyAlignment="1">
      <alignment horizontal="left" vertical="center"/>
    </xf>
    <xf numFmtId="0" fontId="11" fillId="0" borderId="6" xfId="0" applyFont="1" applyBorder="1" applyAlignment="1">
      <alignment vertical="top"/>
    </xf>
    <xf numFmtId="0" fontId="11" fillId="0" borderId="5" xfId="0" applyFont="1" applyBorder="1" applyAlignment="1">
      <alignment vertical="top"/>
    </xf>
    <xf numFmtId="2" fontId="0" fillId="0" borderId="10" xfId="0" applyNumberFormat="1" applyBorder="1" applyAlignment="1">
      <alignment horizontal="center" vertical="center"/>
    </xf>
    <xf numFmtId="2" fontId="0" fillId="0" borderId="13" xfId="0" applyNumberFormat="1" applyBorder="1" applyAlignment="1">
      <alignment horizontal="center" vertical="center"/>
    </xf>
    <xf numFmtId="2" fontId="0" fillId="0" borderId="15" xfId="0" applyNumberFormat="1" applyBorder="1" applyAlignment="1">
      <alignment horizontal="center" vertical="center"/>
    </xf>
    <xf numFmtId="0" fontId="0" fillId="0" borderId="0" xfId="0" applyAlignment="1">
      <alignment horizontal="justify" vertical="top" wrapText="1"/>
    </xf>
    <xf numFmtId="0" fontId="0" fillId="0" borderId="6" xfId="0" applyBorder="1" applyAlignment="1">
      <alignment horizontal="justify" vertical="top" wrapText="1"/>
    </xf>
    <xf numFmtId="0" fontId="0" fillId="0" borderId="8" xfId="0" applyBorder="1" applyAlignment="1">
      <alignment horizontal="justify" vertical="top" wrapText="1"/>
    </xf>
    <xf numFmtId="0" fontId="0" fillId="0" borderId="9" xfId="0" applyBorder="1" applyAlignment="1">
      <alignment horizontal="justify" vertical="top" wrapText="1"/>
    </xf>
    <xf numFmtId="0" fontId="1" fillId="3"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8"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9" xfId="0" applyFont="1" applyFill="1" applyBorder="1" applyAlignment="1">
      <alignment horizontal="left" vertical="center" wrapText="1"/>
    </xf>
    <xf numFmtId="0" fontId="20"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Alignment="1">
      <alignment vertical="top" wrapText="1"/>
    </xf>
    <xf numFmtId="0" fontId="0" fillId="0" borderId="6" xfId="0" applyBorder="1" applyAlignment="1">
      <alignment vertical="top" wrapText="1"/>
    </xf>
    <xf numFmtId="0" fontId="2" fillId="0" borderId="5" xfId="0" applyFont="1" applyBorder="1" applyAlignment="1">
      <alignment vertical="top" wrapText="1"/>
    </xf>
    <xf numFmtId="0" fontId="0" fillId="0" borderId="8" xfId="0" applyBorder="1" applyAlignment="1">
      <alignment vertical="top" wrapText="1"/>
    </xf>
    <xf numFmtId="0" fontId="0" fillId="0" borderId="8" xfId="0" applyBorder="1" applyAlignment="1">
      <alignment wrapText="1"/>
    </xf>
    <xf numFmtId="0" fontId="0" fillId="0" borderId="9" xfId="0" applyBorder="1" applyAlignment="1">
      <alignment wrapText="1"/>
    </xf>
    <xf numFmtId="0" fontId="0" fillId="0" borderId="0" xfId="0" applyAlignment="1">
      <alignment vertical="center" wrapText="1"/>
    </xf>
    <xf numFmtId="0" fontId="0" fillId="0" borderId="0" xfId="0" applyAlignment="1">
      <alignment wrapText="1"/>
    </xf>
    <xf numFmtId="0" fontId="0" fillId="0" borderId="6" xfId="0" applyBorder="1" applyAlignment="1">
      <alignment wrapText="1"/>
    </xf>
    <xf numFmtId="0" fontId="0" fillId="0" borderId="0" xfId="0"/>
    <xf numFmtId="0" fontId="0" fillId="0" borderId="6" xfId="0" applyBorder="1"/>
    <xf numFmtId="0" fontId="0" fillId="0" borderId="19" xfId="0" applyBorder="1" applyAlignment="1">
      <alignment vertical="top" wrapText="1"/>
    </xf>
    <xf numFmtId="0" fontId="0" fillId="0" borderId="20" xfId="0" applyBorder="1" applyAlignment="1">
      <alignment wrapText="1"/>
    </xf>
    <xf numFmtId="0" fontId="0" fillId="0" borderId="21" xfId="0" applyBorder="1" applyAlignment="1">
      <alignment wrapText="1"/>
    </xf>
    <xf numFmtId="0" fontId="1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18" fillId="0" borderId="5" xfId="0" applyFont="1" applyBorder="1" applyAlignment="1">
      <alignment horizontal="left" vertical="top"/>
    </xf>
    <xf numFmtId="0" fontId="18" fillId="0" borderId="7" xfId="0" applyFont="1" applyBorder="1" applyAlignment="1">
      <alignment horizontal="left" vertical="top"/>
    </xf>
    <xf numFmtId="0" fontId="19" fillId="5" borderId="2"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2" fillId="0" borderId="10" xfId="2"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2" fillId="0" borderId="10" xfId="2" applyBorder="1" applyAlignment="1">
      <alignment horizontal="center" vertical="center" textRotation="90"/>
    </xf>
    <xf numFmtId="0" fontId="15" fillId="0" borderId="13" xfId="0" applyFont="1" applyBorder="1" applyAlignment="1">
      <alignment horizontal="center" vertical="center" textRotation="90"/>
    </xf>
    <xf numFmtId="0" fontId="15" fillId="0" borderId="15" xfId="0" applyFont="1" applyBorder="1" applyAlignment="1">
      <alignment horizontal="center" vertical="center" textRotation="90"/>
    </xf>
    <xf numFmtId="0" fontId="12" fillId="0" borderId="10" xfId="2" applyBorder="1" applyAlignment="1">
      <alignment horizontal="center" vertical="center" wrapText="1"/>
    </xf>
    <xf numFmtId="0" fontId="0" fillId="0" borderId="13" xfId="0" applyBorder="1"/>
    <xf numFmtId="0" fontId="12" fillId="0" borderId="10" xfId="0" applyFont="1" applyBorder="1" applyAlignment="1">
      <alignment horizontal="center" vertical="center" textRotation="90"/>
    </xf>
    <xf numFmtId="0" fontId="0" fillId="0" borderId="13" xfId="0" applyBorder="1" applyAlignment="1">
      <alignment horizontal="center" vertical="center" textRotation="90"/>
    </xf>
    <xf numFmtId="0" fontId="0" fillId="0" borderId="15" xfId="0" applyBorder="1" applyAlignment="1">
      <alignment horizontal="center" vertical="center" textRotation="90"/>
    </xf>
    <xf numFmtId="0" fontId="12" fillId="0" borderId="17" xfId="2" applyBorder="1" applyAlignment="1">
      <alignment horizontal="center" vertical="center" wrapText="1"/>
    </xf>
    <xf numFmtId="0" fontId="0" fillId="0" borderId="18" xfId="0"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wrapText="1"/>
    </xf>
    <xf numFmtId="0" fontId="0" fillId="0" borderId="5" xfId="0" applyBorder="1" applyAlignment="1">
      <alignment horizontal="justify" vertical="center" wrapText="1"/>
    </xf>
    <xf numFmtId="0" fontId="0" fillId="0" borderId="0" xfId="0" applyAlignment="1">
      <alignment horizontal="justify" wrapText="1"/>
    </xf>
    <xf numFmtId="0" fontId="0" fillId="0" borderId="6" xfId="0" applyBorder="1" applyAlignment="1">
      <alignment horizontal="justify" wrapText="1"/>
    </xf>
    <xf numFmtId="0" fontId="0" fillId="0" borderId="5" xfId="0" applyBorder="1" applyAlignment="1">
      <alignment horizontal="justify"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0" fillId="3" borderId="3" xfId="0" applyFill="1" applyBorder="1"/>
    <xf numFmtId="0" fontId="0" fillId="3" borderId="4" xfId="0" applyFill="1" applyBorder="1"/>
    <xf numFmtId="0" fontId="0" fillId="0" borderId="5" xfId="0"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wrapText="1"/>
    </xf>
    <xf numFmtId="0" fontId="7" fillId="3" borderId="2" xfId="0" applyFont="1"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cellXfs>
  <cellStyles count="3">
    <cellStyle name="Comma" xfId="1" builtinId="3"/>
    <cellStyle name="Normal" xfId="0" builtinId="0"/>
    <cellStyle name="Normal 2"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2</xdr:row>
      <xdr:rowOff>0</xdr:rowOff>
    </xdr:from>
    <xdr:to>
      <xdr:col>8</xdr:col>
      <xdr:colOff>240405</xdr:colOff>
      <xdr:row>24</xdr:row>
      <xdr:rowOff>28575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5" y="381000"/>
          <a:ext cx="4688580" cy="6638925"/>
        </a:xfrm>
        <a:prstGeom prst="rect">
          <a:avLst/>
        </a:prstGeom>
        <a:ln>
          <a:solidFill>
            <a:schemeClr val="accent1"/>
          </a:solid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tabColor rgb="FF00B050"/>
  </sheetPr>
  <dimension ref="J3:Y36"/>
  <sheetViews>
    <sheetView showGridLines="0" zoomScaleNormal="100" workbookViewId="0">
      <selection activeCell="J19" sqref="J19"/>
    </sheetView>
  </sheetViews>
  <sheetFormatPr defaultColWidth="9.1796875" defaultRowHeight="15" customHeight="1" x14ac:dyDescent="0.35"/>
  <cols>
    <col min="1" max="9" width="9.1796875" style="83"/>
    <col min="10" max="10" width="7.453125" style="83" customWidth="1"/>
    <col min="11" max="11" width="7.26953125" style="83" customWidth="1"/>
    <col min="12" max="22" width="9.1796875" style="83"/>
    <col min="23" max="23" width="10.81640625" style="83" customWidth="1"/>
    <col min="24" max="16384" width="9.1796875" style="83"/>
  </cols>
  <sheetData>
    <row r="3" spans="10:23" ht="21.75" customHeight="1" x14ac:dyDescent="0.35">
      <c r="J3" s="161" t="s">
        <v>1099</v>
      </c>
      <c r="K3" s="162"/>
      <c r="L3" s="162"/>
      <c r="M3" s="162"/>
      <c r="N3" s="162"/>
      <c r="O3" s="162"/>
      <c r="P3" s="162"/>
      <c r="Q3" s="162"/>
      <c r="R3" s="162"/>
      <c r="S3" s="162"/>
      <c r="T3" s="162"/>
      <c r="U3" s="162"/>
      <c r="V3" s="162"/>
      <c r="W3" s="163"/>
    </row>
    <row r="4" spans="10:23" ht="15" customHeight="1" x14ac:dyDescent="0.35">
      <c r="J4" s="164" t="s">
        <v>1103</v>
      </c>
      <c r="K4" s="165"/>
      <c r="L4" s="165"/>
      <c r="M4" s="165"/>
      <c r="N4" s="165"/>
      <c r="O4" s="165"/>
      <c r="P4" s="165"/>
      <c r="Q4" s="165"/>
      <c r="R4" s="165"/>
      <c r="S4" s="165"/>
      <c r="T4" s="165"/>
      <c r="U4" s="165"/>
      <c r="V4" s="165"/>
      <c r="W4" s="166"/>
    </row>
    <row r="5" spans="10:23" ht="15" customHeight="1" x14ac:dyDescent="0.35">
      <c r="J5" s="128"/>
      <c r="W5" s="146"/>
    </row>
    <row r="6" spans="10:23" ht="15" customHeight="1" x14ac:dyDescent="0.35">
      <c r="J6" s="164" t="s">
        <v>1100</v>
      </c>
      <c r="K6" s="165"/>
      <c r="L6" s="165"/>
      <c r="M6" s="165"/>
      <c r="N6" s="165"/>
      <c r="O6" s="165"/>
      <c r="P6" s="165"/>
      <c r="Q6" s="165"/>
      <c r="R6" s="165"/>
      <c r="S6" s="165"/>
      <c r="T6" s="165"/>
      <c r="U6" s="165"/>
      <c r="V6" s="165"/>
      <c r="W6" s="166"/>
    </row>
    <row r="7" spans="10:23" ht="30" customHeight="1" x14ac:dyDescent="0.35">
      <c r="J7" s="167" t="s">
        <v>1101</v>
      </c>
      <c r="K7" s="165"/>
      <c r="L7" s="165"/>
      <c r="M7" s="165"/>
      <c r="N7" s="165"/>
      <c r="O7" s="165"/>
      <c r="P7" s="165"/>
      <c r="Q7" s="165"/>
      <c r="R7" s="165"/>
      <c r="S7" s="165"/>
      <c r="T7" s="165"/>
      <c r="U7" s="165"/>
      <c r="V7" s="165"/>
      <c r="W7" s="166"/>
    </row>
    <row r="8" spans="10:23" ht="15" customHeight="1" x14ac:dyDescent="0.35">
      <c r="J8" s="147"/>
      <c r="W8" s="146"/>
    </row>
    <row r="9" spans="10:23" ht="27.75" customHeight="1" x14ac:dyDescent="0.35">
      <c r="J9" s="155" t="s">
        <v>1102</v>
      </c>
      <c r="K9" s="156"/>
      <c r="L9" s="156"/>
      <c r="M9" s="156"/>
      <c r="N9" s="156"/>
      <c r="O9" s="156"/>
      <c r="P9" s="156"/>
      <c r="Q9" s="156"/>
      <c r="R9" s="156"/>
      <c r="S9" s="156"/>
      <c r="T9" s="156"/>
      <c r="U9" s="156"/>
      <c r="V9" s="156"/>
      <c r="W9" s="157"/>
    </row>
    <row r="10" spans="10:23" ht="27.75" customHeight="1" x14ac:dyDescent="0.35">
      <c r="J10" s="158" t="s">
        <v>1094</v>
      </c>
      <c r="K10" s="159"/>
      <c r="L10" s="159"/>
      <c r="M10" s="159"/>
      <c r="N10" s="159"/>
      <c r="O10" s="159"/>
      <c r="P10" s="159"/>
      <c r="Q10" s="159"/>
      <c r="R10" s="159"/>
      <c r="S10" s="159"/>
      <c r="T10" s="159"/>
      <c r="U10" s="159"/>
      <c r="V10" s="159"/>
      <c r="W10" s="160"/>
    </row>
    <row r="11" spans="10:23" ht="23.25" customHeight="1" x14ac:dyDescent="0.35">
      <c r="J11" s="121" t="s">
        <v>1030</v>
      </c>
      <c r="K11" s="141"/>
      <c r="L11" s="135"/>
      <c r="M11" s="135"/>
      <c r="N11" s="135"/>
      <c r="O11" s="135"/>
      <c r="P11" s="135"/>
      <c r="Q11" s="135"/>
      <c r="R11" s="135"/>
      <c r="S11" s="135"/>
      <c r="T11" s="135"/>
      <c r="U11" s="135"/>
      <c r="V11" s="135"/>
      <c r="W11" s="136"/>
    </row>
    <row r="12" spans="10:23" ht="73.5" customHeight="1" x14ac:dyDescent="0.35">
      <c r="J12" s="137"/>
      <c r="K12" s="151" t="s">
        <v>1095</v>
      </c>
      <c r="L12" s="151"/>
      <c r="M12" s="151"/>
      <c r="N12" s="151"/>
      <c r="O12" s="151"/>
      <c r="P12" s="151"/>
      <c r="Q12" s="151"/>
      <c r="R12" s="151"/>
      <c r="S12" s="151"/>
      <c r="T12" s="151"/>
      <c r="U12" s="151"/>
      <c r="V12" s="151"/>
      <c r="W12" s="152"/>
    </row>
    <row r="13" spans="10:23" ht="15" customHeight="1" x14ac:dyDescent="0.35">
      <c r="J13" s="138"/>
      <c r="K13" s="142"/>
      <c r="L13" s="139"/>
      <c r="M13" s="139"/>
      <c r="N13" s="139"/>
      <c r="O13" s="139"/>
      <c r="P13" s="139"/>
      <c r="Q13" s="139"/>
      <c r="R13" s="139"/>
      <c r="S13" s="139"/>
      <c r="T13" s="139"/>
      <c r="U13" s="139"/>
      <c r="V13" s="139"/>
      <c r="W13" s="140"/>
    </row>
    <row r="14" spans="10:23" ht="15" customHeight="1" x14ac:dyDescent="0.35">
      <c r="J14" s="143" t="s">
        <v>1031</v>
      </c>
      <c r="K14" s="141"/>
      <c r="L14" s="135"/>
      <c r="M14" s="135"/>
      <c r="N14" s="135"/>
      <c r="O14" s="135"/>
      <c r="P14" s="135"/>
      <c r="Q14" s="135"/>
      <c r="R14" s="135"/>
      <c r="S14" s="135"/>
      <c r="T14" s="135"/>
      <c r="U14" s="135"/>
      <c r="V14" s="135"/>
      <c r="W14" s="136"/>
    </row>
    <row r="15" spans="10:23" ht="66.75" customHeight="1" x14ac:dyDescent="0.35">
      <c r="J15" s="137"/>
      <c r="K15" s="151" t="s">
        <v>1096</v>
      </c>
      <c r="L15" s="151"/>
      <c r="M15" s="151"/>
      <c r="N15" s="151"/>
      <c r="O15" s="151"/>
      <c r="P15" s="151"/>
      <c r="Q15" s="151"/>
      <c r="R15" s="151"/>
      <c r="S15" s="151"/>
      <c r="T15" s="151"/>
      <c r="U15" s="151"/>
      <c r="V15" s="151"/>
      <c r="W15" s="152"/>
    </row>
    <row r="16" spans="10:23" ht="39.75" customHeight="1" x14ac:dyDescent="0.35">
      <c r="J16" s="138"/>
      <c r="K16" s="153" t="s">
        <v>1032</v>
      </c>
      <c r="L16" s="153"/>
      <c r="M16" s="153"/>
      <c r="N16" s="153"/>
      <c r="O16" s="153"/>
      <c r="P16" s="153"/>
      <c r="Q16" s="153"/>
      <c r="R16" s="153"/>
      <c r="S16" s="153"/>
      <c r="T16" s="153"/>
      <c r="U16" s="153"/>
      <c r="V16" s="153"/>
      <c r="W16" s="154"/>
    </row>
    <row r="17" spans="10:25" ht="15" customHeight="1" x14ac:dyDescent="0.35">
      <c r="J17" s="85"/>
      <c r="K17" s="86"/>
    </row>
    <row r="18" spans="10:25" ht="15" customHeight="1" x14ac:dyDescent="0.35">
      <c r="J18" s="85"/>
      <c r="K18" s="86"/>
      <c r="Y18" s="85"/>
    </row>
    <row r="19" spans="10:25" ht="15" customHeight="1" x14ac:dyDescent="0.35">
      <c r="J19" s="85"/>
      <c r="K19" s="86"/>
    </row>
    <row r="20" spans="10:25" ht="15" customHeight="1" x14ac:dyDescent="0.35">
      <c r="J20" s="85"/>
      <c r="K20" s="86"/>
    </row>
    <row r="21" spans="10:25" ht="15" customHeight="1" x14ac:dyDescent="0.35">
      <c r="J21" s="85"/>
      <c r="K21" s="86"/>
    </row>
    <row r="22" spans="10:25" ht="15" customHeight="1" x14ac:dyDescent="0.35">
      <c r="J22" s="85"/>
      <c r="K22" s="86"/>
    </row>
    <row r="23" spans="10:25" ht="15" customHeight="1" x14ac:dyDescent="0.35">
      <c r="J23" s="85"/>
      <c r="K23" s="86"/>
    </row>
    <row r="24" spans="10:25" ht="15" customHeight="1" x14ac:dyDescent="0.35">
      <c r="J24" s="82"/>
      <c r="K24" s="87"/>
    </row>
    <row r="25" spans="10:25" ht="15" customHeight="1" x14ac:dyDescent="0.35">
      <c r="J25" s="88"/>
      <c r="K25" s="88"/>
    </row>
    <row r="26" spans="10:25" ht="15" customHeight="1" x14ac:dyDescent="0.35">
      <c r="J26" s="88"/>
      <c r="K26" s="88"/>
      <c r="V26" s="19"/>
    </row>
    <row r="27" spans="10:25" ht="15" customHeight="1" x14ac:dyDescent="0.35">
      <c r="J27" s="80"/>
      <c r="K27" s="81"/>
    </row>
    <row r="28" spans="10:25" ht="15" customHeight="1" x14ac:dyDescent="0.35">
      <c r="J28" s="80"/>
      <c r="K28" s="81"/>
    </row>
    <row r="29" spans="10:25" ht="15" customHeight="1" x14ac:dyDescent="0.35">
      <c r="J29" s="80"/>
      <c r="K29" s="81"/>
    </row>
    <row r="30" spans="10:25" ht="15" customHeight="1" x14ac:dyDescent="0.35">
      <c r="J30" s="80"/>
      <c r="K30" s="81"/>
    </row>
    <row r="31" spans="10:25" ht="15" customHeight="1" x14ac:dyDescent="0.35">
      <c r="J31" s="80"/>
      <c r="K31" s="81"/>
    </row>
    <row r="32" spans="10:25" ht="15" customHeight="1" x14ac:dyDescent="0.35">
      <c r="J32" s="80"/>
      <c r="K32" s="81"/>
    </row>
    <row r="33" spans="10:11" ht="15" customHeight="1" x14ac:dyDescent="0.35">
      <c r="J33" s="80"/>
      <c r="K33" s="81"/>
    </row>
    <row r="34" spans="10:11" ht="15" customHeight="1" x14ac:dyDescent="0.35">
      <c r="J34" s="80"/>
      <c r="K34" s="81"/>
    </row>
    <row r="35" spans="10:11" ht="15" customHeight="1" x14ac:dyDescent="0.35">
      <c r="J35" s="80"/>
      <c r="K35" s="81"/>
    </row>
    <row r="36" spans="10:11" ht="15" customHeight="1" x14ac:dyDescent="0.35">
      <c r="J36" s="88"/>
      <c r="K36" s="88"/>
    </row>
  </sheetData>
  <mergeCells count="9">
    <mergeCell ref="K15:W15"/>
    <mergeCell ref="K16:W16"/>
    <mergeCell ref="J9:W9"/>
    <mergeCell ref="J10:W10"/>
    <mergeCell ref="J3:W3"/>
    <mergeCell ref="J4:W4"/>
    <mergeCell ref="J6:W6"/>
    <mergeCell ref="J7:W7"/>
    <mergeCell ref="K12:W1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rgb="FFFFC000"/>
  </sheetPr>
  <dimension ref="B1:AA48"/>
  <sheetViews>
    <sheetView showGridLines="0" zoomScaleNormal="100" workbookViewId="0"/>
  </sheetViews>
  <sheetFormatPr defaultRowHeight="14.5" x14ac:dyDescent="0.35"/>
  <cols>
    <col min="1" max="1" width="2.453125" customWidth="1"/>
    <col min="6" max="6" width="16.7265625" customWidth="1"/>
    <col min="7" max="7" width="5.7265625" customWidth="1"/>
    <col min="15" max="15" width="5" customWidth="1"/>
    <col min="17" max="17" width="18" customWidth="1"/>
    <col min="20" max="20" width="16.1796875" customWidth="1"/>
  </cols>
  <sheetData>
    <row r="1" spans="2:27" ht="21.75" customHeight="1" x14ac:dyDescent="0.35">
      <c r="B1" s="214" t="s">
        <v>1093</v>
      </c>
      <c r="C1" s="215"/>
      <c r="D1" s="215"/>
      <c r="E1" s="215"/>
      <c r="F1" s="215"/>
      <c r="G1" s="215"/>
      <c r="H1" s="215"/>
      <c r="I1" s="215"/>
      <c r="J1" s="215"/>
      <c r="K1" s="215"/>
      <c r="L1" s="215"/>
      <c r="M1" s="215"/>
      <c r="N1" s="216"/>
      <c r="P1" s="207" t="s">
        <v>1055</v>
      </c>
      <c r="Q1" s="208"/>
      <c r="R1" s="208"/>
      <c r="S1" s="208"/>
      <c r="T1" s="208"/>
      <c r="U1" s="208"/>
      <c r="V1" s="208"/>
      <c r="W1" s="208"/>
      <c r="X1" s="208"/>
      <c r="Y1" s="208"/>
      <c r="Z1" s="209"/>
      <c r="AA1" s="210"/>
    </row>
    <row r="2" spans="2:27" ht="34.5" customHeight="1" x14ac:dyDescent="0.35">
      <c r="B2" s="217" t="s">
        <v>1011</v>
      </c>
      <c r="C2" s="218"/>
      <c r="D2" s="218"/>
      <c r="E2" s="218"/>
      <c r="F2" s="218"/>
      <c r="G2" s="218"/>
      <c r="H2" s="218"/>
      <c r="I2" s="218"/>
      <c r="J2" s="218"/>
      <c r="K2" s="218"/>
      <c r="L2" s="218"/>
      <c r="M2" s="218"/>
      <c r="N2" s="219"/>
      <c r="P2" s="211" t="s">
        <v>1054</v>
      </c>
      <c r="Q2" s="212"/>
      <c r="R2" s="212"/>
      <c r="S2" s="212"/>
      <c r="T2" s="212"/>
      <c r="U2" s="212"/>
      <c r="V2" s="212"/>
      <c r="W2" s="212"/>
      <c r="X2" s="212"/>
      <c r="Y2" s="212"/>
      <c r="Z2" s="172"/>
      <c r="AA2" s="173"/>
    </row>
    <row r="3" spans="2:27" ht="21.75" customHeight="1" x14ac:dyDescent="0.35">
      <c r="B3" s="23" t="s">
        <v>276</v>
      </c>
      <c r="C3" s="24"/>
      <c r="D3" s="24"/>
      <c r="E3" s="24"/>
      <c r="F3" s="24"/>
      <c r="G3" s="23"/>
      <c r="H3" s="33" t="s">
        <v>279</v>
      </c>
      <c r="I3" s="24"/>
      <c r="J3" s="24"/>
      <c r="K3" s="24"/>
      <c r="L3" s="24"/>
      <c r="M3" s="24"/>
      <c r="N3" s="25"/>
      <c r="P3" s="109" t="s">
        <v>1056</v>
      </c>
      <c r="Q3" s="24"/>
      <c r="R3" s="24"/>
      <c r="S3" s="24"/>
      <c r="T3" s="24"/>
      <c r="U3" s="24"/>
      <c r="V3" s="24"/>
      <c r="W3" s="24"/>
      <c r="X3" s="24"/>
      <c r="Y3" s="24"/>
      <c r="Z3" s="24"/>
      <c r="AA3" s="25"/>
    </row>
    <row r="4" spans="2:27" ht="21.75" customHeight="1" x14ac:dyDescent="0.35">
      <c r="B4" s="34" t="s">
        <v>256</v>
      </c>
      <c r="G4" s="26"/>
      <c r="H4" s="8" t="s">
        <v>261</v>
      </c>
      <c r="N4" s="27"/>
      <c r="P4" s="26"/>
      <c r="Q4" s="101" t="s">
        <v>1057</v>
      </c>
      <c r="R4" s="99"/>
      <c r="S4" s="99"/>
      <c r="AA4" s="27"/>
    </row>
    <row r="5" spans="2:27" ht="21.75" customHeight="1" x14ac:dyDescent="0.35">
      <c r="B5" s="28" t="s">
        <v>251</v>
      </c>
      <c r="C5" s="38">
        <v>0.6</v>
      </c>
      <c r="D5" s="6" t="s">
        <v>271</v>
      </c>
      <c r="G5" s="26"/>
      <c r="H5" s="2" t="s">
        <v>251</v>
      </c>
      <c r="I5" s="38">
        <v>0.5</v>
      </c>
      <c r="J5" s="6" t="s">
        <v>257</v>
      </c>
      <c r="N5" s="27"/>
      <c r="P5" s="26"/>
      <c r="Q5" s="9" t="s">
        <v>251</v>
      </c>
      <c r="R5" s="100">
        <v>-0.28000000000000003</v>
      </c>
      <c r="S5" s="100">
        <v>0.53</v>
      </c>
      <c r="AA5" s="27"/>
    </row>
    <row r="6" spans="2:27" ht="21.75" customHeight="1" x14ac:dyDescent="0.35">
      <c r="B6" s="28" t="s">
        <v>252</v>
      </c>
      <c r="C6" s="38">
        <v>0.6</v>
      </c>
      <c r="D6" s="6" t="s">
        <v>271</v>
      </c>
      <c r="G6" s="26"/>
      <c r="H6" s="2" t="s">
        <v>252</v>
      </c>
      <c r="I6" s="38">
        <v>1</v>
      </c>
      <c r="J6" s="6" t="s">
        <v>258</v>
      </c>
      <c r="N6" s="27"/>
      <c r="P6" s="26"/>
      <c r="Q6" s="9" t="s">
        <v>252</v>
      </c>
      <c r="R6" s="100">
        <v>-0.31</v>
      </c>
      <c r="S6" s="100">
        <v>0.35</v>
      </c>
      <c r="AA6" s="27"/>
    </row>
    <row r="7" spans="2:27" ht="21.75" customHeight="1" x14ac:dyDescent="0.35">
      <c r="B7" s="28" t="s">
        <v>253</v>
      </c>
      <c r="C7" s="38">
        <v>0.6</v>
      </c>
      <c r="D7" s="6" t="s">
        <v>271</v>
      </c>
      <c r="G7" s="26"/>
      <c r="H7" s="2" t="s">
        <v>253</v>
      </c>
      <c r="I7" s="38">
        <v>1.5</v>
      </c>
      <c r="J7" s="6" t="s">
        <v>259</v>
      </c>
      <c r="N7" s="27"/>
      <c r="P7" s="26"/>
      <c r="Q7" s="9" t="s">
        <v>253</v>
      </c>
      <c r="R7" s="100">
        <v>-0.3</v>
      </c>
      <c r="S7" s="100">
        <v>0.53</v>
      </c>
      <c r="AA7" s="27"/>
    </row>
    <row r="8" spans="2:27" ht="32.25" customHeight="1" x14ac:dyDescent="0.35">
      <c r="B8" s="29"/>
      <c r="C8" s="30"/>
      <c r="D8" s="30"/>
      <c r="E8" s="30"/>
      <c r="F8" s="30"/>
      <c r="G8" s="29"/>
      <c r="H8" s="30"/>
      <c r="I8" s="30"/>
      <c r="J8" s="30"/>
      <c r="K8" s="30"/>
      <c r="L8" s="30"/>
      <c r="M8" s="30"/>
      <c r="N8" s="31"/>
      <c r="P8" s="29"/>
      <c r="Q8" s="30"/>
      <c r="R8" s="30"/>
      <c r="S8" s="30"/>
      <c r="T8" s="30"/>
      <c r="U8" s="30"/>
      <c r="V8" s="30"/>
      <c r="W8" s="30"/>
      <c r="X8" s="30"/>
      <c r="Y8" s="30"/>
      <c r="Z8" s="30"/>
      <c r="AA8" s="31"/>
    </row>
    <row r="9" spans="2:27" ht="21.75" customHeight="1" x14ac:dyDescent="0.35">
      <c r="B9" s="23" t="s">
        <v>277</v>
      </c>
      <c r="C9" s="24"/>
      <c r="D9" s="24"/>
      <c r="E9" s="24"/>
      <c r="F9" s="24"/>
      <c r="G9" s="32"/>
      <c r="H9" s="33" t="s">
        <v>278</v>
      </c>
      <c r="I9" s="24"/>
      <c r="J9" s="36"/>
      <c r="K9" s="24"/>
      <c r="L9" s="24"/>
      <c r="M9" s="24"/>
      <c r="N9" s="25"/>
      <c r="P9" s="109" t="s">
        <v>1009</v>
      </c>
      <c r="Q9" s="24"/>
      <c r="R9" s="24"/>
      <c r="S9" s="24"/>
      <c r="T9" s="24"/>
      <c r="U9" s="24"/>
      <c r="V9" s="24"/>
      <c r="W9" s="24"/>
      <c r="X9" s="24"/>
      <c r="Y9" s="24"/>
      <c r="Z9" s="24"/>
      <c r="AA9" s="25"/>
    </row>
    <row r="10" spans="2:27" ht="21.75" customHeight="1" x14ac:dyDescent="0.35">
      <c r="B10" s="34" t="s">
        <v>260</v>
      </c>
      <c r="G10" s="26"/>
      <c r="H10" s="8" t="s">
        <v>273</v>
      </c>
      <c r="N10" s="27"/>
      <c r="P10" s="26"/>
      <c r="Q10" t="s">
        <v>1058</v>
      </c>
      <c r="AA10" s="27"/>
    </row>
    <row r="11" spans="2:27" ht="21.75" customHeight="1" x14ac:dyDescent="0.35">
      <c r="B11" s="28" t="s">
        <v>251</v>
      </c>
      <c r="C11" s="38">
        <v>0.2</v>
      </c>
      <c r="D11" s="6" t="s">
        <v>262</v>
      </c>
      <c r="G11" s="26"/>
      <c r="H11" s="2" t="s">
        <v>251</v>
      </c>
      <c r="I11" s="38">
        <v>100</v>
      </c>
      <c r="J11" s="6" t="s">
        <v>274</v>
      </c>
      <c r="N11" s="27"/>
      <c r="P11" s="26"/>
      <c r="Q11" s="100">
        <v>0.77</v>
      </c>
      <c r="R11" s="99"/>
      <c r="AA11" s="27"/>
    </row>
    <row r="12" spans="2:27" ht="21.75" customHeight="1" x14ac:dyDescent="0.35">
      <c r="B12" s="28" t="s">
        <v>252</v>
      </c>
      <c r="C12" s="38">
        <v>0.3</v>
      </c>
      <c r="D12" s="6" t="s">
        <v>262</v>
      </c>
      <c r="G12" s="26"/>
      <c r="H12" s="2" t="s">
        <v>252</v>
      </c>
      <c r="I12" s="38">
        <v>200</v>
      </c>
      <c r="J12" s="6" t="s">
        <v>274</v>
      </c>
      <c r="N12" s="27"/>
      <c r="P12" s="29"/>
      <c r="Q12" s="30"/>
      <c r="R12" s="30"/>
      <c r="S12" s="30"/>
      <c r="T12" s="30"/>
      <c r="U12" s="30"/>
      <c r="V12" s="30"/>
      <c r="W12" s="30"/>
      <c r="X12" s="30"/>
      <c r="Y12" s="30"/>
      <c r="Z12" s="30"/>
      <c r="AA12" s="31"/>
    </row>
    <row r="13" spans="2:27" ht="21.75" customHeight="1" x14ac:dyDescent="0.35">
      <c r="B13" s="28" t="s">
        <v>253</v>
      </c>
      <c r="C13" s="38">
        <v>0.3</v>
      </c>
      <c r="D13" s="6" t="s">
        <v>262</v>
      </c>
      <c r="G13" s="26"/>
      <c r="H13" s="2" t="s">
        <v>253</v>
      </c>
      <c r="I13" s="38">
        <v>500</v>
      </c>
      <c r="J13" s="6" t="s">
        <v>274</v>
      </c>
      <c r="N13" s="27"/>
      <c r="P13" s="106" t="s">
        <v>1010</v>
      </c>
      <c r="AA13" s="27"/>
    </row>
    <row r="14" spans="2:27" ht="30.75" customHeight="1" x14ac:dyDescent="0.35">
      <c r="B14" s="37"/>
      <c r="C14" s="30"/>
      <c r="D14" s="35"/>
      <c r="E14" s="30"/>
      <c r="F14" s="30"/>
      <c r="G14" s="29"/>
      <c r="H14" s="30"/>
      <c r="I14" s="30"/>
      <c r="J14" s="30"/>
      <c r="K14" s="30"/>
      <c r="L14" s="30"/>
      <c r="M14" s="30"/>
      <c r="N14" s="31"/>
      <c r="P14" s="203" t="s">
        <v>990</v>
      </c>
      <c r="Q14" s="204"/>
      <c r="R14" s="204"/>
      <c r="S14" s="204"/>
      <c r="T14" s="204"/>
      <c r="U14" s="204"/>
      <c r="V14" s="204"/>
      <c r="W14" s="204"/>
      <c r="X14" s="204"/>
      <c r="Y14" s="204"/>
      <c r="Z14" s="204"/>
      <c r="AA14" s="205"/>
    </row>
    <row r="15" spans="2:27" ht="27" customHeight="1" x14ac:dyDescent="0.35">
      <c r="B15" s="28" t="s">
        <v>280</v>
      </c>
      <c r="G15" s="26"/>
      <c r="H15" s="2" t="s">
        <v>1098</v>
      </c>
      <c r="N15" s="27"/>
      <c r="P15" s="206"/>
      <c r="Q15" s="204"/>
      <c r="R15" s="204"/>
      <c r="S15" s="204"/>
      <c r="T15" s="204"/>
      <c r="U15" s="204"/>
      <c r="V15" s="204"/>
      <c r="W15" s="204"/>
      <c r="X15" s="204"/>
      <c r="Y15" s="204"/>
      <c r="Z15" s="204"/>
      <c r="AA15" s="205"/>
    </row>
    <row r="16" spans="2:27" ht="21.75" customHeight="1" x14ac:dyDescent="0.35">
      <c r="B16" s="34" t="s">
        <v>995</v>
      </c>
      <c r="G16" s="26"/>
      <c r="H16" s="8" t="s">
        <v>994</v>
      </c>
      <c r="N16" s="27"/>
      <c r="P16" s="26"/>
      <c r="Q16" s="102" t="s">
        <v>999</v>
      </c>
      <c r="R16" s="99"/>
      <c r="S16" s="99"/>
      <c r="T16" s="102" t="s">
        <v>1000</v>
      </c>
      <c r="U16" s="99"/>
      <c r="V16" s="99"/>
      <c r="W16" s="99"/>
      <c r="X16" s="99"/>
      <c r="Y16" s="99"/>
      <c r="Z16" s="99"/>
      <c r="AA16" s="27"/>
    </row>
    <row r="17" spans="2:27" ht="21.75" customHeight="1" x14ac:dyDescent="0.35">
      <c r="B17" s="28" t="s">
        <v>251</v>
      </c>
      <c r="C17" s="38">
        <v>0.4</v>
      </c>
      <c r="D17" s="6" t="s">
        <v>281</v>
      </c>
      <c r="G17" s="26"/>
      <c r="H17" s="2" t="s">
        <v>251</v>
      </c>
      <c r="I17" s="38">
        <v>1</v>
      </c>
      <c r="N17" s="27"/>
      <c r="P17" s="26"/>
      <c r="Q17" s="99" t="s">
        <v>986</v>
      </c>
      <c r="R17" s="100">
        <v>0.4</v>
      </c>
      <c r="S17" s="99"/>
      <c r="T17" s="99" t="s">
        <v>997</v>
      </c>
      <c r="U17" s="100">
        <v>0.2</v>
      </c>
      <c r="V17" s="101" t="s">
        <v>998</v>
      </c>
      <c r="W17" s="99"/>
      <c r="X17" s="99"/>
      <c r="Y17" s="99"/>
      <c r="Z17" s="99"/>
      <c r="AA17" s="27"/>
    </row>
    <row r="18" spans="2:27" ht="21.75" customHeight="1" x14ac:dyDescent="0.35">
      <c r="B18" s="28" t="s">
        <v>252</v>
      </c>
      <c r="C18" s="38">
        <v>0.4</v>
      </c>
      <c r="D18" s="6" t="s">
        <v>281</v>
      </c>
      <c r="G18" s="26"/>
      <c r="H18" s="2" t="s">
        <v>252</v>
      </c>
      <c r="I18" s="38">
        <v>1</v>
      </c>
      <c r="N18" s="27"/>
      <c r="P18" s="26"/>
      <c r="Q18" s="99" t="s">
        <v>987</v>
      </c>
      <c r="R18" s="100">
        <v>0.4</v>
      </c>
      <c r="S18" s="99"/>
      <c r="T18" s="99" t="s">
        <v>996</v>
      </c>
      <c r="U18" s="100">
        <v>0.6</v>
      </c>
      <c r="V18" s="101" t="s">
        <v>998</v>
      </c>
      <c r="W18" s="99"/>
      <c r="X18" s="99"/>
      <c r="Y18" s="99"/>
      <c r="Z18" s="99"/>
      <c r="AA18" s="27"/>
    </row>
    <row r="19" spans="2:27" ht="21.75" customHeight="1" x14ac:dyDescent="0.35">
      <c r="B19" s="28" t="s">
        <v>253</v>
      </c>
      <c r="C19" s="38">
        <v>0.4</v>
      </c>
      <c r="D19" s="6" t="s">
        <v>281</v>
      </c>
      <c r="G19" s="26"/>
      <c r="H19" s="2" t="s">
        <v>253</v>
      </c>
      <c r="I19" s="38">
        <v>1</v>
      </c>
      <c r="N19" s="27"/>
      <c r="P19" s="26"/>
      <c r="Q19" s="99" t="s">
        <v>988</v>
      </c>
      <c r="R19" s="100">
        <v>0</v>
      </c>
      <c r="S19" s="99"/>
      <c r="T19" s="99" t="s">
        <v>991</v>
      </c>
      <c r="U19" s="100">
        <f>1/8</f>
        <v>0.125</v>
      </c>
      <c r="V19" s="101" t="s">
        <v>282</v>
      </c>
      <c r="W19" s="99"/>
      <c r="X19" s="99"/>
      <c r="Y19" s="99"/>
      <c r="Z19" s="99"/>
      <c r="AA19" s="27"/>
    </row>
    <row r="20" spans="2:27" ht="21.75" customHeight="1" x14ac:dyDescent="0.35">
      <c r="B20" s="105"/>
      <c r="D20" s="6"/>
      <c r="G20" s="26"/>
      <c r="H20" s="4"/>
      <c r="J20" s="6"/>
      <c r="N20" s="27"/>
      <c r="P20" s="26"/>
      <c r="Q20" s="99" t="s">
        <v>989</v>
      </c>
      <c r="R20" s="100">
        <v>0</v>
      </c>
      <c r="S20" s="99"/>
      <c r="T20" s="99" t="s">
        <v>993</v>
      </c>
      <c r="U20" s="103">
        <f>1/3</f>
        <v>0.33333333333333331</v>
      </c>
      <c r="V20" s="99"/>
      <c r="W20" s="99"/>
      <c r="X20" s="99"/>
      <c r="Y20" s="99"/>
      <c r="Z20" s="99"/>
      <c r="AA20" s="27"/>
    </row>
    <row r="21" spans="2:27" ht="26.25" customHeight="1" x14ac:dyDescent="0.35">
      <c r="B21" s="37"/>
      <c r="C21" s="30"/>
      <c r="D21" s="35"/>
      <c r="E21" s="30"/>
      <c r="F21" s="30"/>
      <c r="G21" s="29"/>
      <c r="H21" s="104"/>
      <c r="I21" s="30"/>
      <c r="J21" s="35"/>
      <c r="K21" s="30"/>
      <c r="L21" s="30"/>
      <c r="M21" s="30"/>
      <c r="N21" s="31"/>
      <c r="P21" s="29"/>
      <c r="Q21" s="107" t="s">
        <v>992</v>
      </c>
      <c r="R21" s="108">
        <v>0</v>
      </c>
      <c r="S21" s="107"/>
      <c r="T21" s="107"/>
      <c r="U21" s="107"/>
      <c r="V21" s="107"/>
      <c r="W21" s="107"/>
      <c r="X21" s="107"/>
      <c r="Y21" s="107"/>
      <c r="Z21" s="107"/>
      <c r="AA21" s="31"/>
    </row>
    <row r="22" spans="2:27" x14ac:dyDescent="0.35">
      <c r="B22" s="2"/>
      <c r="D22" s="6"/>
      <c r="H22" s="2"/>
      <c r="J22" s="6"/>
    </row>
    <row r="25" spans="2:27" x14ac:dyDescent="0.35">
      <c r="B25" s="22"/>
    </row>
    <row r="26" spans="2:27" ht="34.5" customHeight="1" x14ac:dyDescent="0.35">
      <c r="B26" s="4"/>
      <c r="C26" s="212"/>
      <c r="D26" s="212"/>
      <c r="E26" s="212"/>
      <c r="F26" s="212"/>
      <c r="G26" s="212"/>
      <c r="H26" s="212"/>
      <c r="I26" s="212"/>
      <c r="J26" s="212"/>
      <c r="K26" s="212"/>
      <c r="L26" s="212"/>
    </row>
    <row r="29" spans="2:27" x14ac:dyDescent="0.35">
      <c r="B29" s="2"/>
    </row>
    <row r="30" spans="2:27" x14ac:dyDescent="0.35">
      <c r="C30" s="6"/>
    </row>
    <row r="31" spans="2:27" x14ac:dyDescent="0.35">
      <c r="D31" s="21"/>
      <c r="E31" s="21"/>
    </row>
    <row r="32" spans="2:27" x14ac:dyDescent="0.35">
      <c r="D32" s="21"/>
      <c r="E32" s="21"/>
    </row>
    <row r="33" spans="2:12" x14ac:dyDescent="0.35">
      <c r="D33" s="21"/>
      <c r="E33" s="21"/>
    </row>
    <row r="34" spans="2:12" x14ac:dyDescent="0.35">
      <c r="C34" s="2"/>
      <c r="D34" s="21"/>
      <c r="E34" s="21"/>
    </row>
    <row r="36" spans="2:12" x14ac:dyDescent="0.35">
      <c r="B36" s="2"/>
    </row>
    <row r="38" spans="2:12" x14ac:dyDescent="0.35">
      <c r="C38" s="12"/>
    </row>
    <row r="41" spans="2:12" x14ac:dyDescent="0.35">
      <c r="B41" s="2"/>
    </row>
    <row r="42" spans="2:12" ht="81.75" customHeight="1" x14ac:dyDescent="0.35">
      <c r="C42" s="213"/>
      <c r="D42" s="171"/>
      <c r="E42" s="171"/>
      <c r="F42" s="171"/>
      <c r="G42" s="171"/>
      <c r="H42" s="171"/>
      <c r="I42" s="171"/>
      <c r="J42" s="171"/>
      <c r="K42" s="171"/>
      <c r="L42" s="171"/>
    </row>
    <row r="44" spans="2:12" x14ac:dyDescent="0.35">
      <c r="C44" s="22"/>
      <c r="F44" s="22"/>
    </row>
    <row r="45" spans="2:12" x14ac:dyDescent="0.35">
      <c r="D45" s="21"/>
      <c r="G45" s="21"/>
      <c r="H45" s="6"/>
    </row>
    <row r="46" spans="2:12" x14ac:dyDescent="0.35">
      <c r="D46" s="21"/>
      <c r="G46" s="21"/>
      <c r="H46" s="6"/>
    </row>
    <row r="47" spans="2:12" x14ac:dyDescent="0.35">
      <c r="D47" s="21"/>
      <c r="G47" s="46"/>
    </row>
    <row r="48" spans="2:12" x14ac:dyDescent="0.35">
      <c r="D48" s="21"/>
    </row>
  </sheetData>
  <mergeCells count="7">
    <mergeCell ref="P14:AA15"/>
    <mergeCell ref="P1:AA1"/>
    <mergeCell ref="P2:AA2"/>
    <mergeCell ref="C26:L26"/>
    <mergeCell ref="C42:L42"/>
    <mergeCell ref="B1:N1"/>
    <mergeCell ref="B2:N2"/>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J250"/>
  <sheetViews>
    <sheetView workbookViewId="0"/>
  </sheetViews>
  <sheetFormatPr defaultRowHeight="14.5" x14ac:dyDescent="0.35"/>
  <cols>
    <col min="1" max="1" width="21" customWidth="1"/>
    <col min="2" max="2" width="11.453125" bestFit="1" customWidth="1"/>
    <col min="3" max="3" width="14" customWidth="1"/>
    <col min="4" max="5" width="9.453125" customWidth="1"/>
  </cols>
  <sheetData>
    <row r="1" spans="1:10" ht="26.25" customHeight="1" x14ac:dyDescent="0.35">
      <c r="D1" s="200" t="s">
        <v>283</v>
      </c>
      <c r="E1" s="201"/>
      <c r="F1" s="201"/>
    </row>
    <row r="2" spans="1:10" ht="29" x14ac:dyDescent="0.35">
      <c r="A2" s="9" t="s">
        <v>248</v>
      </c>
      <c r="B2" s="13" t="s">
        <v>985</v>
      </c>
      <c r="C2" s="15" t="s">
        <v>249</v>
      </c>
      <c r="D2" s="13" t="s">
        <v>251</v>
      </c>
      <c r="E2" s="13" t="s">
        <v>252</v>
      </c>
      <c r="F2" s="13" t="s">
        <v>253</v>
      </c>
      <c r="G2" s="2"/>
      <c r="H2" s="2" t="s">
        <v>250</v>
      </c>
    </row>
    <row r="3" spans="1:10" x14ac:dyDescent="0.35">
      <c r="A3" t="s">
        <v>0</v>
      </c>
      <c r="B3" t="str">
        <f>VLOOKUP(A3,ISO_Table!$A$2:$D$250,3,FALSE)</f>
        <v>AFG</v>
      </c>
      <c r="C3" s="1">
        <v>561.19761752151953</v>
      </c>
      <c r="D3" s="1">
        <f>$I$4*C3^$J$4</f>
        <v>275.79083101237188</v>
      </c>
      <c r="E3" s="1">
        <f>$I$5*C3^$J$5</f>
        <v>323.15866106401933</v>
      </c>
      <c r="F3" s="1">
        <f>$I$6*C3^$J$6</f>
        <v>241.03312169174731</v>
      </c>
      <c r="G3" s="1"/>
      <c r="I3" t="s">
        <v>254</v>
      </c>
      <c r="J3" t="s">
        <v>255</v>
      </c>
    </row>
    <row r="4" spans="1:10" x14ac:dyDescent="0.35">
      <c r="A4" t="s">
        <v>1</v>
      </c>
      <c r="B4" t="str">
        <f>VLOOKUP(A4,ISO_Table!$A$2:$D$250,3,FALSE)</f>
        <v>ALB</v>
      </c>
      <c r="C4" s="1">
        <v>4175.1216378734252</v>
      </c>
      <c r="D4" s="1">
        <f t="shared" ref="D4:D62" si="0">$I$4*C4^$J$4</f>
        <v>597.45081795048179</v>
      </c>
      <c r="E4" s="1">
        <f t="shared" ref="E4:E62" si="1">$I$5*C4^$J$5</f>
        <v>662.07769120595412</v>
      </c>
      <c r="F4" s="1">
        <f t="shared" ref="F4:F62" si="2">$I$6*C4^$J$6</f>
        <v>462.64129742614921</v>
      </c>
      <c r="G4" s="1"/>
      <c r="H4" t="s">
        <v>251</v>
      </c>
      <c r="I4">
        <v>24.077999999999999</v>
      </c>
      <c r="J4">
        <v>0.38519999999999999</v>
      </c>
    </row>
    <row r="5" spans="1:10" x14ac:dyDescent="0.35">
      <c r="A5" t="s">
        <v>2</v>
      </c>
      <c r="B5" t="str">
        <f>VLOOKUP(A5,ISO_Table!$A$2:$D$250,3,FALSE)</f>
        <v>DZA</v>
      </c>
      <c r="C5" s="1">
        <v>4349.5693247425643</v>
      </c>
      <c r="D5" s="1">
        <f t="shared" si="0"/>
        <v>606.94579703212662</v>
      </c>
      <c r="E5" s="1">
        <f t="shared" si="1"/>
        <v>671.83480451605692</v>
      </c>
      <c r="F5" s="1">
        <f t="shared" si="2"/>
        <v>468.83517195949702</v>
      </c>
      <c r="G5" s="1"/>
      <c r="H5" t="s">
        <v>252</v>
      </c>
      <c r="I5">
        <f>33.642</f>
        <v>33.642000000000003</v>
      </c>
      <c r="J5">
        <v>0.3574</v>
      </c>
    </row>
    <row r="6" spans="1:10" x14ac:dyDescent="0.35">
      <c r="A6" t="s">
        <v>3</v>
      </c>
      <c r="B6" t="str">
        <f>VLOOKUP(A6,ISO_Table!$A$2:$D$250,3,FALSE)</f>
        <v>ASM</v>
      </c>
      <c r="C6" s="1"/>
      <c r="D6" s="1">
        <f t="shared" si="0"/>
        <v>0</v>
      </c>
      <c r="E6" s="1">
        <f t="shared" si="1"/>
        <v>0</v>
      </c>
      <c r="F6" s="1">
        <f t="shared" si="2"/>
        <v>0</v>
      </c>
      <c r="G6" s="1"/>
      <c r="H6" t="s">
        <v>253</v>
      </c>
      <c r="I6">
        <v>30.824000000000002</v>
      </c>
      <c r="J6">
        <v>0.32490000000000002</v>
      </c>
    </row>
    <row r="7" spans="1:10" x14ac:dyDescent="0.35">
      <c r="A7" t="s">
        <v>4</v>
      </c>
      <c r="B7" t="str">
        <f>VLOOKUP(A7,ISO_Table!$A$2:$D$250,3,FALSE)</f>
        <v>AND</v>
      </c>
      <c r="C7" s="1"/>
      <c r="D7" s="1">
        <f t="shared" si="0"/>
        <v>0</v>
      </c>
      <c r="E7" s="1">
        <f t="shared" si="1"/>
        <v>0</v>
      </c>
      <c r="F7" s="1">
        <f t="shared" si="2"/>
        <v>0</v>
      </c>
      <c r="G7" s="1"/>
    </row>
    <row r="8" spans="1:10" x14ac:dyDescent="0.35">
      <c r="A8" t="s">
        <v>5</v>
      </c>
      <c r="B8" t="str">
        <f>VLOOKUP(A8,ISO_Table!$A$2:$D$250,3,FALSE)</f>
        <v>AGO</v>
      </c>
      <c r="C8" s="1">
        <v>4218.6491255737947</v>
      </c>
      <c r="D8" s="1">
        <f t="shared" si="0"/>
        <v>599.84246250868409</v>
      </c>
      <c r="E8" s="1">
        <f t="shared" si="1"/>
        <v>664.5364110743501</v>
      </c>
      <c r="F8" s="1">
        <f t="shared" si="2"/>
        <v>464.20288526780638</v>
      </c>
      <c r="G8" s="1"/>
      <c r="H8" s="4" t="s">
        <v>265</v>
      </c>
    </row>
    <row r="9" spans="1:10" x14ac:dyDescent="0.35">
      <c r="A9" t="s">
        <v>6</v>
      </c>
      <c r="B9" t="str">
        <f>VLOOKUP(A9,ISO_Table!$A$2:$D$250,3,FALSE)</f>
        <v>ATG</v>
      </c>
      <c r="C9" s="1">
        <v>13017.310387548714</v>
      </c>
      <c r="D9" s="1">
        <f t="shared" si="0"/>
        <v>925.83586320673521</v>
      </c>
      <c r="E9" s="1">
        <f t="shared" si="1"/>
        <v>994.0579545845718</v>
      </c>
      <c r="F9" s="1">
        <f t="shared" si="2"/>
        <v>669.41733345288515</v>
      </c>
      <c r="G9" s="1"/>
      <c r="H9" s="4" t="s">
        <v>266</v>
      </c>
    </row>
    <row r="10" spans="1:10" x14ac:dyDescent="0.35">
      <c r="A10" t="s">
        <v>8</v>
      </c>
      <c r="B10" t="str">
        <f>VLOOKUP(A10,ISO_Table!$A$2:$D$250,3,FALSE)</f>
        <v>ARG</v>
      </c>
      <c r="C10" s="1">
        <v>11460.376147593262</v>
      </c>
      <c r="D10" s="1">
        <f t="shared" si="0"/>
        <v>881.50304259464542</v>
      </c>
      <c r="E10" s="1">
        <f t="shared" si="1"/>
        <v>949.81600483469254</v>
      </c>
      <c r="F10" s="1">
        <f t="shared" si="2"/>
        <v>642.27750191161556</v>
      </c>
      <c r="G10" s="1"/>
    </row>
    <row r="11" spans="1:10" x14ac:dyDescent="0.35">
      <c r="A11" t="s">
        <v>9</v>
      </c>
      <c r="B11" t="str">
        <f>VLOOKUP(A11,ISO_Table!$A$2:$D$250,3,FALSE)</f>
        <v>ARM</v>
      </c>
      <c r="C11" s="1">
        <v>3124.7848541250419</v>
      </c>
      <c r="D11" s="1">
        <f t="shared" si="0"/>
        <v>534.34914730415244</v>
      </c>
      <c r="E11" s="1">
        <f t="shared" si="1"/>
        <v>596.93977519812404</v>
      </c>
      <c r="F11" s="1">
        <f t="shared" si="2"/>
        <v>421.07169959855611</v>
      </c>
      <c r="G11" s="1"/>
    </row>
    <row r="12" spans="1:10" x14ac:dyDescent="0.35">
      <c r="A12" t="s">
        <v>10</v>
      </c>
      <c r="B12" t="str">
        <f>VLOOKUP(A12,ISO_Table!$A$2:$D$250,3,FALSE)</f>
        <v>ABW</v>
      </c>
      <c r="C12" s="1">
        <v>24289.141516132615</v>
      </c>
      <c r="D12" s="1">
        <f t="shared" si="0"/>
        <v>1177.2838222425194</v>
      </c>
      <c r="E12" s="1">
        <f t="shared" si="1"/>
        <v>1242.304660080656</v>
      </c>
      <c r="F12" s="1">
        <f t="shared" si="2"/>
        <v>819.80282112069654</v>
      </c>
      <c r="G12" s="1"/>
    </row>
    <row r="13" spans="1:10" x14ac:dyDescent="0.35">
      <c r="A13" t="s">
        <v>11</v>
      </c>
      <c r="B13" t="str">
        <f>VLOOKUP(A13,ISO_Table!$A$2:$D$250,3,FALSE)</f>
        <v>AUS</v>
      </c>
      <c r="C13" s="1">
        <v>51800.931389541031</v>
      </c>
      <c r="D13" s="1">
        <f t="shared" si="0"/>
        <v>1576.0980855376608</v>
      </c>
      <c r="E13" s="1">
        <f t="shared" si="1"/>
        <v>1628.4935900402768</v>
      </c>
      <c r="F13" s="1">
        <f t="shared" si="2"/>
        <v>1048.5213355450862</v>
      </c>
      <c r="G13" s="1"/>
    </row>
    <row r="14" spans="1:10" x14ac:dyDescent="0.35">
      <c r="A14" t="s">
        <v>12</v>
      </c>
      <c r="B14" t="str">
        <f>VLOOKUP(A14,ISO_Table!$A$2:$D$250,3,FALSE)</f>
        <v>AUT</v>
      </c>
      <c r="C14" s="1">
        <v>46444.184444031009</v>
      </c>
      <c r="D14" s="1">
        <f t="shared" si="0"/>
        <v>1511.2014537990344</v>
      </c>
      <c r="E14" s="1">
        <f t="shared" si="1"/>
        <v>1566.1850272631407</v>
      </c>
      <c r="F14" s="1">
        <f t="shared" si="2"/>
        <v>1011.987128496697</v>
      </c>
      <c r="G14" s="1"/>
    </row>
    <row r="15" spans="1:10" x14ac:dyDescent="0.35">
      <c r="A15" t="s">
        <v>13</v>
      </c>
      <c r="B15" t="str">
        <f>VLOOKUP(A15,ISO_Table!$A$2:$D$250,3,FALSE)</f>
        <v>AZE</v>
      </c>
      <c r="C15" s="1">
        <v>5842.8057835857626</v>
      </c>
      <c r="D15" s="1">
        <f t="shared" si="0"/>
        <v>680.02204644512017</v>
      </c>
      <c r="E15" s="1">
        <f t="shared" si="1"/>
        <v>746.57305738297339</v>
      </c>
      <c r="F15" s="1">
        <f t="shared" si="2"/>
        <v>516.01735137250171</v>
      </c>
      <c r="G15" s="1"/>
    </row>
    <row r="16" spans="1:10" x14ac:dyDescent="0.35">
      <c r="A16" t="s">
        <v>14</v>
      </c>
      <c r="B16" t="str">
        <f>VLOOKUP(A16,ISO_Table!$A$2:$D$250,3,FALSE)</f>
        <v>BHS</v>
      </c>
      <c r="C16" s="1">
        <v>21941.86930301971</v>
      </c>
      <c r="D16" s="1">
        <f t="shared" si="0"/>
        <v>1132.0849320818695</v>
      </c>
      <c r="E16" s="1">
        <f t="shared" si="1"/>
        <v>1197.9894669814691</v>
      </c>
      <c r="F16" s="1">
        <f t="shared" si="2"/>
        <v>793.17459660829923</v>
      </c>
      <c r="G16" s="1"/>
    </row>
    <row r="17" spans="1:7" x14ac:dyDescent="0.35">
      <c r="A17" t="s">
        <v>15</v>
      </c>
      <c r="B17" t="str">
        <f>VLOOKUP(A17,ISO_Table!$A$2:$D$250,3,FALSE)</f>
        <v>BHR</v>
      </c>
      <c r="C17" s="1">
        <v>20545.967021473167</v>
      </c>
      <c r="D17" s="1">
        <f t="shared" si="0"/>
        <v>1103.7804339213887</v>
      </c>
      <c r="E17" s="1">
        <f t="shared" si="1"/>
        <v>1170.173580305973</v>
      </c>
      <c r="F17" s="1">
        <f t="shared" si="2"/>
        <v>776.4149049665657</v>
      </c>
      <c r="G17" s="1"/>
    </row>
    <row r="18" spans="1:7" x14ac:dyDescent="0.35">
      <c r="A18" t="s">
        <v>16</v>
      </c>
      <c r="B18" t="str">
        <f>VLOOKUP(A18,ISO_Table!$A$2:$D$250,3,FALSE)</f>
        <v>BGD</v>
      </c>
      <c r="C18" s="1">
        <v>762.80373951000934</v>
      </c>
      <c r="D18" s="1">
        <f t="shared" si="0"/>
        <v>310.40293985652926</v>
      </c>
      <c r="E18" s="1">
        <f t="shared" si="1"/>
        <v>360.62526198383813</v>
      </c>
      <c r="F18" s="1">
        <f t="shared" si="2"/>
        <v>266.30843296139057</v>
      </c>
      <c r="G18" s="1"/>
    </row>
    <row r="19" spans="1:7" x14ac:dyDescent="0.35">
      <c r="A19" t="s">
        <v>17</v>
      </c>
      <c r="B19" t="str">
        <f>VLOOKUP(A19,ISO_Table!$A$2:$D$250,3,FALSE)</f>
        <v>BRB</v>
      </c>
      <c r="C19" s="1">
        <v>15812.27977574573</v>
      </c>
      <c r="D19" s="1">
        <f t="shared" si="0"/>
        <v>997.86798142818236</v>
      </c>
      <c r="E19" s="1">
        <f t="shared" si="1"/>
        <v>1065.6201822388127</v>
      </c>
      <c r="F19" s="1">
        <f t="shared" si="2"/>
        <v>713.08664980596484</v>
      </c>
      <c r="G19" s="1"/>
    </row>
    <row r="20" spans="1:7" x14ac:dyDescent="0.35">
      <c r="A20" t="s">
        <v>18</v>
      </c>
      <c r="B20" t="str">
        <f>VLOOKUP(A20,ISO_Table!$A$2:$D$250,3,FALSE)</f>
        <v>BLR</v>
      </c>
      <c r="C20" s="1">
        <v>5818.8548592158049</v>
      </c>
      <c r="D20" s="1">
        <f t="shared" si="0"/>
        <v>678.94692328123836</v>
      </c>
      <c r="E20" s="1">
        <f t="shared" si="1"/>
        <v>745.47783931702509</v>
      </c>
      <c r="F20" s="1">
        <f t="shared" si="2"/>
        <v>515.32914809498652</v>
      </c>
      <c r="G20" s="1"/>
    </row>
    <row r="21" spans="1:7" x14ac:dyDescent="0.35">
      <c r="A21" t="s">
        <v>19</v>
      </c>
      <c r="B21" t="str">
        <f>VLOOKUP(A21,ISO_Table!$A$2:$D$250,3,FALSE)</f>
        <v>BEL</v>
      </c>
      <c r="C21" s="1">
        <v>44358.260637472056</v>
      </c>
      <c r="D21" s="1">
        <f t="shared" si="0"/>
        <v>1484.6872902661805</v>
      </c>
      <c r="E21" s="1">
        <f t="shared" si="1"/>
        <v>1540.6730854026569</v>
      </c>
      <c r="F21" s="1">
        <f t="shared" si="2"/>
        <v>996.99048553907232</v>
      </c>
      <c r="G21" s="1"/>
    </row>
    <row r="22" spans="1:7" x14ac:dyDescent="0.35">
      <c r="A22" t="s">
        <v>20</v>
      </c>
      <c r="B22" t="str">
        <f>VLOOKUP(A22,ISO_Table!$A$2:$D$250,3,FALSE)</f>
        <v>BLZ</v>
      </c>
      <c r="C22" s="1">
        <v>4527.3366386364005</v>
      </c>
      <c r="D22" s="1">
        <f t="shared" si="0"/>
        <v>616.38356768237941</v>
      </c>
      <c r="E22" s="1">
        <f t="shared" si="1"/>
        <v>681.52221869628568</v>
      </c>
      <c r="F22" s="1">
        <f t="shared" si="2"/>
        <v>474.9767133064982</v>
      </c>
      <c r="G22" s="1"/>
    </row>
    <row r="23" spans="1:7" x14ac:dyDescent="0.35">
      <c r="A23" t="s">
        <v>21</v>
      </c>
      <c r="B23" t="str">
        <f>VLOOKUP(A23,ISO_Table!$A$2:$D$250,3,FALSE)</f>
        <v>BEN</v>
      </c>
      <c r="C23" s="1">
        <v>690.00228108086617</v>
      </c>
      <c r="D23" s="1">
        <f t="shared" si="0"/>
        <v>298.63838816505842</v>
      </c>
      <c r="E23" s="1">
        <f t="shared" si="1"/>
        <v>347.92608050872855</v>
      </c>
      <c r="F23" s="1">
        <f t="shared" si="2"/>
        <v>257.7695017351715</v>
      </c>
      <c r="G23" s="1"/>
    </row>
    <row r="24" spans="1:7" x14ac:dyDescent="0.35">
      <c r="A24" t="s">
        <v>22</v>
      </c>
      <c r="B24" t="str">
        <f>VLOOKUP(A24,ISO_Table!$A$2:$D$250,3,FALSE)</f>
        <v>BMU</v>
      </c>
      <c r="C24" s="1">
        <v>88207.327559732206</v>
      </c>
      <c r="D24" s="1">
        <f t="shared" si="0"/>
        <v>1934.7676036834744</v>
      </c>
      <c r="E24" s="1">
        <f t="shared" si="1"/>
        <v>1969.7230790224214</v>
      </c>
      <c r="F24" s="1">
        <f t="shared" si="2"/>
        <v>1246.4746813498571</v>
      </c>
      <c r="G24" s="1"/>
    </row>
    <row r="25" spans="1:7" x14ac:dyDescent="0.35">
      <c r="A25" t="s">
        <v>23</v>
      </c>
      <c r="B25" t="str">
        <f>VLOOKUP(A25,ISO_Table!$A$2:$D$250,3,FALSE)</f>
        <v>BTN</v>
      </c>
      <c r="C25" s="1">
        <v>2211.3405131024579</v>
      </c>
      <c r="D25" s="1">
        <f t="shared" si="0"/>
        <v>467.71549282263601</v>
      </c>
      <c r="E25" s="1">
        <f t="shared" si="1"/>
        <v>527.54769032241245</v>
      </c>
      <c r="F25" s="1">
        <f t="shared" si="2"/>
        <v>376.32893182358043</v>
      </c>
      <c r="G25" s="1"/>
    </row>
    <row r="26" spans="1:7" x14ac:dyDescent="0.35">
      <c r="A26" t="s">
        <v>24</v>
      </c>
      <c r="B26" t="str">
        <f>VLOOKUP(A26,ISO_Table!$A$2:$D$250,3,FALSE)</f>
        <v>BOL</v>
      </c>
      <c r="C26" s="1">
        <v>1934.6660667446527</v>
      </c>
      <c r="D26" s="1">
        <f t="shared" si="0"/>
        <v>444.24346395356696</v>
      </c>
      <c r="E26" s="1">
        <f t="shared" si="1"/>
        <v>502.9384002146241</v>
      </c>
      <c r="F26" s="1">
        <f t="shared" si="2"/>
        <v>360.33569867934131</v>
      </c>
      <c r="G26" s="1"/>
    </row>
    <row r="27" spans="1:7" x14ac:dyDescent="0.35">
      <c r="A27" t="s">
        <v>25</v>
      </c>
      <c r="B27" t="str">
        <f>VLOOKUP(A27,ISO_Table!$A$2:$D$250,3,FALSE)</f>
        <v>BIH</v>
      </c>
      <c r="C27" s="1">
        <v>4380.604285426858</v>
      </c>
      <c r="D27" s="1">
        <f t="shared" si="0"/>
        <v>608.61032528397811</v>
      </c>
      <c r="E27" s="1">
        <f t="shared" si="1"/>
        <v>673.54414702116901</v>
      </c>
      <c r="F27" s="1">
        <f t="shared" si="2"/>
        <v>469.91942773687049</v>
      </c>
      <c r="G27" s="1"/>
    </row>
    <row r="28" spans="1:7" x14ac:dyDescent="0.35">
      <c r="A28" t="s">
        <v>26</v>
      </c>
      <c r="B28" t="str">
        <f>VLOOKUP(A28,ISO_Table!$A$2:$D$250,3,FALSE)</f>
        <v>BWA</v>
      </c>
      <c r="C28" s="1">
        <v>6980.3618120029978</v>
      </c>
      <c r="D28" s="1">
        <f t="shared" si="0"/>
        <v>728.25284557509599</v>
      </c>
      <c r="E28" s="1">
        <f t="shared" si="1"/>
        <v>795.57985923644446</v>
      </c>
      <c r="F28" s="1">
        <f t="shared" si="2"/>
        <v>546.71996888371859</v>
      </c>
      <c r="G28" s="1"/>
    </row>
    <row r="29" spans="1:7" x14ac:dyDescent="0.35">
      <c r="A29" t="s">
        <v>27</v>
      </c>
      <c r="B29" t="str">
        <f>VLOOKUP(A29,ISO_Table!$A$2:$D$250,3,FALSE)</f>
        <v>BRA</v>
      </c>
      <c r="C29" s="1">
        <v>10978.260238245039</v>
      </c>
      <c r="D29" s="1">
        <f t="shared" si="0"/>
        <v>867.02959648132457</v>
      </c>
      <c r="E29" s="1">
        <f t="shared" si="1"/>
        <v>935.33780241207364</v>
      </c>
      <c r="F29" s="1">
        <f t="shared" si="2"/>
        <v>633.37123709072273</v>
      </c>
      <c r="G29" s="1"/>
    </row>
    <row r="30" spans="1:7" x14ac:dyDescent="0.35">
      <c r="A30" t="s">
        <v>28</v>
      </c>
      <c r="B30" t="str">
        <f>VLOOKUP(A30,ISO_Table!$A$2:$D$250,3,FALSE)</f>
        <v>BRN</v>
      </c>
      <c r="C30" s="1">
        <v>30880.344856698608</v>
      </c>
      <c r="D30" s="1">
        <f t="shared" si="0"/>
        <v>1291.3559594462631</v>
      </c>
      <c r="E30" s="1">
        <f t="shared" si="1"/>
        <v>1353.6120252852577</v>
      </c>
      <c r="F30" s="1">
        <f t="shared" si="2"/>
        <v>886.31219279765003</v>
      </c>
      <c r="G30" s="1"/>
    </row>
    <row r="31" spans="1:7" x14ac:dyDescent="0.35">
      <c r="A31" t="s">
        <v>29</v>
      </c>
      <c r="B31" t="str">
        <f>VLOOKUP(A31,ISO_Table!$A$2:$D$250,3,FALSE)</f>
        <v>BGR</v>
      </c>
      <c r="C31" s="1">
        <v>6580.8138748071333</v>
      </c>
      <c r="D31" s="1">
        <f t="shared" si="0"/>
        <v>711.904462129698</v>
      </c>
      <c r="E31" s="1">
        <f t="shared" si="1"/>
        <v>778.99548101070229</v>
      </c>
      <c r="F31" s="1">
        <f t="shared" si="2"/>
        <v>536.34969820204174</v>
      </c>
      <c r="G31" s="1"/>
    </row>
    <row r="32" spans="1:7" x14ac:dyDescent="0.35">
      <c r="A32" t="s">
        <v>30</v>
      </c>
      <c r="B32" t="str">
        <f>VLOOKUP(A32,ISO_Table!$A$2:$D$250,3,FALSE)</f>
        <v>BFA</v>
      </c>
      <c r="C32" s="1">
        <v>592.60746992056966</v>
      </c>
      <c r="D32" s="1">
        <f t="shared" si="0"/>
        <v>281.63738635390479</v>
      </c>
      <c r="E32" s="1">
        <f t="shared" si="1"/>
        <v>329.51013397566271</v>
      </c>
      <c r="F32" s="1">
        <f t="shared" si="2"/>
        <v>245.3358608113011</v>
      </c>
      <c r="G32" s="1"/>
    </row>
    <row r="33" spans="1:7" x14ac:dyDescent="0.35">
      <c r="A33" t="s">
        <v>31</v>
      </c>
      <c r="B33" t="str">
        <f>VLOOKUP(A33,ISO_Table!$A$2:$D$250,3,FALSE)</f>
        <v>BDI</v>
      </c>
      <c r="C33" s="1">
        <v>219.52979945079323</v>
      </c>
      <c r="D33" s="1">
        <f t="shared" si="0"/>
        <v>192.11607216848611</v>
      </c>
      <c r="E33" s="1">
        <f t="shared" si="1"/>
        <v>231.06362183827244</v>
      </c>
      <c r="F33" s="1">
        <f t="shared" si="2"/>
        <v>177.68068828135196</v>
      </c>
      <c r="G33" s="1"/>
    </row>
    <row r="34" spans="1:7" x14ac:dyDescent="0.35">
      <c r="A34" t="s">
        <v>32</v>
      </c>
      <c r="B34" t="str">
        <f>VLOOKUP(A34,ISO_Table!$A$2:$D$250,3,FALSE)</f>
        <v>CPV</v>
      </c>
      <c r="C34" s="1">
        <v>3413.2633700611032</v>
      </c>
      <c r="D34" s="1">
        <f t="shared" si="0"/>
        <v>552.83740164415349</v>
      </c>
      <c r="E34" s="1">
        <f t="shared" si="1"/>
        <v>616.07940795006596</v>
      </c>
      <c r="F34" s="1">
        <f t="shared" si="2"/>
        <v>433.32711363479427</v>
      </c>
      <c r="G34" s="1"/>
    </row>
    <row r="35" spans="1:7" x14ac:dyDescent="0.35">
      <c r="A35" t="s">
        <v>33</v>
      </c>
      <c r="B35" t="str">
        <f>VLOOKUP(A35,ISO_Table!$A$2:$D$250,3,FALSE)</f>
        <v>KHM</v>
      </c>
      <c r="C35" s="1">
        <v>782.61888859280339</v>
      </c>
      <c r="D35" s="1">
        <f t="shared" si="0"/>
        <v>313.48444451661805</v>
      </c>
      <c r="E35" s="1">
        <f t="shared" si="1"/>
        <v>363.94578398092949</v>
      </c>
      <c r="F35" s="1">
        <f t="shared" si="2"/>
        <v>268.5366066902277</v>
      </c>
      <c r="G35" s="1"/>
    </row>
    <row r="36" spans="1:7" x14ac:dyDescent="0.35">
      <c r="A36" t="s">
        <v>34</v>
      </c>
      <c r="B36" t="str">
        <f>VLOOKUP(A36,ISO_Table!$A$2:$D$250,3,FALSE)</f>
        <v>CMR</v>
      </c>
      <c r="C36" s="1">
        <v>1145.3689921082075</v>
      </c>
      <c r="D36" s="1">
        <f t="shared" si="0"/>
        <v>363.01635058653716</v>
      </c>
      <c r="E36" s="1">
        <f t="shared" si="1"/>
        <v>417.01233382904405</v>
      </c>
      <c r="F36" s="1">
        <f t="shared" si="2"/>
        <v>303.90676208214177</v>
      </c>
      <c r="G36" s="1"/>
    </row>
    <row r="37" spans="1:7" x14ac:dyDescent="0.35">
      <c r="A37" t="s">
        <v>35</v>
      </c>
      <c r="B37" t="str">
        <f>VLOOKUP(A37,ISO_Table!$A$2:$D$250,3,FALSE)</f>
        <v>CAN</v>
      </c>
      <c r="C37" s="1">
        <v>47465.345927342722</v>
      </c>
      <c r="D37" s="1">
        <f t="shared" si="0"/>
        <v>1523.9148314608267</v>
      </c>
      <c r="E37" s="1">
        <f t="shared" si="1"/>
        <v>1578.406356855339</v>
      </c>
      <c r="F37" s="1">
        <f t="shared" si="2"/>
        <v>1019.1632843891682</v>
      </c>
      <c r="G37" s="1"/>
    </row>
    <row r="38" spans="1:7" x14ac:dyDescent="0.35">
      <c r="A38" t="s">
        <v>37</v>
      </c>
      <c r="B38" t="str">
        <f>VLOOKUP(A38,ISO_Table!$A$2:$D$250,3,FALSE)</f>
        <v>CYM</v>
      </c>
      <c r="C38" s="1"/>
      <c r="D38" s="1">
        <f t="shared" si="0"/>
        <v>0</v>
      </c>
      <c r="E38" s="1">
        <f t="shared" si="1"/>
        <v>0</v>
      </c>
      <c r="F38" s="1">
        <f t="shared" si="2"/>
        <v>0</v>
      </c>
      <c r="G38" s="1"/>
    </row>
    <row r="39" spans="1:7" x14ac:dyDescent="0.35">
      <c r="A39" t="s">
        <v>38</v>
      </c>
      <c r="B39" t="str">
        <f>VLOOKUP(A39,ISO_Table!$A$2:$D$250,3,FALSE)</f>
        <v>CAF</v>
      </c>
      <c r="C39" s="1">
        <v>456.56340866830573</v>
      </c>
      <c r="D39" s="1">
        <f t="shared" si="0"/>
        <v>254.71835104107586</v>
      </c>
      <c r="E39" s="1">
        <f t="shared" si="1"/>
        <v>300.18397233437935</v>
      </c>
      <c r="F39" s="1">
        <f t="shared" si="2"/>
        <v>225.40362906342989</v>
      </c>
      <c r="G39" s="1"/>
    </row>
    <row r="40" spans="1:7" x14ac:dyDescent="0.35">
      <c r="A40" t="s">
        <v>40</v>
      </c>
      <c r="B40" t="str">
        <f>VLOOKUP(A40,ISO_Table!$A$2:$D$250,3,FALSE)</f>
        <v>TCD</v>
      </c>
      <c r="C40" s="1">
        <v>909.29990691647322</v>
      </c>
      <c r="D40" s="1">
        <f t="shared" si="0"/>
        <v>332.13481610504061</v>
      </c>
      <c r="E40" s="1">
        <f t="shared" si="1"/>
        <v>383.99338304188996</v>
      </c>
      <c r="F40" s="1">
        <f t="shared" si="2"/>
        <v>281.95055119637232</v>
      </c>
      <c r="G40" s="1"/>
    </row>
    <row r="41" spans="1:7" x14ac:dyDescent="0.35">
      <c r="A41" t="s">
        <v>41</v>
      </c>
      <c r="B41" t="str">
        <f>VLOOKUP(A41,ISO_Table!$A$2:$D$250,3,FALSE)</f>
        <v>CHA</v>
      </c>
      <c r="C41" s="1"/>
      <c r="D41" s="1">
        <f t="shared" si="0"/>
        <v>0</v>
      </c>
      <c r="E41" s="1">
        <f t="shared" si="1"/>
        <v>0</v>
      </c>
      <c r="F41" s="1">
        <f t="shared" si="2"/>
        <v>0</v>
      </c>
      <c r="G41" s="1"/>
    </row>
    <row r="42" spans="1:7" x14ac:dyDescent="0.35">
      <c r="A42" t="s">
        <v>42</v>
      </c>
      <c r="B42" t="str">
        <f>VLOOKUP(A42,ISO_Table!$A$2:$D$250,3,FALSE)</f>
        <v>CHL</v>
      </c>
      <c r="C42" s="1">
        <v>12681.765200708847</v>
      </c>
      <c r="D42" s="1">
        <f t="shared" si="0"/>
        <v>916.56914589698795</v>
      </c>
      <c r="E42" s="1">
        <f t="shared" si="1"/>
        <v>984.82311655983779</v>
      </c>
      <c r="F42" s="1">
        <f t="shared" si="2"/>
        <v>663.76153765631102</v>
      </c>
      <c r="G42" s="1"/>
    </row>
    <row r="43" spans="1:7" x14ac:dyDescent="0.35">
      <c r="A43" t="s">
        <v>43</v>
      </c>
      <c r="B43" t="str">
        <f>VLOOKUP(A43,ISO_Table!$A$2:$D$250,3,FALSE)</f>
        <v>CHN</v>
      </c>
      <c r="C43" s="1">
        <v>4433.3408863037694</v>
      </c>
      <c r="D43" s="1">
        <f t="shared" si="0"/>
        <v>611.4222514218651</v>
      </c>
      <c r="E43" s="1">
        <f t="shared" si="1"/>
        <v>676.43101308793223</v>
      </c>
      <c r="F43" s="1">
        <f t="shared" si="2"/>
        <v>471.75003264419001</v>
      </c>
      <c r="G43" s="1"/>
    </row>
    <row r="44" spans="1:7" x14ac:dyDescent="0.35">
      <c r="A44" t="s">
        <v>44</v>
      </c>
      <c r="B44" t="str">
        <f>VLOOKUP(A44,ISO_Table!$A$2:$D$250,3,FALSE)</f>
        <v>COL</v>
      </c>
      <c r="C44" s="1">
        <v>6179.7703294463508</v>
      </c>
      <c r="D44" s="1">
        <f t="shared" si="0"/>
        <v>694.86902633768204</v>
      </c>
      <c r="E44" s="1">
        <f t="shared" si="1"/>
        <v>761.68485255286305</v>
      </c>
      <c r="F44" s="1">
        <f t="shared" si="2"/>
        <v>525.50385660431493</v>
      </c>
      <c r="G44" s="1"/>
    </row>
    <row r="45" spans="1:7" x14ac:dyDescent="0.35">
      <c r="A45" t="s">
        <v>45</v>
      </c>
      <c r="B45" t="str">
        <f>VLOOKUP(A45,ISO_Table!$A$2:$D$250,3,FALSE)</f>
        <v>COM</v>
      </c>
      <c r="C45" s="1">
        <v>756.81061176713774</v>
      </c>
      <c r="D45" s="1">
        <f t="shared" si="0"/>
        <v>309.46125649631017</v>
      </c>
      <c r="E45" s="1">
        <f t="shared" si="1"/>
        <v>359.61006322326898</v>
      </c>
      <c r="F45" s="1">
        <f t="shared" si="2"/>
        <v>265.62683127516004</v>
      </c>
      <c r="G45" s="1"/>
    </row>
    <row r="46" spans="1:7" x14ac:dyDescent="0.35">
      <c r="A46" t="s">
        <v>46</v>
      </c>
      <c r="B46" t="str">
        <f>VLOOKUP(A46,ISO_Table!$A$2:$D$250,3,FALSE)</f>
        <v>COD</v>
      </c>
      <c r="C46" s="1">
        <v>346.70427473387707</v>
      </c>
      <c r="D46" s="1">
        <f t="shared" si="0"/>
        <v>229.09346059671793</v>
      </c>
      <c r="E46" s="1">
        <f t="shared" si="1"/>
        <v>272.05907884758727</v>
      </c>
      <c r="F46" s="1">
        <f t="shared" si="2"/>
        <v>206.12076180509001</v>
      </c>
      <c r="G46" s="1"/>
    </row>
    <row r="47" spans="1:7" x14ac:dyDescent="0.35">
      <c r="A47" t="s">
        <v>47</v>
      </c>
      <c r="B47" t="str">
        <f>VLOOKUP(A47,ISO_Table!$A$2:$D$250,3,FALSE)</f>
        <v>COG</v>
      </c>
      <c r="C47" s="1">
        <v>2920.406708013456</v>
      </c>
      <c r="D47" s="1">
        <f t="shared" si="0"/>
        <v>520.60601749455009</v>
      </c>
      <c r="E47" s="1">
        <f t="shared" si="1"/>
        <v>582.68153445235475</v>
      </c>
      <c r="F47" s="1">
        <f t="shared" si="2"/>
        <v>411.9187266485643</v>
      </c>
      <c r="G47" s="1"/>
    </row>
    <row r="48" spans="1:7" x14ac:dyDescent="0.35">
      <c r="A48" t="s">
        <v>48</v>
      </c>
      <c r="B48" t="str">
        <f>VLOOKUP(A48,ISO_Table!$A$2:$D$250,3,FALSE)</f>
        <v>CRI</v>
      </c>
      <c r="C48" s="1">
        <v>7773.1854867935135</v>
      </c>
      <c r="D48" s="1">
        <f t="shared" si="0"/>
        <v>759.06533219394043</v>
      </c>
      <c r="E48" s="1">
        <f t="shared" si="1"/>
        <v>826.76465190160673</v>
      </c>
      <c r="F48" s="1">
        <f t="shared" si="2"/>
        <v>566.16709000529806</v>
      </c>
      <c r="G48" s="1"/>
    </row>
    <row r="49" spans="1:7" x14ac:dyDescent="0.35">
      <c r="A49" t="s">
        <v>49</v>
      </c>
      <c r="B49" t="str">
        <f>VLOOKUP(A49,ISO_Table!$A$2:$D$250,3,FALSE)</f>
        <v>CIV</v>
      </c>
      <c r="C49" s="1">
        <v>1311.3265646427792</v>
      </c>
      <c r="D49" s="1">
        <f t="shared" si="0"/>
        <v>382.43940431548236</v>
      </c>
      <c r="E49" s="1">
        <f t="shared" si="1"/>
        <v>437.67492656415703</v>
      </c>
      <c r="F49" s="1">
        <f t="shared" si="2"/>
        <v>317.56545550574498</v>
      </c>
      <c r="G49" s="1"/>
    </row>
    <row r="50" spans="1:7" x14ac:dyDescent="0.35">
      <c r="A50" t="s">
        <v>50</v>
      </c>
      <c r="B50" t="str">
        <f>VLOOKUP(A50,ISO_Table!$A$2:$D$250,3,FALSE)</f>
        <v>HRV</v>
      </c>
      <c r="C50" s="1">
        <v>13500.854429365825</v>
      </c>
      <c r="D50" s="1">
        <f t="shared" si="0"/>
        <v>938.93508029894394</v>
      </c>
      <c r="E50" s="1">
        <f t="shared" si="1"/>
        <v>1007.1007487912672</v>
      </c>
      <c r="F50" s="1">
        <f t="shared" si="2"/>
        <v>677.39715390878928</v>
      </c>
      <c r="G50" s="1"/>
    </row>
    <row r="51" spans="1:7" x14ac:dyDescent="0.35">
      <c r="A51" t="s">
        <v>51</v>
      </c>
      <c r="B51" t="str">
        <f>VLOOKUP(A51,ISO_Table!$A$2:$D$250,3,FALSE)</f>
        <v>CUB</v>
      </c>
      <c r="C51" s="1">
        <v>5701.9626710990688</v>
      </c>
      <c r="D51" s="1">
        <f t="shared" si="0"/>
        <v>673.66036670485187</v>
      </c>
      <c r="E51" s="1">
        <f t="shared" si="1"/>
        <v>740.0906477864886</v>
      </c>
      <c r="F51" s="1">
        <f t="shared" si="2"/>
        <v>511.94265185350571</v>
      </c>
      <c r="G51" s="1"/>
    </row>
    <row r="52" spans="1:7" x14ac:dyDescent="0.35">
      <c r="A52" t="s">
        <v>52</v>
      </c>
      <c r="B52" t="str">
        <f>VLOOKUP(A52,ISO_Table!$A$2:$D$250,3,FALSE)</f>
        <v>CUW</v>
      </c>
      <c r="C52" s="1"/>
      <c r="D52" s="1">
        <f t="shared" si="0"/>
        <v>0</v>
      </c>
      <c r="E52" s="1">
        <f t="shared" si="1"/>
        <v>0</v>
      </c>
      <c r="F52" s="1">
        <f t="shared" si="2"/>
        <v>0</v>
      </c>
      <c r="G52" s="1"/>
    </row>
    <row r="53" spans="1:7" x14ac:dyDescent="0.35">
      <c r="A53" t="s">
        <v>53</v>
      </c>
      <c r="B53" t="str">
        <f>VLOOKUP(A53,ISO_Table!$A$2:$D$250,3,FALSE)</f>
        <v>CYP</v>
      </c>
      <c r="C53" s="1">
        <v>27889.0371779788</v>
      </c>
      <c r="D53" s="1">
        <f t="shared" si="0"/>
        <v>1241.6563173575751</v>
      </c>
      <c r="E53" s="1">
        <f t="shared" si="1"/>
        <v>1305.2080599020449</v>
      </c>
      <c r="F53" s="1">
        <f t="shared" si="2"/>
        <v>857.45304519118599</v>
      </c>
      <c r="G53" s="1"/>
    </row>
    <row r="54" spans="1:7" x14ac:dyDescent="0.35">
      <c r="A54" t="s">
        <v>54</v>
      </c>
      <c r="B54" t="str">
        <f>VLOOKUP(A54,ISO_Table!$A$2:$D$250,3,FALSE)</f>
        <v>CZE</v>
      </c>
      <c r="C54" s="1">
        <v>19764.015541339671</v>
      </c>
      <c r="D54" s="1">
        <f t="shared" si="0"/>
        <v>1087.4055168988432</v>
      </c>
      <c r="E54" s="1">
        <f t="shared" si="1"/>
        <v>1154.0578998725696</v>
      </c>
      <c r="F54" s="1">
        <f t="shared" si="2"/>
        <v>766.68831480937604</v>
      </c>
      <c r="G54" s="1"/>
    </row>
    <row r="55" spans="1:7" x14ac:dyDescent="0.35">
      <c r="A55" t="s">
        <v>55</v>
      </c>
      <c r="B55" t="str">
        <f>VLOOKUP(A55,ISO_Table!$A$2:$D$250,3,FALSE)</f>
        <v>DNK</v>
      </c>
      <c r="C55" s="1">
        <v>57647.925016065732</v>
      </c>
      <c r="D55" s="1">
        <f t="shared" si="0"/>
        <v>1642.3824044671665</v>
      </c>
      <c r="E55" s="1">
        <f t="shared" si="1"/>
        <v>1691.9436455545451</v>
      </c>
      <c r="F55" s="1">
        <f t="shared" si="2"/>
        <v>1085.594448078408</v>
      </c>
      <c r="G55" s="1"/>
    </row>
    <row r="56" spans="1:7" x14ac:dyDescent="0.35">
      <c r="A56" t="s">
        <v>56</v>
      </c>
      <c r="B56" t="str">
        <f>VLOOKUP(A56,ISO_Table!$A$2:$D$250,3,FALSE)</f>
        <v>DJI</v>
      </c>
      <c r="C56" s="1">
        <v>1353.1930280728925</v>
      </c>
      <c r="D56" s="1">
        <f t="shared" si="0"/>
        <v>387.0973394714639</v>
      </c>
      <c r="E56" s="1">
        <f t="shared" si="1"/>
        <v>442.61872384101048</v>
      </c>
      <c r="F56" s="1">
        <f t="shared" si="2"/>
        <v>320.82468703451997</v>
      </c>
      <c r="G56" s="1"/>
    </row>
    <row r="57" spans="1:7" x14ac:dyDescent="0.35">
      <c r="A57" t="s">
        <v>57</v>
      </c>
      <c r="B57" t="str">
        <f>VLOOKUP(A57,ISO_Table!$A$2:$D$250,3,FALSE)</f>
        <v>DMA</v>
      </c>
      <c r="C57" s="1">
        <v>6926.8475973830982</v>
      </c>
      <c r="D57" s="1">
        <f t="shared" si="0"/>
        <v>726.09715609880323</v>
      </c>
      <c r="E57" s="1">
        <f t="shared" si="1"/>
        <v>793.39460235277431</v>
      </c>
      <c r="F57" s="1">
        <f t="shared" si="2"/>
        <v>545.35465311720975</v>
      </c>
      <c r="G57" s="1"/>
    </row>
    <row r="58" spans="1:7" x14ac:dyDescent="0.35">
      <c r="A58" t="s">
        <v>58</v>
      </c>
      <c r="B58" t="str">
        <f>VLOOKUP(A58,ISO_Table!$A$2:$D$250,3,FALSE)</f>
        <v>DOM</v>
      </c>
      <c r="C58" s="1">
        <v>5295.3996902538847</v>
      </c>
      <c r="D58" s="1">
        <f t="shared" si="0"/>
        <v>654.73597909771786</v>
      </c>
      <c r="E58" s="1">
        <f t="shared" si="1"/>
        <v>720.78081445343196</v>
      </c>
      <c r="F58" s="1">
        <f t="shared" si="2"/>
        <v>499.7855534580828</v>
      </c>
      <c r="G58" s="1"/>
    </row>
    <row r="59" spans="1:7" x14ac:dyDescent="0.35">
      <c r="A59" t="s">
        <v>61</v>
      </c>
      <c r="B59" t="str">
        <f>VLOOKUP(A59,ISO_Table!$A$2:$D$250,3,FALSE)</f>
        <v>ECU</v>
      </c>
      <c r="C59" s="1">
        <v>4636.6930976666199</v>
      </c>
      <c r="D59" s="1">
        <f t="shared" si="0"/>
        <v>622.07660235510912</v>
      </c>
      <c r="E59" s="1">
        <f t="shared" si="1"/>
        <v>687.36065802178337</v>
      </c>
      <c r="F59" s="1">
        <f t="shared" si="2"/>
        <v>478.674276153417</v>
      </c>
      <c r="G59" s="1"/>
    </row>
    <row r="60" spans="1:7" x14ac:dyDescent="0.35">
      <c r="A60" t="s">
        <v>62</v>
      </c>
      <c r="B60" t="str">
        <f>VLOOKUP(A60,ISO_Table!$A$2:$D$250,3,FALSE)</f>
        <v>EGY</v>
      </c>
      <c r="C60" s="1">
        <v>2803.5329626527396</v>
      </c>
      <c r="D60" s="1">
        <f t="shared" si="0"/>
        <v>512.47965969208065</v>
      </c>
      <c r="E60" s="1">
        <f t="shared" si="1"/>
        <v>574.23784577856941</v>
      </c>
      <c r="F60" s="1">
        <f t="shared" si="2"/>
        <v>406.48878423032869</v>
      </c>
      <c r="G60" s="1"/>
    </row>
    <row r="61" spans="1:7" x14ac:dyDescent="0.35">
      <c r="A61" t="s">
        <v>63</v>
      </c>
      <c r="B61" t="str">
        <f>VLOOKUP(A61,ISO_Table!$A$2:$D$250,3,FALSE)</f>
        <v>SLV</v>
      </c>
      <c r="C61" s="1">
        <v>3444.4561484482233</v>
      </c>
      <c r="D61" s="1">
        <f t="shared" si="0"/>
        <v>554.77807384782091</v>
      </c>
      <c r="E61" s="1">
        <f t="shared" si="1"/>
        <v>618.08574911227902</v>
      </c>
      <c r="F61" s="1">
        <f t="shared" si="2"/>
        <v>434.60978347382667</v>
      </c>
      <c r="G61" s="1"/>
    </row>
    <row r="62" spans="1:7" x14ac:dyDescent="0.35">
      <c r="A62" t="s">
        <v>64</v>
      </c>
      <c r="B62" t="str">
        <f>VLOOKUP(A62,ISO_Table!$A$2:$D$250,3,FALSE)</f>
        <v>GNQ</v>
      </c>
      <c r="C62" s="1">
        <v>16638.131066690377</v>
      </c>
      <c r="D62" s="1">
        <f t="shared" si="0"/>
        <v>1017.6299478647061</v>
      </c>
      <c r="E62" s="1">
        <f t="shared" si="1"/>
        <v>1085.1869674942732</v>
      </c>
      <c r="F62" s="1">
        <f t="shared" si="2"/>
        <v>724.97972547587995</v>
      </c>
      <c r="G62" s="1"/>
    </row>
    <row r="63" spans="1:7" x14ac:dyDescent="0.35">
      <c r="A63" t="s">
        <v>65</v>
      </c>
      <c r="B63" t="str">
        <f>VLOOKUP(A63,ISO_Table!$A$2:$D$250,3,FALSE)</f>
        <v>ERI</v>
      </c>
      <c r="C63" s="1">
        <v>368.74775819689802</v>
      </c>
      <c r="D63" s="1">
        <f t="shared" ref="D63:D114" si="3">$I$4*C63^$J$4</f>
        <v>234.59814331358891</v>
      </c>
      <c r="E63" s="1">
        <f t="shared" ref="E63:E114" si="4">$I$5*C63^$J$5</f>
        <v>278.11914782119948</v>
      </c>
      <c r="F63" s="1">
        <f t="shared" ref="F63:F114" si="5">$I$6*C63^$J$6</f>
        <v>210.2903647978485</v>
      </c>
      <c r="G63" s="1"/>
    </row>
    <row r="64" spans="1:7" x14ac:dyDescent="0.35">
      <c r="A64" t="s">
        <v>66</v>
      </c>
      <c r="B64" t="str">
        <f>VLOOKUP(A64,ISO_Table!$A$2:$D$250,3,FALSE)</f>
        <v>EST</v>
      </c>
      <c r="C64" s="1">
        <v>14629.649391353985</v>
      </c>
      <c r="D64" s="1">
        <f t="shared" si="3"/>
        <v>968.43062622748175</v>
      </c>
      <c r="E64" s="1">
        <f t="shared" si="4"/>
        <v>1036.4214885586234</v>
      </c>
      <c r="F64" s="1">
        <f t="shared" si="5"/>
        <v>695.30202783625055</v>
      </c>
      <c r="G64" s="1"/>
    </row>
    <row r="65" spans="1:7" x14ac:dyDescent="0.35">
      <c r="A65" t="s">
        <v>67</v>
      </c>
      <c r="B65" t="str">
        <f>VLOOKUP(A65,ISO_Table!$A$2:$D$250,3,FALSE)</f>
        <v>ETH</v>
      </c>
      <c r="C65" s="1">
        <v>343.69015164371291</v>
      </c>
      <c r="D65" s="1">
        <f t="shared" si="3"/>
        <v>228.32421454137631</v>
      </c>
      <c r="E65" s="1">
        <f t="shared" si="4"/>
        <v>271.21138943272734</v>
      </c>
      <c r="F65" s="1">
        <f t="shared" si="5"/>
        <v>205.53684358055961</v>
      </c>
      <c r="G65" s="1"/>
    </row>
    <row r="66" spans="1:7" x14ac:dyDescent="0.35">
      <c r="A66" t="s">
        <v>72</v>
      </c>
      <c r="B66" t="str">
        <f>VLOOKUP(A66,ISO_Table!$A$2:$D$250,3,FALSE)</f>
        <v>FRO</v>
      </c>
      <c r="C66" s="1"/>
      <c r="D66" s="1">
        <f t="shared" si="3"/>
        <v>0</v>
      </c>
      <c r="E66" s="1">
        <f t="shared" si="4"/>
        <v>0</v>
      </c>
      <c r="F66" s="1">
        <f t="shared" si="5"/>
        <v>0</v>
      </c>
      <c r="G66" s="1"/>
    </row>
    <row r="67" spans="1:7" x14ac:dyDescent="0.35">
      <c r="A67" t="s">
        <v>73</v>
      </c>
      <c r="B67" t="str">
        <f>VLOOKUP(A67,ISO_Table!$A$2:$D$250,3,FALSE)</f>
        <v>FJI</v>
      </c>
      <c r="C67" s="1">
        <v>3649.3823618700126</v>
      </c>
      <c r="D67" s="1">
        <f t="shared" si="3"/>
        <v>567.26672719205396</v>
      </c>
      <c r="E67" s="1">
        <f t="shared" si="4"/>
        <v>630.98496177414358</v>
      </c>
      <c r="F67" s="1">
        <f t="shared" si="5"/>
        <v>442.84736906009738</v>
      </c>
      <c r="G67" s="1"/>
    </row>
    <row r="68" spans="1:7" x14ac:dyDescent="0.35">
      <c r="A68" t="s">
        <v>74</v>
      </c>
      <c r="B68" t="str">
        <f>VLOOKUP(A68,ISO_Table!$A$2:$D$250,3,FALSE)</f>
        <v>FIN</v>
      </c>
      <c r="C68" s="1">
        <v>46202.415162845442</v>
      </c>
      <c r="D68" s="1">
        <f t="shared" si="3"/>
        <v>1508.1663414502127</v>
      </c>
      <c r="E68" s="1">
        <f t="shared" si="4"/>
        <v>1563.266288385576</v>
      </c>
      <c r="F68" s="1">
        <f t="shared" si="5"/>
        <v>1010.2725429858008</v>
      </c>
      <c r="G68" s="1"/>
    </row>
    <row r="69" spans="1:7" x14ac:dyDescent="0.35">
      <c r="A69" t="s">
        <v>76</v>
      </c>
      <c r="B69" t="str">
        <f>VLOOKUP(A69,ISO_Table!$A$2:$D$250,3,FALSE)</f>
        <v>FRA</v>
      </c>
      <c r="C69" s="1">
        <v>40706.078334307131</v>
      </c>
      <c r="D69" s="1">
        <f t="shared" si="3"/>
        <v>1436.3529100736489</v>
      </c>
      <c r="E69" s="1">
        <f t="shared" si="4"/>
        <v>1494.0806026983628</v>
      </c>
      <c r="F69" s="1">
        <f t="shared" si="5"/>
        <v>969.54348162405404</v>
      </c>
      <c r="G69" s="1"/>
    </row>
    <row r="70" spans="1:7" x14ac:dyDescent="0.35">
      <c r="A70" t="s">
        <v>77</v>
      </c>
      <c r="B70" t="str">
        <f>VLOOKUP(A70,ISO_Table!$A$2:$D$250,3,FALSE)</f>
        <v>PYF</v>
      </c>
      <c r="C70" s="1"/>
      <c r="D70" s="1">
        <f t="shared" si="3"/>
        <v>0</v>
      </c>
      <c r="E70" s="1">
        <f t="shared" si="4"/>
        <v>0</v>
      </c>
      <c r="F70" s="1">
        <f t="shared" si="5"/>
        <v>0</v>
      </c>
      <c r="G70" s="1"/>
    </row>
    <row r="71" spans="1:7" x14ac:dyDescent="0.35">
      <c r="A71" t="s">
        <v>78</v>
      </c>
      <c r="B71" t="str">
        <f>VLOOKUP(A71,ISO_Table!$A$2:$D$250,3,FALSE)</f>
        <v>GAB</v>
      </c>
      <c r="C71" s="1">
        <v>9362.1135831648335</v>
      </c>
      <c r="D71" s="1">
        <f t="shared" si="3"/>
        <v>815.44305567982735</v>
      </c>
      <c r="E71" s="1">
        <f t="shared" si="4"/>
        <v>883.5900982535909</v>
      </c>
      <c r="F71" s="1">
        <f t="shared" si="5"/>
        <v>601.43455697490265</v>
      </c>
      <c r="G71" s="1"/>
    </row>
    <row r="72" spans="1:7" x14ac:dyDescent="0.35">
      <c r="A72" t="s">
        <v>79</v>
      </c>
      <c r="B72" t="str">
        <f>VLOOKUP(A72,ISO_Table!$A$2:$D$250,3,FALSE)</f>
        <v>GMB</v>
      </c>
      <c r="C72" s="1">
        <v>566.34810840986108</v>
      </c>
      <c r="D72" s="1">
        <f t="shared" si="3"/>
        <v>276.76308105095552</v>
      </c>
      <c r="E72" s="1">
        <f t="shared" si="4"/>
        <v>324.21554436030016</v>
      </c>
      <c r="F72" s="1">
        <f t="shared" si="5"/>
        <v>241.74962568485958</v>
      </c>
      <c r="G72" s="1"/>
    </row>
    <row r="73" spans="1:7" x14ac:dyDescent="0.35">
      <c r="A73" t="s">
        <v>80</v>
      </c>
      <c r="B73" t="str">
        <f>VLOOKUP(A73,ISO_Table!$A$2:$D$250,3,FALSE)</f>
        <v>GEO</v>
      </c>
      <c r="C73" s="1">
        <v>2613.7569247276829</v>
      </c>
      <c r="D73" s="1">
        <f t="shared" si="3"/>
        <v>498.82816155640825</v>
      </c>
      <c r="E73" s="1">
        <f t="shared" si="4"/>
        <v>560.03141269826881</v>
      </c>
      <c r="F73" s="1">
        <f t="shared" si="5"/>
        <v>397.33649671698521</v>
      </c>
      <c r="G73" s="1"/>
    </row>
    <row r="74" spans="1:7" x14ac:dyDescent="0.35">
      <c r="A74" t="s">
        <v>81</v>
      </c>
      <c r="B74" t="str">
        <f>VLOOKUP(A74,ISO_Table!$A$2:$D$250,3,FALSE)</f>
        <v>DEU</v>
      </c>
      <c r="C74" s="1">
        <v>41723.36590205651</v>
      </c>
      <c r="D74" s="1">
        <f t="shared" si="3"/>
        <v>1450.0752183055042</v>
      </c>
      <c r="E74" s="1">
        <f t="shared" si="4"/>
        <v>1507.31972128195</v>
      </c>
      <c r="F74" s="1">
        <f t="shared" si="5"/>
        <v>977.35028161841967</v>
      </c>
      <c r="G74" s="1"/>
    </row>
    <row r="75" spans="1:7" x14ac:dyDescent="0.35">
      <c r="A75" t="s">
        <v>82</v>
      </c>
      <c r="B75" t="str">
        <f>VLOOKUP(A75,ISO_Table!$A$2:$D$250,3,FALSE)</f>
        <v>GHA</v>
      </c>
      <c r="C75" s="1">
        <v>1326.0920329680807</v>
      </c>
      <c r="D75" s="1">
        <f t="shared" si="3"/>
        <v>384.0924639449342</v>
      </c>
      <c r="E75" s="1">
        <f t="shared" si="4"/>
        <v>439.42993086118099</v>
      </c>
      <c r="F75" s="1">
        <f t="shared" si="5"/>
        <v>318.72283521179878</v>
      </c>
      <c r="G75" s="1"/>
    </row>
    <row r="76" spans="1:7" x14ac:dyDescent="0.35">
      <c r="A76" t="s">
        <v>83</v>
      </c>
      <c r="B76" t="str">
        <f>VLOOKUP(A76,ISO_Table!$A$2:$D$250,3,FALSE)</f>
        <v>GRC</v>
      </c>
      <c r="C76" s="1">
        <v>26861.459800100711</v>
      </c>
      <c r="D76" s="1">
        <f t="shared" si="3"/>
        <v>1223.830116403059</v>
      </c>
      <c r="E76" s="1">
        <f t="shared" si="4"/>
        <v>1287.8127764419005</v>
      </c>
      <c r="F76" s="1">
        <f t="shared" si="5"/>
        <v>847.05811334248926</v>
      </c>
      <c r="G76" s="1"/>
    </row>
    <row r="77" spans="1:7" x14ac:dyDescent="0.35">
      <c r="A77" t="s">
        <v>84</v>
      </c>
      <c r="B77" t="str">
        <f>VLOOKUP(A77,ISO_Table!$A$2:$D$250,3,FALSE)</f>
        <v>GRL</v>
      </c>
      <c r="C77" s="1"/>
      <c r="D77" s="1">
        <f t="shared" si="3"/>
        <v>0</v>
      </c>
      <c r="E77" s="1">
        <f t="shared" si="4"/>
        <v>0</v>
      </c>
      <c r="F77" s="1">
        <f t="shared" si="5"/>
        <v>0</v>
      </c>
      <c r="G77" s="1"/>
    </row>
    <row r="78" spans="1:7" x14ac:dyDescent="0.35">
      <c r="A78" t="s">
        <v>85</v>
      </c>
      <c r="B78" t="str">
        <f>VLOOKUP(A78,ISO_Table!$A$2:$D$250,3,FALSE)</f>
        <v>GRD</v>
      </c>
      <c r="C78" s="1">
        <v>7365.6665291540403</v>
      </c>
      <c r="D78" s="1">
        <f t="shared" si="3"/>
        <v>743.48205878177453</v>
      </c>
      <c r="E78" s="1">
        <f t="shared" si="4"/>
        <v>811.00474312791107</v>
      </c>
      <c r="F78" s="1">
        <f t="shared" si="5"/>
        <v>556.3475655015568</v>
      </c>
      <c r="G78" s="1"/>
    </row>
    <row r="79" spans="1:7" x14ac:dyDescent="0.35">
      <c r="A79" t="s">
        <v>86</v>
      </c>
      <c r="B79" t="str">
        <f>VLOOKUP(A79,ISO_Table!$A$2:$D$250,3,FALSE)</f>
        <v>GUM</v>
      </c>
      <c r="C79" s="1"/>
      <c r="D79" s="1">
        <f t="shared" si="3"/>
        <v>0</v>
      </c>
      <c r="E79" s="1">
        <f t="shared" si="4"/>
        <v>0</v>
      </c>
      <c r="F79" s="1">
        <f t="shared" si="5"/>
        <v>0</v>
      </c>
      <c r="G79" s="1"/>
    </row>
    <row r="80" spans="1:7" x14ac:dyDescent="0.35">
      <c r="A80" t="s">
        <v>87</v>
      </c>
      <c r="B80" t="str">
        <f>VLOOKUP(A80,ISO_Table!$A$2:$D$250,3,FALSE)</f>
        <v>GTM</v>
      </c>
      <c r="C80" s="1">
        <v>2882.3860258894811</v>
      </c>
      <c r="D80" s="1">
        <f t="shared" si="3"/>
        <v>517.98470465018772</v>
      </c>
      <c r="E80" s="1">
        <f t="shared" si="4"/>
        <v>579.95890686788357</v>
      </c>
      <c r="F80" s="1">
        <f t="shared" si="5"/>
        <v>410.16865391888302</v>
      </c>
      <c r="G80" s="1"/>
    </row>
    <row r="81" spans="1:7" x14ac:dyDescent="0.35">
      <c r="A81" t="s">
        <v>88</v>
      </c>
      <c r="B81" t="str">
        <f>VLOOKUP(A81,ISO_Table!$A$2:$D$250,3,FALSE)</f>
        <v>GIN</v>
      </c>
      <c r="C81" s="1">
        <v>435.44888801218451</v>
      </c>
      <c r="D81" s="1">
        <f t="shared" si="3"/>
        <v>250.11458298719668</v>
      </c>
      <c r="E81" s="1">
        <f t="shared" si="4"/>
        <v>295.14671693218332</v>
      </c>
      <c r="F81" s="1">
        <f t="shared" si="5"/>
        <v>221.96254088071296</v>
      </c>
      <c r="G81" s="1"/>
    </row>
    <row r="82" spans="1:7" x14ac:dyDescent="0.35">
      <c r="A82" t="s">
        <v>89</v>
      </c>
      <c r="B82" t="str">
        <f>VLOOKUP(A82,ISO_Table!$A$2:$D$250,3,FALSE)</f>
        <v>GNB</v>
      </c>
      <c r="C82" s="1">
        <v>534.14757805678835</v>
      </c>
      <c r="D82" s="1">
        <f t="shared" si="3"/>
        <v>270.59235901838287</v>
      </c>
      <c r="E82" s="1">
        <f t="shared" si="4"/>
        <v>317.50307961100037</v>
      </c>
      <c r="F82" s="1">
        <f t="shared" si="5"/>
        <v>237.19533345439788</v>
      </c>
      <c r="G82" s="1"/>
    </row>
    <row r="83" spans="1:7" x14ac:dyDescent="0.35">
      <c r="A83" t="s">
        <v>90</v>
      </c>
      <c r="B83" t="str">
        <f>VLOOKUP(A83,ISO_Table!$A$2:$D$250,3,FALSE)</f>
        <v>GUY</v>
      </c>
      <c r="C83" s="1">
        <v>2873.9520080046564</v>
      </c>
      <c r="D83" s="1">
        <f t="shared" si="3"/>
        <v>517.40034978655967</v>
      </c>
      <c r="E83" s="1">
        <f t="shared" si="4"/>
        <v>579.35183108873457</v>
      </c>
      <c r="F83" s="1">
        <f t="shared" si="5"/>
        <v>409.77833105576445</v>
      </c>
      <c r="G83" s="1"/>
    </row>
    <row r="84" spans="1:7" x14ac:dyDescent="0.35">
      <c r="A84" t="s">
        <v>91</v>
      </c>
      <c r="B84" t="str">
        <f>VLOOKUP(A84,ISO_Table!$A$2:$D$250,3,FALSE)</f>
        <v>HTI</v>
      </c>
      <c r="C84" s="1">
        <v>669.18692944594761</v>
      </c>
      <c r="D84" s="1">
        <f t="shared" si="3"/>
        <v>295.13538892500083</v>
      </c>
      <c r="E84" s="1">
        <f t="shared" si="4"/>
        <v>344.13786893324817</v>
      </c>
      <c r="F84" s="1">
        <f t="shared" si="5"/>
        <v>255.2168607623544</v>
      </c>
      <c r="G84" s="1"/>
    </row>
    <row r="85" spans="1:7" x14ac:dyDescent="0.35">
      <c r="A85" t="s">
        <v>96</v>
      </c>
      <c r="B85" t="str">
        <f>VLOOKUP(A85,ISO_Table!$A$2:$D$250,3,FALSE)</f>
        <v>HND</v>
      </c>
      <c r="C85" s="1">
        <v>2078.3257595498253</v>
      </c>
      <c r="D85" s="1">
        <f t="shared" si="3"/>
        <v>456.67127682012512</v>
      </c>
      <c r="E85" s="1">
        <f t="shared" si="4"/>
        <v>515.9797460466973</v>
      </c>
      <c r="F85" s="1">
        <f t="shared" si="5"/>
        <v>368.81973485520672</v>
      </c>
      <c r="G85" s="1"/>
    </row>
    <row r="86" spans="1:7" x14ac:dyDescent="0.35">
      <c r="A86" t="s">
        <v>97</v>
      </c>
      <c r="B86" t="str">
        <f>VLOOKUP(A86,ISO_Table!$A$2:$D$250,3,FALSE)</f>
        <v>HKG</v>
      </c>
      <c r="C86" s="1">
        <v>32549.998231120971</v>
      </c>
      <c r="D86" s="1">
        <f t="shared" si="3"/>
        <v>1317.8168112418789</v>
      </c>
      <c r="E86" s="1">
        <f t="shared" si="4"/>
        <v>1379.327906460773</v>
      </c>
      <c r="F86" s="1">
        <f t="shared" si="5"/>
        <v>901.60602645814265</v>
      </c>
      <c r="G86" s="1"/>
    </row>
    <row r="87" spans="1:7" x14ac:dyDescent="0.35">
      <c r="A87" t="s">
        <v>98</v>
      </c>
      <c r="B87" t="str">
        <f>VLOOKUP(A87,ISO_Table!$A$2:$D$250,3,FALSE)</f>
        <v>HUN</v>
      </c>
      <c r="C87" s="1">
        <v>12958.530356965251</v>
      </c>
      <c r="D87" s="1">
        <f t="shared" si="3"/>
        <v>924.22324073448635</v>
      </c>
      <c r="E87" s="1">
        <f t="shared" si="4"/>
        <v>992.45136112184707</v>
      </c>
      <c r="F87" s="1">
        <f t="shared" si="5"/>
        <v>668.43373386403925</v>
      </c>
      <c r="G87" s="1"/>
    </row>
    <row r="88" spans="1:7" x14ac:dyDescent="0.35">
      <c r="A88" t="s">
        <v>99</v>
      </c>
      <c r="B88" t="str">
        <f>VLOOKUP(A88,ISO_Table!$A$2:$D$250,3,FALSE)</f>
        <v>ISL</v>
      </c>
      <c r="C88" s="1">
        <v>41695.993650370299</v>
      </c>
      <c r="D88" s="1">
        <f t="shared" si="3"/>
        <v>1449.7087000573126</v>
      </c>
      <c r="E88" s="1">
        <f t="shared" si="4"/>
        <v>1506.9662267631406</v>
      </c>
      <c r="F88" s="1">
        <f t="shared" si="5"/>
        <v>977.14191538575039</v>
      </c>
      <c r="G88" s="1"/>
    </row>
    <row r="89" spans="1:7" x14ac:dyDescent="0.35">
      <c r="A89" t="s">
        <v>100</v>
      </c>
      <c r="B89" t="str">
        <f>VLOOKUP(A89,ISO_Table!$A$2:$D$250,3,FALSE)</f>
        <v>IND</v>
      </c>
      <c r="C89" s="1">
        <v>1417.0736138018274</v>
      </c>
      <c r="D89" s="1">
        <f t="shared" si="3"/>
        <v>394.03678506109554</v>
      </c>
      <c r="E89" s="1">
        <f t="shared" si="4"/>
        <v>449.97610729157867</v>
      </c>
      <c r="F89" s="1">
        <f t="shared" si="5"/>
        <v>325.6689774071117</v>
      </c>
      <c r="G89" s="1"/>
    </row>
    <row r="90" spans="1:7" x14ac:dyDescent="0.35">
      <c r="A90" t="s">
        <v>101</v>
      </c>
      <c r="B90" t="str">
        <f>VLOOKUP(A90,ISO_Table!$A$2:$D$250,3,FALSE)</f>
        <v>IDN</v>
      </c>
      <c r="C90" s="1">
        <v>2946.6560612257317</v>
      </c>
      <c r="D90" s="1">
        <f t="shared" si="3"/>
        <v>522.40354236306155</v>
      </c>
      <c r="E90" s="1">
        <f t="shared" si="4"/>
        <v>584.54796228424175</v>
      </c>
      <c r="F90" s="1">
        <f t="shared" si="5"/>
        <v>413.1180145839698</v>
      </c>
      <c r="G90" s="1"/>
    </row>
    <row r="91" spans="1:7" x14ac:dyDescent="0.35">
      <c r="A91" t="s">
        <v>102</v>
      </c>
      <c r="B91" t="str">
        <f>VLOOKUP(A91,ISO_Table!$A$2:$D$250,3,FALSE)</f>
        <v>IRN</v>
      </c>
      <c r="C91" s="1">
        <v>5674.9239273508483</v>
      </c>
      <c r="D91" s="1">
        <f t="shared" si="3"/>
        <v>672.42804629483135</v>
      </c>
      <c r="E91" s="1">
        <f t="shared" si="4"/>
        <v>738.83443122196888</v>
      </c>
      <c r="F91" s="1">
        <f t="shared" si="5"/>
        <v>511.15264726706062</v>
      </c>
      <c r="G91" s="1"/>
    </row>
    <row r="92" spans="1:7" x14ac:dyDescent="0.35">
      <c r="A92" t="s">
        <v>103</v>
      </c>
      <c r="B92" t="str">
        <f>VLOOKUP(A92,ISO_Table!$A$2:$D$250,3,FALSE)</f>
        <v>IRQ</v>
      </c>
      <c r="C92" s="1">
        <v>4473.7104398813226</v>
      </c>
      <c r="D92" s="1">
        <f t="shared" si="3"/>
        <v>613.56089748887325</v>
      </c>
      <c r="E92" s="1">
        <f t="shared" si="4"/>
        <v>678.62601400857363</v>
      </c>
      <c r="F92" s="1">
        <f t="shared" si="5"/>
        <v>473.14143999291218</v>
      </c>
      <c r="G92" s="1"/>
    </row>
    <row r="93" spans="1:7" x14ac:dyDescent="0.35">
      <c r="A93" t="s">
        <v>104</v>
      </c>
      <c r="B93" t="str">
        <f>VLOOKUP(A93,ISO_Table!$A$2:$D$250,3,FALSE)</f>
        <v>IRL</v>
      </c>
      <c r="C93" s="1">
        <v>47900.839289259951</v>
      </c>
      <c r="D93" s="1">
        <f t="shared" si="3"/>
        <v>1529.2855362891103</v>
      </c>
      <c r="E93" s="1">
        <f t="shared" si="4"/>
        <v>1583.5669843806465</v>
      </c>
      <c r="F93" s="1">
        <f t="shared" si="5"/>
        <v>1022.1919974987335</v>
      </c>
      <c r="G93" s="1"/>
    </row>
    <row r="94" spans="1:7" x14ac:dyDescent="0.35">
      <c r="A94" t="s">
        <v>105</v>
      </c>
      <c r="B94" t="str">
        <f>VLOOKUP(A94,ISO_Table!$A$2:$D$250,3,FALSE)</f>
        <v>IMN</v>
      </c>
      <c r="C94" s="1"/>
      <c r="D94" s="1">
        <f t="shared" si="3"/>
        <v>0</v>
      </c>
      <c r="E94" s="1">
        <f t="shared" si="4"/>
        <v>0</v>
      </c>
      <c r="F94" s="1">
        <f t="shared" si="5"/>
        <v>0</v>
      </c>
      <c r="G94" s="1"/>
    </row>
    <row r="95" spans="1:7" x14ac:dyDescent="0.35">
      <c r="A95" t="s">
        <v>106</v>
      </c>
      <c r="B95" t="str">
        <f>VLOOKUP(A95,ISO_Table!$A$2:$D$250,3,FALSE)</f>
        <v>ISR</v>
      </c>
      <c r="C95" s="1">
        <v>30550.920403823093</v>
      </c>
      <c r="D95" s="1">
        <f t="shared" si="3"/>
        <v>1286.0319846669995</v>
      </c>
      <c r="E95" s="1">
        <f t="shared" si="4"/>
        <v>1348.4333677381524</v>
      </c>
      <c r="F95" s="1">
        <f t="shared" si="5"/>
        <v>883.2291431391244</v>
      </c>
      <c r="G95" s="1"/>
    </row>
    <row r="96" spans="1:7" x14ac:dyDescent="0.35">
      <c r="A96" t="s">
        <v>107</v>
      </c>
      <c r="B96" t="str">
        <f>VLOOKUP(A96,ISO_Table!$A$2:$D$250,3,FALSE)</f>
        <v>ITA</v>
      </c>
      <c r="C96" s="1">
        <v>35875.726550114261</v>
      </c>
      <c r="D96" s="1">
        <f t="shared" si="3"/>
        <v>1368.1371687732449</v>
      </c>
      <c r="E96" s="1">
        <f t="shared" si="4"/>
        <v>1428.129461467526</v>
      </c>
      <c r="F96" s="1">
        <f t="shared" si="5"/>
        <v>930.55863850226376</v>
      </c>
      <c r="G96" s="1"/>
    </row>
    <row r="97" spans="1:7" x14ac:dyDescent="0.35">
      <c r="A97" t="s">
        <v>108</v>
      </c>
      <c r="B97" t="str">
        <f>VLOOKUP(A97,ISO_Table!$A$2:$D$250,3,FALSE)</f>
        <v>JAM</v>
      </c>
      <c r="C97" s="1">
        <v>4917.0232018307688</v>
      </c>
      <c r="D97" s="1">
        <f t="shared" si="3"/>
        <v>636.30321818369168</v>
      </c>
      <c r="E97" s="1">
        <f t="shared" si="4"/>
        <v>701.93386138830897</v>
      </c>
      <c r="F97" s="1">
        <f t="shared" si="5"/>
        <v>487.89128380538614</v>
      </c>
      <c r="G97" s="1"/>
    </row>
    <row r="98" spans="1:7" x14ac:dyDescent="0.35">
      <c r="A98" t="s">
        <v>109</v>
      </c>
      <c r="B98" t="str">
        <f>VLOOKUP(A98,ISO_Table!$A$2:$D$250,3,FALSE)</f>
        <v>JPN</v>
      </c>
      <c r="C98" s="1">
        <v>43117.829673693857</v>
      </c>
      <c r="D98" s="1">
        <f t="shared" si="3"/>
        <v>1468.5550976804757</v>
      </c>
      <c r="E98" s="1">
        <f t="shared" si="4"/>
        <v>1525.1346213624593</v>
      </c>
      <c r="F98" s="1">
        <f t="shared" si="5"/>
        <v>987.84548771016796</v>
      </c>
      <c r="G98" s="1"/>
    </row>
    <row r="99" spans="1:7" x14ac:dyDescent="0.35">
      <c r="A99" t="s">
        <v>110</v>
      </c>
      <c r="B99" t="str">
        <f>VLOOKUP(A99,ISO_Table!$A$2:$D$250,3,FALSE)</f>
        <v>JOR</v>
      </c>
      <c r="C99" s="1">
        <v>4370.7210447601256</v>
      </c>
      <c r="D99" s="1">
        <f t="shared" si="3"/>
        <v>608.08103685172421</v>
      </c>
      <c r="E99" s="1">
        <f t="shared" si="4"/>
        <v>673.00064513478048</v>
      </c>
      <c r="F99" s="1">
        <f t="shared" si="5"/>
        <v>469.57470534787097</v>
      </c>
      <c r="G99" s="1"/>
    </row>
    <row r="100" spans="1:7" x14ac:dyDescent="0.35">
      <c r="A100" t="s">
        <v>111</v>
      </c>
      <c r="B100" t="str">
        <f>VLOOKUP(A100,ISO_Table!$A$2:$D$250,3,FALSE)</f>
        <v>KAZ</v>
      </c>
      <c r="C100" s="1">
        <v>9070.6499719998537</v>
      </c>
      <c r="D100" s="1">
        <f t="shared" si="3"/>
        <v>805.56896230265181</v>
      </c>
      <c r="E100" s="1">
        <f t="shared" si="4"/>
        <v>873.65863474558341</v>
      </c>
      <c r="F100" s="1">
        <f t="shared" si="5"/>
        <v>595.28606299148225</v>
      </c>
      <c r="G100" s="1"/>
    </row>
    <row r="101" spans="1:7" x14ac:dyDescent="0.35">
      <c r="A101" t="s">
        <v>112</v>
      </c>
      <c r="B101" t="str">
        <f>VLOOKUP(A101,ISO_Table!$A$2:$D$250,3,FALSE)</f>
        <v>KEN</v>
      </c>
      <c r="C101" s="1">
        <v>977.77806935761237</v>
      </c>
      <c r="D101" s="1">
        <f t="shared" si="3"/>
        <v>341.55525430690005</v>
      </c>
      <c r="E101" s="1">
        <f t="shared" si="4"/>
        <v>394.08843206355544</v>
      </c>
      <c r="F101" s="1">
        <f t="shared" si="5"/>
        <v>288.6809108682657</v>
      </c>
      <c r="G101" s="1"/>
    </row>
    <row r="102" spans="1:7" x14ac:dyDescent="0.35">
      <c r="A102" t="s">
        <v>113</v>
      </c>
      <c r="B102" t="str">
        <f>VLOOKUP(A102,ISO_Table!$A$2:$D$250,3,FALSE)</f>
        <v>KIR</v>
      </c>
      <c r="C102" s="1">
        <v>1539.0474362066386</v>
      </c>
      <c r="D102" s="1">
        <f t="shared" si="3"/>
        <v>406.77090598525319</v>
      </c>
      <c r="E102" s="1">
        <f t="shared" si="4"/>
        <v>463.45297395036852</v>
      </c>
      <c r="F102" s="1">
        <f t="shared" si="5"/>
        <v>334.52391646625267</v>
      </c>
      <c r="G102" s="1"/>
    </row>
    <row r="103" spans="1:7" x14ac:dyDescent="0.35">
      <c r="A103" t="s">
        <v>114</v>
      </c>
      <c r="B103" t="str">
        <f>VLOOKUP(A103,ISO_Table!$A$2:$D$250,3,FALSE)</f>
        <v>PRK</v>
      </c>
      <c r="C103" s="1">
        <v>1800</v>
      </c>
      <c r="D103" s="1">
        <f t="shared" si="3"/>
        <v>432.06728018947416</v>
      </c>
      <c r="E103" s="1">
        <f t="shared" si="4"/>
        <v>490.13554588866839</v>
      </c>
      <c r="F103" s="1">
        <f t="shared" si="5"/>
        <v>351.98733149937709</v>
      </c>
      <c r="G103" s="1"/>
    </row>
    <row r="104" spans="1:7" x14ac:dyDescent="0.35">
      <c r="A104" t="s">
        <v>115</v>
      </c>
      <c r="B104" t="str">
        <f>VLOOKUP(A104,ISO_Table!$A$2:$D$250,3,FALSE)</f>
        <v>KOR</v>
      </c>
      <c r="C104" s="1">
        <v>22151.209124386092</v>
      </c>
      <c r="D104" s="1">
        <f t="shared" si="3"/>
        <v>1136.2332732282393</v>
      </c>
      <c r="E104" s="1">
        <f t="shared" si="4"/>
        <v>1202.0619508136849</v>
      </c>
      <c r="F104" s="1">
        <f t="shared" si="5"/>
        <v>795.62537070033216</v>
      </c>
      <c r="G104" s="1"/>
    </row>
    <row r="105" spans="1:7" x14ac:dyDescent="0.35">
      <c r="A105" t="s">
        <v>116</v>
      </c>
      <c r="B105" t="str">
        <f>VLOOKUP(A105,ISO_Table!$A$2:$D$250,3,FALSE)</f>
        <v>KOS</v>
      </c>
      <c r="C105" s="1">
        <v>3283.4295959298197</v>
      </c>
      <c r="D105" s="1">
        <f t="shared" si="3"/>
        <v>544.64038795616523</v>
      </c>
      <c r="E105" s="1">
        <f t="shared" si="4"/>
        <v>607.59939043638735</v>
      </c>
      <c r="F105" s="1">
        <f t="shared" si="5"/>
        <v>427.90155871546426</v>
      </c>
      <c r="G105" s="1"/>
    </row>
    <row r="106" spans="1:7" x14ac:dyDescent="0.35">
      <c r="A106" t="s">
        <v>117</v>
      </c>
      <c r="B106" t="str">
        <f>VLOOKUP(A106,ISO_Table!$A$2:$D$250,3,FALSE)</f>
        <v>KWT</v>
      </c>
      <c r="C106" s="1">
        <v>38584.479596126926</v>
      </c>
      <c r="D106" s="1">
        <f t="shared" si="3"/>
        <v>1407.0403818177924</v>
      </c>
      <c r="E106" s="1">
        <f t="shared" si="4"/>
        <v>1465.7695202276911</v>
      </c>
      <c r="F106" s="1">
        <f t="shared" si="5"/>
        <v>952.82789935636072</v>
      </c>
      <c r="G106" s="1"/>
    </row>
    <row r="107" spans="1:7" x14ac:dyDescent="0.35">
      <c r="A107" t="s">
        <v>118</v>
      </c>
      <c r="B107" t="str">
        <f>VLOOKUP(A107,ISO_Table!$A$2:$D$250,3,FALSE)</f>
        <v>KGZ</v>
      </c>
      <c r="C107" s="1">
        <v>880.03777511910869</v>
      </c>
      <c r="D107" s="1">
        <f t="shared" si="3"/>
        <v>327.97618994433651</v>
      </c>
      <c r="E107" s="1">
        <f t="shared" si="4"/>
        <v>379.5304070559053</v>
      </c>
      <c r="F107" s="1">
        <f t="shared" si="5"/>
        <v>278.96998112760292</v>
      </c>
      <c r="G107" s="1"/>
    </row>
    <row r="108" spans="1:7" x14ac:dyDescent="0.35">
      <c r="A108" t="s">
        <v>119</v>
      </c>
      <c r="B108" t="str">
        <f>VLOOKUP(A108,ISO_Table!$A$2:$D$250,3,FALSE)</f>
        <v>LAO</v>
      </c>
      <c r="C108" s="1">
        <v>1122.8523155893602</v>
      </c>
      <c r="D108" s="1">
        <f t="shared" si="3"/>
        <v>360.25058161248666</v>
      </c>
      <c r="E108" s="1">
        <f t="shared" si="4"/>
        <v>414.06366096395698</v>
      </c>
      <c r="F108" s="1">
        <f t="shared" si="5"/>
        <v>301.95263329853844</v>
      </c>
      <c r="G108" s="1"/>
    </row>
    <row r="109" spans="1:7" x14ac:dyDescent="0.35">
      <c r="A109" t="s">
        <v>122</v>
      </c>
      <c r="B109" t="str">
        <f>VLOOKUP(A109,ISO_Table!$A$2:$D$250,3,FALSE)</f>
        <v>LVA</v>
      </c>
      <c r="C109" s="1">
        <v>11446.508177371656</v>
      </c>
      <c r="D109" s="1">
        <f t="shared" si="3"/>
        <v>881.09200102449631</v>
      </c>
      <c r="E109" s="1">
        <f t="shared" si="4"/>
        <v>949.40506618258746</v>
      </c>
      <c r="F109" s="1">
        <f t="shared" si="5"/>
        <v>642.02488412483228</v>
      </c>
      <c r="G109" s="1"/>
    </row>
    <row r="110" spans="1:7" x14ac:dyDescent="0.35">
      <c r="A110" t="s">
        <v>124</v>
      </c>
      <c r="B110" t="str">
        <f>VLOOKUP(A110,ISO_Table!$A$2:$D$250,3,FALSE)</f>
        <v>LBN</v>
      </c>
      <c r="C110" s="1">
        <v>8755.8499678781791</v>
      </c>
      <c r="D110" s="1">
        <f t="shared" si="3"/>
        <v>794.68262857443835</v>
      </c>
      <c r="E110" s="1">
        <f t="shared" si="4"/>
        <v>862.69885759928729</v>
      </c>
      <c r="F110" s="1">
        <f t="shared" si="5"/>
        <v>588.49356366912173</v>
      </c>
      <c r="G110" s="1"/>
    </row>
    <row r="111" spans="1:7" x14ac:dyDescent="0.35">
      <c r="A111" t="s">
        <v>125</v>
      </c>
      <c r="B111" t="str">
        <f>VLOOKUP(A111,ISO_Table!$A$2:$D$250,3,FALSE)</f>
        <v>LSO</v>
      </c>
      <c r="C111" s="1">
        <v>1083.0120650991068</v>
      </c>
      <c r="D111" s="1">
        <f t="shared" si="3"/>
        <v>355.2721426960295</v>
      </c>
      <c r="E111" s="1">
        <f t="shared" si="4"/>
        <v>408.75186390760683</v>
      </c>
      <c r="F111" s="1">
        <f t="shared" si="5"/>
        <v>298.4292266539282</v>
      </c>
      <c r="G111" s="1"/>
    </row>
    <row r="112" spans="1:7" x14ac:dyDescent="0.35">
      <c r="A112" t="s">
        <v>126</v>
      </c>
      <c r="B112" t="str">
        <f>VLOOKUP(A112,ISO_Table!$A$2:$D$250,3,FALSE)</f>
        <v>LBR</v>
      </c>
      <c r="C112" s="1">
        <v>326.60428044505682</v>
      </c>
      <c r="D112" s="1">
        <f t="shared" si="3"/>
        <v>223.88326680477007</v>
      </c>
      <c r="E112" s="1">
        <f t="shared" si="4"/>
        <v>266.31352533565001</v>
      </c>
      <c r="F112" s="1">
        <f t="shared" si="5"/>
        <v>202.15975486841327</v>
      </c>
      <c r="G112" s="1"/>
    </row>
    <row r="113" spans="1:7" x14ac:dyDescent="0.35">
      <c r="A113" t="s">
        <v>127</v>
      </c>
      <c r="B113" t="str">
        <f>VLOOKUP(A113,ISO_Table!$A$2:$D$250,3,FALSE)</f>
        <v>LBY</v>
      </c>
      <c r="C113" s="1">
        <v>12375.449526795648</v>
      </c>
      <c r="D113" s="1">
        <f t="shared" si="3"/>
        <v>907.97711149827308</v>
      </c>
      <c r="E113" s="1">
        <f t="shared" si="4"/>
        <v>976.25461945699624</v>
      </c>
      <c r="F113" s="1">
        <f t="shared" si="5"/>
        <v>658.50952237796832</v>
      </c>
      <c r="G113" s="1"/>
    </row>
    <row r="114" spans="1:7" x14ac:dyDescent="0.35">
      <c r="A114" t="s">
        <v>128</v>
      </c>
      <c r="B114" t="str">
        <f>VLOOKUP(A114,ISO_Table!$A$2:$D$250,3,FALSE)</f>
        <v>LIE</v>
      </c>
      <c r="C114" s="1"/>
      <c r="D114" s="1">
        <f t="shared" si="3"/>
        <v>0</v>
      </c>
      <c r="E114" s="1">
        <f t="shared" si="4"/>
        <v>0</v>
      </c>
      <c r="F114" s="1">
        <f t="shared" si="5"/>
        <v>0</v>
      </c>
      <c r="G114" s="1"/>
    </row>
    <row r="115" spans="1:7" x14ac:dyDescent="0.35">
      <c r="A115" t="s">
        <v>129</v>
      </c>
      <c r="B115" t="str">
        <f>VLOOKUP(A115,ISO_Table!$A$2:$D$250,3,FALSE)</f>
        <v>LTU</v>
      </c>
      <c r="C115" s="1">
        <v>11852.169601645375</v>
      </c>
      <c r="D115" s="1">
        <f t="shared" ref="D115:D167" si="6">$I$4*C115^$J$4</f>
        <v>892.99154067088307</v>
      </c>
      <c r="E115" s="1">
        <f t="shared" ref="E115:E167" si="7">$I$5*C115^$J$5</f>
        <v>961.2960565708762</v>
      </c>
      <c r="F115" s="1">
        <f t="shared" ref="F115:F167" si="8">$I$6*C115^$J$6</f>
        <v>649.33067509584043</v>
      </c>
      <c r="G115" s="1"/>
    </row>
    <row r="116" spans="1:7" x14ac:dyDescent="0.35">
      <c r="A116" t="s">
        <v>133</v>
      </c>
      <c r="B116" t="str">
        <f>VLOOKUP(A116,ISO_Table!$A$2:$D$250,3,FALSE)</f>
        <v>LUX</v>
      </c>
      <c r="C116" s="1">
        <v>102856.97171728101</v>
      </c>
      <c r="D116" s="1">
        <f t="shared" si="6"/>
        <v>2052.7347972229563</v>
      </c>
      <c r="E116" s="1">
        <f t="shared" si="7"/>
        <v>2080.9140521469376</v>
      </c>
      <c r="F116" s="1">
        <f t="shared" si="8"/>
        <v>1310.2788658440045</v>
      </c>
      <c r="G116" s="1"/>
    </row>
    <row r="117" spans="1:7" x14ac:dyDescent="0.35">
      <c r="A117" t="s">
        <v>134</v>
      </c>
      <c r="B117" t="str">
        <f>VLOOKUP(A117,ISO_Table!$A$2:$D$250,3,FALSE)</f>
        <v>MAC</v>
      </c>
      <c r="C117" s="1">
        <v>53045.879031500619</v>
      </c>
      <c r="D117" s="1">
        <f t="shared" si="6"/>
        <v>1590.5825951987963</v>
      </c>
      <c r="E117" s="1">
        <f t="shared" si="7"/>
        <v>1642.3749272067882</v>
      </c>
      <c r="F117" s="1">
        <f t="shared" si="8"/>
        <v>1056.6430899860868</v>
      </c>
      <c r="G117" s="1"/>
    </row>
    <row r="118" spans="1:7" x14ac:dyDescent="0.35">
      <c r="A118" t="s">
        <v>135</v>
      </c>
      <c r="B118" t="str">
        <f>VLOOKUP(A118,ISO_Table!$A$2:$D$250,3,FALSE)</f>
        <v>MKD</v>
      </c>
      <c r="C118" s="1">
        <v>4442.2999721782926</v>
      </c>
      <c r="D118" s="1">
        <f t="shared" si="6"/>
        <v>611.89790472193238</v>
      </c>
      <c r="E118" s="1">
        <f t="shared" si="7"/>
        <v>676.91924803980851</v>
      </c>
      <c r="F118" s="1">
        <f t="shared" si="8"/>
        <v>472.05955940920603</v>
      </c>
      <c r="G118" s="1"/>
    </row>
    <row r="119" spans="1:7" x14ac:dyDescent="0.35">
      <c r="A119" t="s">
        <v>136</v>
      </c>
      <c r="B119" t="str">
        <f>VLOOKUP(A119,ISO_Table!$A$2:$D$250,3,FALSE)</f>
        <v>MDG</v>
      </c>
      <c r="C119" s="1">
        <v>414.14278721865719</v>
      </c>
      <c r="D119" s="1">
        <f t="shared" si="6"/>
        <v>245.32772381623354</v>
      </c>
      <c r="E119" s="1">
        <f t="shared" si="7"/>
        <v>289.90202765538987</v>
      </c>
      <c r="F119" s="1">
        <f t="shared" si="8"/>
        <v>218.37406784031481</v>
      </c>
      <c r="G119" s="1"/>
    </row>
    <row r="120" spans="1:7" x14ac:dyDescent="0.35">
      <c r="A120" t="s">
        <v>137</v>
      </c>
      <c r="B120" t="str">
        <f>VLOOKUP(A120,ISO_Table!$A$2:$D$250,3,FALSE)</f>
        <v>MWI</v>
      </c>
      <c r="C120" s="1">
        <v>359.57952683673221</v>
      </c>
      <c r="D120" s="1">
        <f t="shared" si="6"/>
        <v>232.33392394971057</v>
      </c>
      <c r="E120" s="1">
        <f t="shared" si="7"/>
        <v>275.62773989899961</v>
      </c>
      <c r="F120" s="1">
        <f t="shared" si="8"/>
        <v>208.57717326694714</v>
      </c>
      <c r="G120" s="1"/>
    </row>
    <row r="121" spans="1:7" x14ac:dyDescent="0.35">
      <c r="A121" t="s">
        <v>138</v>
      </c>
      <c r="B121" t="str">
        <f>VLOOKUP(A121,ISO_Table!$A$2:$D$250,3,FALSE)</f>
        <v>MYS</v>
      </c>
      <c r="C121" s="1">
        <v>8754.2428196266592</v>
      </c>
      <c r="D121" s="1">
        <f t="shared" si="6"/>
        <v>794.62643817321498</v>
      </c>
      <c r="E121" s="1">
        <f t="shared" si="7"/>
        <v>862.64226012976053</v>
      </c>
      <c r="F121" s="1">
        <f t="shared" si="8"/>
        <v>588.45846618652411</v>
      </c>
      <c r="G121" s="1"/>
    </row>
    <row r="122" spans="1:7" x14ac:dyDescent="0.35">
      <c r="A122" t="s">
        <v>139</v>
      </c>
      <c r="B122" t="str">
        <f>VLOOKUP(A122,ISO_Table!$A$2:$D$250,3,FALSE)</f>
        <v>MDV</v>
      </c>
      <c r="C122" s="1">
        <v>6552.4844906611679</v>
      </c>
      <c r="D122" s="1">
        <f t="shared" si="6"/>
        <v>710.72239761838591</v>
      </c>
      <c r="E122" s="1">
        <f t="shared" si="7"/>
        <v>777.79529459189894</v>
      </c>
      <c r="F122" s="1">
        <f t="shared" si="8"/>
        <v>535.59844313869951</v>
      </c>
      <c r="G122" s="1"/>
    </row>
    <row r="123" spans="1:7" x14ac:dyDescent="0.35">
      <c r="A123" t="s">
        <v>140</v>
      </c>
      <c r="B123" t="str">
        <f>VLOOKUP(A123,ISO_Table!$A$2:$D$250,3,FALSE)</f>
        <v>MLI</v>
      </c>
      <c r="C123" s="1">
        <v>673.69466138146652</v>
      </c>
      <c r="D123" s="1">
        <f t="shared" si="6"/>
        <v>295.89961390782486</v>
      </c>
      <c r="E123" s="1">
        <f t="shared" si="7"/>
        <v>344.96459214874113</v>
      </c>
      <c r="F123" s="1">
        <f t="shared" si="8"/>
        <v>255.77415531300932</v>
      </c>
      <c r="G123" s="1"/>
    </row>
    <row r="124" spans="1:7" x14ac:dyDescent="0.35">
      <c r="A124" t="s">
        <v>141</v>
      </c>
      <c r="B124" t="str">
        <f>VLOOKUP(A124,ISO_Table!$A$2:$D$250,3,FALSE)</f>
        <v>MLT</v>
      </c>
      <c r="C124" s="1">
        <v>19695.25572390074</v>
      </c>
      <c r="D124" s="1">
        <f t="shared" si="6"/>
        <v>1085.9466945073259</v>
      </c>
      <c r="E124" s="1">
        <f t="shared" si="7"/>
        <v>1152.6213265720799</v>
      </c>
      <c r="F124" s="1">
        <f t="shared" si="8"/>
        <v>765.82067635860108</v>
      </c>
      <c r="G124" s="1"/>
    </row>
    <row r="125" spans="1:7" x14ac:dyDescent="0.35">
      <c r="A125" t="s">
        <v>142</v>
      </c>
      <c r="B125" t="str">
        <f>VLOOKUP(A125,ISO_Table!$A$2:$D$250,3,FALSE)</f>
        <v>MHL</v>
      </c>
      <c r="C125" s="1">
        <v>3126.516365300984</v>
      </c>
      <c r="D125" s="1">
        <f t="shared" si="6"/>
        <v>534.46318347253646</v>
      </c>
      <c r="E125" s="1">
        <f t="shared" si="7"/>
        <v>597.05797396318167</v>
      </c>
      <c r="F125" s="1">
        <f t="shared" si="8"/>
        <v>421.14749270863598</v>
      </c>
      <c r="G125" s="1"/>
    </row>
    <row r="126" spans="1:7" x14ac:dyDescent="0.35">
      <c r="A126" t="s">
        <v>143</v>
      </c>
      <c r="B126" t="str">
        <f>VLOOKUP(A126,ISO_Table!$A$2:$D$250,3,FALSE)</f>
        <v>MRT</v>
      </c>
      <c r="C126" s="1">
        <v>977.15055511321759</v>
      </c>
      <c r="D126" s="1">
        <f t="shared" si="6"/>
        <v>341.47080108062278</v>
      </c>
      <c r="E126" s="1">
        <f t="shared" si="7"/>
        <v>393.99802109820888</v>
      </c>
      <c r="F126" s="1">
        <f t="shared" si="8"/>
        <v>288.62070411885986</v>
      </c>
      <c r="G126" s="1"/>
    </row>
    <row r="127" spans="1:7" x14ac:dyDescent="0.35">
      <c r="A127" t="s">
        <v>144</v>
      </c>
      <c r="B127" t="str">
        <f>VLOOKUP(A127,ISO_Table!$A$2:$D$250,3,FALSE)</f>
        <v>MUS</v>
      </c>
      <c r="C127" s="1">
        <v>7586.8934540082264</v>
      </c>
      <c r="D127" s="1">
        <f t="shared" si="6"/>
        <v>752.00556969715694</v>
      </c>
      <c r="E127" s="1">
        <f t="shared" si="7"/>
        <v>819.62778954083069</v>
      </c>
      <c r="F127" s="1">
        <f t="shared" si="8"/>
        <v>561.72245437209494</v>
      </c>
      <c r="G127" s="1"/>
    </row>
    <row r="128" spans="1:7" x14ac:dyDescent="0.35">
      <c r="A128" t="s">
        <v>145</v>
      </c>
      <c r="B128" t="str">
        <f>VLOOKUP(A128,ISO_Table!$A$2:$D$250,3,FALSE)</f>
        <v>MEX</v>
      </c>
      <c r="C128" s="1">
        <v>8920.6890162414238</v>
      </c>
      <c r="D128" s="1">
        <f t="shared" si="6"/>
        <v>800.41252085419467</v>
      </c>
      <c r="E128" s="1">
        <f t="shared" si="7"/>
        <v>868.46874727582383</v>
      </c>
      <c r="F128" s="1">
        <f t="shared" si="8"/>
        <v>592.07051804577532</v>
      </c>
      <c r="G128" s="1"/>
    </row>
    <row r="129" spans="1:7" x14ac:dyDescent="0.35">
      <c r="A129" t="s">
        <v>146</v>
      </c>
      <c r="B129" t="str">
        <f>VLOOKUP(A129,ISO_Table!$A$2:$D$250,3,FALSE)</f>
        <v>FSM</v>
      </c>
      <c r="C129" s="1">
        <v>2838.4485470811337</v>
      </c>
      <c r="D129" s="1">
        <f t="shared" si="6"/>
        <v>514.92884595093835</v>
      </c>
      <c r="E129" s="1">
        <f t="shared" si="7"/>
        <v>576.78368215695207</v>
      </c>
      <c r="F129" s="1">
        <f t="shared" si="8"/>
        <v>408.12671294055951</v>
      </c>
      <c r="G129" s="1"/>
    </row>
    <row r="130" spans="1:7" x14ac:dyDescent="0.35">
      <c r="A130" t="s">
        <v>150</v>
      </c>
      <c r="B130" t="str">
        <f>VLOOKUP(A130,ISO_Table!$A$2:$D$250,3,FALSE)</f>
        <v>MDA</v>
      </c>
      <c r="C130" s="1">
        <v>1631.5358317953226</v>
      </c>
      <c r="D130" s="1">
        <f t="shared" si="6"/>
        <v>416.01848362516387</v>
      </c>
      <c r="E130" s="1">
        <f t="shared" si="7"/>
        <v>473.22081275989859</v>
      </c>
      <c r="F130" s="1">
        <f t="shared" si="8"/>
        <v>340.92718817018749</v>
      </c>
      <c r="G130" s="1"/>
    </row>
    <row r="131" spans="1:7" x14ac:dyDescent="0.35">
      <c r="A131" t="s">
        <v>151</v>
      </c>
      <c r="B131" t="str">
        <f>VLOOKUP(A131,ISO_Table!$A$2:$D$250,3,FALSE)</f>
        <v>MCO</v>
      </c>
      <c r="C131" s="1">
        <v>145229.83790157261</v>
      </c>
      <c r="D131" s="1">
        <f t="shared" si="6"/>
        <v>2344.4680819670975</v>
      </c>
      <c r="E131" s="1">
        <f t="shared" si="7"/>
        <v>2353.9680731210233</v>
      </c>
      <c r="F131" s="1">
        <f t="shared" si="8"/>
        <v>1465.6860099995311</v>
      </c>
      <c r="G131" s="1"/>
    </row>
    <row r="132" spans="1:7" x14ac:dyDescent="0.35">
      <c r="A132" t="s">
        <v>152</v>
      </c>
      <c r="B132" t="str">
        <f>VLOOKUP(A132,ISO_Table!$A$2:$D$250,3,FALSE)</f>
        <v>MNG</v>
      </c>
      <c r="C132" s="1">
        <v>2285.6453775170312</v>
      </c>
      <c r="D132" s="1">
        <f t="shared" si="6"/>
        <v>473.70789072759675</v>
      </c>
      <c r="E132" s="1">
        <f t="shared" si="7"/>
        <v>533.81597865769368</v>
      </c>
      <c r="F132" s="1">
        <f t="shared" si="8"/>
        <v>380.39164658545099</v>
      </c>
      <c r="G132" s="1"/>
    </row>
    <row r="133" spans="1:7" x14ac:dyDescent="0.35">
      <c r="A133" t="s">
        <v>153</v>
      </c>
      <c r="B133" t="str">
        <f>VLOOKUP(A133,ISO_Table!$A$2:$D$250,3,FALSE)</f>
        <v>MNE</v>
      </c>
      <c r="C133" s="1">
        <v>6636.0705378100602</v>
      </c>
      <c r="D133" s="1">
        <f t="shared" si="6"/>
        <v>714.20111667033871</v>
      </c>
      <c r="E133" s="1">
        <f t="shared" si="7"/>
        <v>781.32693401010249</v>
      </c>
      <c r="F133" s="1">
        <f t="shared" si="8"/>
        <v>537.80876740965698</v>
      </c>
      <c r="G133" s="1"/>
    </row>
    <row r="134" spans="1:7" x14ac:dyDescent="0.35">
      <c r="A134" t="s">
        <v>154</v>
      </c>
      <c r="B134" t="str">
        <f>VLOOKUP(A134,ISO_Table!$A$2:$D$250,3,FALSE)</f>
        <v>MAR</v>
      </c>
      <c r="C134" s="1">
        <v>2822.7337391485398</v>
      </c>
      <c r="D134" s="1">
        <f t="shared" si="6"/>
        <v>513.82882171956385</v>
      </c>
      <c r="E134" s="1">
        <f t="shared" si="7"/>
        <v>575.64035697657971</v>
      </c>
      <c r="F134" s="1">
        <f t="shared" si="8"/>
        <v>407.39120704883976</v>
      </c>
      <c r="G134" s="1"/>
    </row>
    <row r="135" spans="1:7" x14ac:dyDescent="0.35">
      <c r="A135" t="s">
        <v>155</v>
      </c>
      <c r="B135" t="str">
        <f>VLOOKUP(A135,ISO_Table!$A$2:$D$250,3,FALSE)</f>
        <v>MOZ</v>
      </c>
      <c r="C135" s="1">
        <v>424.13490196596661</v>
      </c>
      <c r="D135" s="1">
        <f t="shared" si="6"/>
        <v>247.59105792123643</v>
      </c>
      <c r="E135" s="1">
        <f t="shared" si="7"/>
        <v>292.38274583424925</v>
      </c>
      <c r="F135" s="1">
        <f t="shared" si="8"/>
        <v>220.07213133087384</v>
      </c>
      <c r="G135" s="1"/>
    </row>
    <row r="136" spans="1:7" x14ac:dyDescent="0.35">
      <c r="A136" t="s">
        <v>156</v>
      </c>
      <c r="B136" t="str">
        <f>VLOOKUP(A136,ISO_Table!$A$2:$D$250,3,FALSE)</f>
        <v>MMR</v>
      </c>
      <c r="C136" s="1">
        <v>1270</v>
      </c>
      <c r="D136" s="1">
        <f t="shared" si="6"/>
        <v>377.75098324114185</v>
      </c>
      <c r="E136" s="1">
        <f t="shared" si="7"/>
        <v>432.69438189217874</v>
      </c>
      <c r="F136" s="1">
        <f t="shared" si="8"/>
        <v>314.27861092330835</v>
      </c>
      <c r="G136" s="1"/>
    </row>
    <row r="137" spans="1:7" x14ac:dyDescent="0.35">
      <c r="A137" t="s">
        <v>157</v>
      </c>
      <c r="B137" t="str">
        <f>VLOOKUP(A137,ISO_Table!$A$2:$D$250,3,FALSE)</f>
        <v>NAM</v>
      </c>
      <c r="C137" s="1">
        <v>5177.6811792210601</v>
      </c>
      <c r="D137" s="1">
        <f t="shared" si="6"/>
        <v>649.09061452918627</v>
      </c>
      <c r="E137" s="1">
        <f t="shared" si="7"/>
        <v>715.01271423885123</v>
      </c>
      <c r="F137" s="1">
        <f t="shared" si="8"/>
        <v>496.14835587558542</v>
      </c>
      <c r="G137" s="1"/>
    </row>
    <row r="138" spans="1:7" x14ac:dyDescent="0.35">
      <c r="A138" t="s">
        <v>158</v>
      </c>
      <c r="B138" t="str">
        <f>VLOOKUP(A138,ISO_Table!$A$2:$D$250,3,FALSE)</f>
        <v>NPL</v>
      </c>
      <c r="C138" s="1">
        <v>595.77162611282381</v>
      </c>
      <c r="D138" s="1">
        <f t="shared" si="6"/>
        <v>282.21569011448105</v>
      </c>
      <c r="E138" s="1">
        <f t="shared" si="7"/>
        <v>330.13786067273435</v>
      </c>
      <c r="F138" s="1">
        <f t="shared" si="8"/>
        <v>245.76069594747645</v>
      </c>
      <c r="G138" s="1"/>
    </row>
    <row r="139" spans="1:7" x14ac:dyDescent="0.35">
      <c r="A139" t="s">
        <v>159</v>
      </c>
      <c r="B139" t="str">
        <f>VLOOKUP(A139,ISO_Table!$A$2:$D$250,3,FALSE)</f>
        <v>NLD</v>
      </c>
      <c r="C139" s="1">
        <v>50338.254827372541</v>
      </c>
      <c r="D139" s="1">
        <f t="shared" si="6"/>
        <v>1558.8042435476177</v>
      </c>
      <c r="E139" s="1">
        <f t="shared" si="7"/>
        <v>1611.907837949185</v>
      </c>
      <c r="F139" s="1">
        <f t="shared" si="8"/>
        <v>1038.8090070557423</v>
      </c>
      <c r="G139" s="1"/>
    </row>
    <row r="140" spans="1:7" x14ac:dyDescent="0.35">
      <c r="A140" t="s">
        <v>160</v>
      </c>
      <c r="B140" t="str">
        <f>VLOOKUP(A140,ISO_Table!$A$2:$D$250,3,FALSE)</f>
        <v>NCL</v>
      </c>
      <c r="C140" s="1"/>
      <c r="D140" s="1">
        <f t="shared" si="6"/>
        <v>0</v>
      </c>
      <c r="E140" s="1">
        <f t="shared" si="7"/>
        <v>0</v>
      </c>
      <c r="F140" s="1">
        <f t="shared" si="8"/>
        <v>0</v>
      </c>
      <c r="G140" s="1"/>
    </row>
    <row r="141" spans="1:7" x14ac:dyDescent="0.35">
      <c r="A141" t="s">
        <v>161</v>
      </c>
      <c r="B141" t="str">
        <f>VLOOKUP(A141,ISO_Table!$A$2:$D$250,3,FALSE)</f>
        <v>NZL</v>
      </c>
      <c r="C141" s="1">
        <v>32846.45443037917</v>
      </c>
      <c r="D141" s="1">
        <f t="shared" si="6"/>
        <v>1322.4272178201984</v>
      </c>
      <c r="E141" s="1">
        <f t="shared" si="7"/>
        <v>1383.804680898776</v>
      </c>
      <c r="F141" s="1">
        <f t="shared" si="8"/>
        <v>904.2658060010624</v>
      </c>
      <c r="G141" s="1"/>
    </row>
    <row r="142" spans="1:7" x14ac:dyDescent="0.35">
      <c r="A142" t="s">
        <v>162</v>
      </c>
      <c r="B142" t="str">
        <f>VLOOKUP(A142,ISO_Table!$A$2:$D$250,3,FALSE)</f>
        <v>NIC</v>
      </c>
      <c r="C142" s="1">
        <v>1535.1921670004256</v>
      </c>
      <c r="D142" s="1">
        <f t="shared" si="6"/>
        <v>406.37810406121628</v>
      </c>
      <c r="E142" s="1">
        <f t="shared" si="7"/>
        <v>463.03772092514367</v>
      </c>
      <c r="F142" s="1">
        <f t="shared" si="8"/>
        <v>334.2514286016231</v>
      </c>
      <c r="G142" s="1"/>
    </row>
    <row r="143" spans="1:7" x14ac:dyDescent="0.35">
      <c r="A143" t="s">
        <v>163</v>
      </c>
      <c r="B143" t="str">
        <f>VLOOKUP(A143,ISO_Table!$A$2:$D$250,3,FALSE)</f>
        <v>NER</v>
      </c>
      <c r="C143" s="1">
        <v>359.80124195790518</v>
      </c>
      <c r="D143" s="1">
        <f t="shared" si="6"/>
        <v>232.38909572584689</v>
      </c>
      <c r="E143" s="1">
        <f t="shared" si="7"/>
        <v>275.68846829500831</v>
      </c>
      <c r="F143" s="1">
        <f t="shared" si="8"/>
        <v>208.61894923061325</v>
      </c>
      <c r="G143" s="1"/>
    </row>
    <row r="144" spans="1:7" x14ac:dyDescent="0.35">
      <c r="A144" t="s">
        <v>164</v>
      </c>
      <c r="B144" t="str">
        <f>VLOOKUP(A144,ISO_Table!$A$2:$D$250,3,FALSE)</f>
        <v>NGA</v>
      </c>
      <c r="C144" s="1">
        <v>2310.860517765288</v>
      </c>
      <c r="D144" s="1">
        <f t="shared" si="6"/>
        <v>475.7141305927953</v>
      </c>
      <c r="E144" s="1">
        <f t="shared" si="7"/>
        <v>535.91330397367653</v>
      </c>
      <c r="F144" s="1">
        <f t="shared" si="8"/>
        <v>381.75003161452247</v>
      </c>
      <c r="G144" s="1"/>
    </row>
    <row r="145" spans="1:7" x14ac:dyDescent="0.35">
      <c r="A145" t="s">
        <v>166</v>
      </c>
      <c r="B145" t="str">
        <f>VLOOKUP(A145,ISO_Table!$A$2:$D$250,3,FALSE)</f>
        <v>MNP</v>
      </c>
      <c r="C145" s="1"/>
      <c r="D145" s="1">
        <f t="shared" si="6"/>
        <v>0</v>
      </c>
      <c r="E145" s="1">
        <f t="shared" si="7"/>
        <v>0</v>
      </c>
      <c r="F145" s="1">
        <f t="shared" si="8"/>
        <v>0</v>
      </c>
      <c r="G145" s="1"/>
    </row>
    <row r="146" spans="1:7" x14ac:dyDescent="0.35">
      <c r="A146" t="s">
        <v>167</v>
      </c>
      <c r="B146" t="str">
        <f>VLOOKUP(A146,ISO_Table!$A$2:$D$250,3,FALSE)</f>
        <v>NOR</v>
      </c>
      <c r="C146" s="1">
        <v>86096.13601946141</v>
      </c>
      <c r="D146" s="1">
        <f t="shared" si="6"/>
        <v>1916.7969791536516</v>
      </c>
      <c r="E146" s="1">
        <f t="shared" si="7"/>
        <v>1952.7424478321525</v>
      </c>
      <c r="F146" s="1">
        <f t="shared" si="8"/>
        <v>1236.7023538877356</v>
      </c>
      <c r="G146" s="1"/>
    </row>
    <row r="147" spans="1:7" x14ac:dyDescent="0.35">
      <c r="A147" t="s">
        <v>170</v>
      </c>
      <c r="B147" t="str">
        <f>VLOOKUP(A147,ISO_Table!$A$2:$D$250,3,FALSE)</f>
        <v>OMN</v>
      </c>
      <c r="C147" s="1">
        <v>20922.656773028575</v>
      </c>
      <c r="D147" s="1">
        <f t="shared" si="6"/>
        <v>1111.5321104227114</v>
      </c>
      <c r="E147" s="1">
        <f t="shared" si="7"/>
        <v>1177.7965064033181</v>
      </c>
      <c r="F147" s="1">
        <f t="shared" si="8"/>
        <v>781.01145613611016</v>
      </c>
      <c r="G147" s="1"/>
    </row>
    <row r="148" spans="1:7" x14ac:dyDescent="0.35">
      <c r="A148" t="s">
        <v>173</v>
      </c>
      <c r="B148" t="str">
        <f>VLOOKUP(A148,ISO_Table!$A$2:$D$250,3,FALSE)</f>
        <v>PAK</v>
      </c>
      <c r="C148" s="1">
        <v>1023.1957561358365</v>
      </c>
      <c r="D148" s="1">
        <f t="shared" si="6"/>
        <v>347.58138785646491</v>
      </c>
      <c r="E148" s="1">
        <f t="shared" si="7"/>
        <v>400.53553911780023</v>
      </c>
      <c r="F148" s="1">
        <f t="shared" si="8"/>
        <v>292.97096896111753</v>
      </c>
      <c r="G148" s="1"/>
    </row>
    <row r="149" spans="1:7" x14ac:dyDescent="0.35">
      <c r="A149" t="s">
        <v>174</v>
      </c>
      <c r="B149" t="str">
        <f>VLOOKUP(A149,ISO_Table!$A$2:$D$250,3,FALSE)</f>
        <v>PLW</v>
      </c>
      <c r="C149" s="1">
        <v>9651.1333659013198</v>
      </c>
      <c r="D149" s="1">
        <f t="shared" si="6"/>
        <v>825.04944757382748</v>
      </c>
      <c r="E149" s="1">
        <f t="shared" si="7"/>
        <v>893.24397799749988</v>
      </c>
      <c r="F149" s="1">
        <f t="shared" si="8"/>
        <v>607.40517988059719</v>
      </c>
      <c r="G149" s="1"/>
    </row>
    <row r="150" spans="1:7" x14ac:dyDescent="0.35">
      <c r="A150" t="s">
        <v>175</v>
      </c>
      <c r="B150" t="str">
        <f>VLOOKUP(A150,ISO_Table!$A$2:$D$250,3,FALSE)</f>
        <v>PAN</v>
      </c>
      <c r="C150" s="1">
        <v>7833.9035509367804</v>
      </c>
      <c r="D150" s="1">
        <f t="shared" si="6"/>
        <v>761.34380906873946</v>
      </c>
      <c r="E150" s="1">
        <f t="shared" si="7"/>
        <v>829.0669875860259</v>
      </c>
      <c r="F150" s="1">
        <f t="shared" si="8"/>
        <v>567.60017382578053</v>
      </c>
      <c r="G150" s="1"/>
    </row>
    <row r="151" spans="1:7" x14ac:dyDescent="0.35">
      <c r="A151" t="s">
        <v>176</v>
      </c>
      <c r="B151" t="str">
        <f>VLOOKUP(A151,ISO_Table!$A$2:$D$250,3,FALSE)</f>
        <v>PNG</v>
      </c>
      <c r="C151" s="1">
        <v>1382.1437493387666</v>
      </c>
      <c r="D151" s="1">
        <f t="shared" si="6"/>
        <v>390.26671080358688</v>
      </c>
      <c r="E151" s="1">
        <f t="shared" si="7"/>
        <v>445.98014580702926</v>
      </c>
      <c r="F151" s="1">
        <f t="shared" si="8"/>
        <v>323.0388349016572</v>
      </c>
      <c r="G151" s="1"/>
    </row>
    <row r="152" spans="1:7" x14ac:dyDescent="0.35">
      <c r="A152" t="s">
        <v>177</v>
      </c>
      <c r="B152" t="str">
        <f>VLOOKUP(A152,ISO_Table!$A$2:$D$250,3,FALSE)</f>
        <v>PRY</v>
      </c>
      <c r="C152" s="1">
        <v>3100.8351186441673</v>
      </c>
      <c r="D152" s="1">
        <f t="shared" si="6"/>
        <v>532.76783282385679</v>
      </c>
      <c r="E152" s="1">
        <f t="shared" si="7"/>
        <v>595.3005510675938</v>
      </c>
      <c r="F152" s="1">
        <f t="shared" si="8"/>
        <v>420.02043192014071</v>
      </c>
      <c r="G152" s="1"/>
    </row>
    <row r="153" spans="1:7" x14ac:dyDescent="0.35">
      <c r="A153" t="s">
        <v>178</v>
      </c>
      <c r="B153" t="str">
        <f>VLOOKUP(A153,ISO_Table!$A$2:$D$250,3,FALSE)</f>
        <v>PER</v>
      </c>
      <c r="C153" s="1">
        <v>5075.4766702845191</v>
      </c>
      <c r="D153" s="1">
        <f t="shared" si="6"/>
        <v>644.12489887921606</v>
      </c>
      <c r="E153" s="1">
        <f t="shared" si="7"/>
        <v>709.93604631787991</v>
      </c>
      <c r="F153" s="1">
        <f t="shared" si="8"/>
        <v>492.94494790499743</v>
      </c>
      <c r="G153" s="1"/>
    </row>
    <row r="154" spans="1:7" x14ac:dyDescent="0.35">
      <c r="A154" t="s">
        <v>179</v>
      </c>
      <c r="B154" t="str">
        <f>VLOOKUP(A154,ISO_Table!$A$2:$D$250,3,FALSE)</f>
        <v>PHL</v>
      </c>
      <c r="C154" s="1">
        <v>2135.9184073706961</v>
      </c>
      <c r="D154" s="1">
        <f t="shared" si="6"/>
        <v>461.50501061730711</v>
      </c>
      <c r="E154" s="1">
        <f t="shared" si="7"/>
        <v>521.04515682584463</v>
      </c>
      <c r="F154" s="1">
        <f t="shared" si="8"/>
        <v>372.10975173435054</v>
      </c>
      <c r="G154" s="1"/>
    </row>
    <row r="155" spans="1:7" x14ac:dyDescent="0.35">
      <c r="A155" t="s">
        <v>180</v>
      </c>
      <c r="B155" t="str">
        <f>VLOOKUP(A155,ISO_Table!$A$2:$D$250,3,FALSE)</f>
        <v>POL</v>
      </c>
      <c r="C155" s="1">
        <v>12484.073151143239</v>
      </c>
      <c r="D155" s="1">
        <f t="shared" si="6"/>
        <v>911.0387691469557</v>
      </c>
      <c r="E155" s="1">
        <f t="shared" si="7"/>
        <v>979.30855814657582</v>
      </c>
      <c r="F155" s="1">
        <f t="shared" si="8"/>
        <v>660.3818969309574</v>
      </c>
      <c r="G155" s="1"/>
    </row>
    <row r="156" spans="1:7" x14ac:dyDescent="0.35">
      <c r="A156" t="s">
        <v>181</v>
      </c>
      <c r="B156" t="str">
        <f>VLOOKUP(A156,ISO_Table!$A$2:$D$250,3,FALSE)</f>
        <v>PRT</v>
      </c>
      <c r="C156" s="1">
        <v>22538.654077348168</v>
      </c>
      <c r="D156" s="1">
        <f t="shared" si="6"/>
        <v>1143.8478685985749</v>
      </c>
      <c r="E156" s="1">
        <f t="shared" si="7"/>
        <v>1209.5345151168483</v>
      </c>
      <c r="F156" s="1">
        <f t="shared" si="8"/>
        <v>800.12031283232841</v>
      </c>
      <c r="G156" s="1"/>
    </row>
    <row r="157" spans="1:7" x14ac:dyDescent="0.35">
      <c r="A157" t="s">
        <v>182</v>
      </c>
      <c r="B157" t="str">
        <f>VLOOKUP(A157,ISO_Table!$A$2:$D$250,3,FALSE)</f>
        <v>PRI</v>
      </c>
      <c r="C157" s="1">
        <v>26437.992178883847</v>
      </c>
      <c r="D157" s="1">
        <f t="shared" si="6"/>
        <v>1216.3619234074604</v>
      </c>
      <c r="E157" s="1">
        <f t="shared" si="7"/>
        <v>1280.5196922513412</v>
      </c>
      <c r="F157" s="1">
        <f t="shared" si="8"/>
        <v>842.69618115458582</v>
      </c>
      <c r="G157" s="1"/>
    </row>
    <row r="158" spans="1:7" x14ac:dyDescent="0.35">
      <c r="A158" t="s">
        <v>183</v>
      </c>
      <c r="B158" t="str">
        <f>VLOOKUP(A158,ISO_Table!$A$2:$D$250,3,FALSE)</f>
        <v>QAT</v>
      </c>
      <c r="C158" s="1">
        <v>71510.155746257355</v>
      </c>
      <c r="D158" s="1">
        <f t="shared" si="6"/>
        <v>1784.5259075249169</v>
      </c>
      <c r="E158" s="1">
        <f t="shared" si="7"/>
        <v>1827.396677714135</v>
      </c>
      <c r="F158" s="1">
        <f t="shared" si="8"/>
        <v>1164.3219086433239</v>
      </c>
      <c r="G158" s="1"/>
    </row>
    <row r="159" spans="1:7" x14ac:dyDescent="0.35">
      <c r="A159" t="s">
        <v>184</v>
      </c>
      <c r="B159" t="str">
        <f>VLOOKUP(A159,ISO_Table!$A$2:$D$250,3,FALSE)</f>
        <v>ROU</v>
      </c>
      <c r="C159" s="1">
        <v>8139.146673356282</v>
      </c>
      <c r="D159" s="1">
        <f t="shared" si="6"/>
        <v>772.63680596393442</v>
      </c>
      <c r="E159" s="1">
        <f t="shared" si="7"/>
        <v>840.47092920619491</v>
      </c>
      <c r="F159" s="1">
        <f t="shared" si="8"/>
        <v>574.69321856214674</v>
      </c>
      <c r="G159" s="1"/>
    </row>
    <row r="160" spans="1:7" x14ac:dyDescent="0.35">
      <c r="A160" t="s">
        <v>185</v>
      </c>
      <c r="B160" t="str">
        <f>VLOOKUP(A160,ISO_Table!$A$2:$D$250,3,FALSE)</f>
        <v>RUS</v>
      </c>
      <c r="C160" s="1">
        <v>10709.769363833941</v>
      </c>
      <c r="D160" s="1">
        <f t="shared" si="6"/>
        <v>858.79935918701085</v>
      </c>
      <c r="E160" s="1">
        <f t="shared" si="7"/>
        <v>927.09709614361032</v>
      </c>
      <c r="F160" s="1">
        <f t="shared" si="8"/>
        <v>628.29637850941504</v>
      </c>
      <c r="G160" s="1"/>
    </row>
    <row r="161" spans="1:7" x14ac:dyDescent="0.35">
      <c r="A161" t="s">
        <v>186</v>
      </c>
      <c r="B161" t="str">
        <f>VLOOKUP(A161,ISO_Table!$A$2:$D$250,3,FALSE)</f>
        <v>RWA</v>
      </c>
      <c r="C161" s="1">
        <v>525.85492780301763</v>
      </c>
      <c r="D161" s="1">
        <f t="shared" si="6"/>
        <v>268.9663647885456</v>
      </c>
      <c r="E161" s="1">
        <f t="shared" si="7"/>
        <v>315.732505758049</v>
      </c>
      <c r="F161" s="1">
        <f t="shared" si="8"/>
        <v>235.99257689591894</v>
      </c>
      <c r="G161" s="1"/>
    </row>
    <row r="162" spans="1:7" x14ac:dyDescent="0.35">
      <c r="A162" t="s">
        <v>187</v>
      </c>
      <c r="B162" t="str">
        <f>VLOOKUP(A162,ISO_Table!$A$2:$D$250,3,FALSE)</f>
        <v>WSM</v>
      </c>
      <c r="C162" s="1">
        <v>3456.7696596470514</v>
      </c>
      <c r="D162" s="1">
        <f t="shared" si="6"/>
        <v>555.54118924696081</v>
      </c>
      <c r="E162" s="1">
        <f t="shared" si="7"/>
        <v>618.87454816869354</v>
      </c>
      <c r="F162" s="1">
        <f t="shared" si="8"/>
        <v>435.11396522760231</v>
      </c>
      <c r="G162" s="1"/>
    </row>
    <row r="163" spans="1:7" x14ac:dyDescent="0.35">
      <c r="A163" t="s">
        <v>188</v>
      </c>
      <c r="B163" t="str">
        <f>VLOOKUP(A163,ISO_Table!$A$2:$D$250,3,FALSE)</f>
        <v>SMR</v>
      </c>
      <c r="C163" s="1"/>
      <c r="D163" s="1">
        <f t="shared" si="6"/>
        <v>0</v>
      </c>
      <c r="E163" s="1">
        <f t="shared" si="7"/>
        <v>0</v>
      </c>
      <c r="F163" s="1">
        <f t="shared" si="8"/>
        <v>0</v>
      </c>
      <c r="G163" s="1"/>
    </row>
    <row r="164" spans="1:7" x14ac:dyDescent="0.35">
      <c r="A164" t="s">
        <v>189</v>
      </c>
      <c r="B164" t="str">
        <f>VLOOKUP(A164,ISO_Table!$A$2:$D$250,3,FALSE)</f>
        <v>STP</v>
      </c>
      <c r="C164" s="1">
        <v>1127.9816671991573</v>
      </c>
      <c r="D164" s="1">
        <f t="shared" si="6"/>
        <v>360.88360828902654</v>
      </c>
      <c r="E164" s="1">
        <f t="shared" si="7"/>
        <v>414.73869424824034</v>
      </c>
      <c r="F164" s="1">
        <f t="shared" si="8"/>
        <v>302.40009913262747</v>
      </c>
      <c r="G164" s="1"/>
    </row>
    <row r="165" spans="1:7" x14ac:dyDescent="0.35">
      <c r="A165" t="s">
        <v>190</v>
      </c>
      <c r="B165" t="str">
        <f>VLOOKUP(A165,ISO_Table!$A$2:$D$250,3,FALSE)</f>
        <v>SAU</v>
      </c>
      <c r="C165" s="1">
        <v>19326.582554817593</v>
      </c>
      <c r="D165" s="1">
        <f t="shared" si="6"/>
        <v>1078.0709451314456</v>
      </c>
      <c r="E165" s="1">
        <f t="shared" si="7"/>
        <v>1144.8632825762736</v>
      </c>
      <c r="F165" s="1">
        <f t="shared" si="8"/>
        <v>761.13339469668074</v>
      </c>
      <c r="G165" s="1"/>
    </row>
    <row r="166" spans="1:7" x14ac:dyDescent="0.35">
      <c r="A166" t="s">
        <v>191</v>
      </c>
      <c r="B166" t="str">
        <f>VLOOKUP(A166,ISO_Table!$A$2:$D$250,3,FALSE)</f>
        <v>SEN</v>
      </c>
      <c r="C166" s="1">
        <v>998.599576382696</v>
      </c>
      <c r="D166" s="1">
        <f t="shared" si="6"/>
        <v>344.3388056152358</v>
      </c>
      <c r="E166" s="1">
        <f t="shared" si="7"/>
        <v>397.06744816759925</v>
      </c>
      <c r="F166" s="1">
        <f t="shared" si="8"/>
        <v>290.66400582855692</v>
      </c>
      <c r="G166" s="1"/>
    </row>
    <row r="167" spans="1:7" x14ac:dyDescent="0.35">
      <c r="A167" t="s">
        <v>192</v>
      </c>
      <c r="B167" t="str">
        <f>VLOOKUP(A167,ISO_Table!$A$2:$D$250,3,FALSE)</f>
        <v>SCG</v>
      </c>
      <c r="C167" s="1">
        <v>5399.2976195801366</v>
      </c>
      <c r="D167" s="1">
        <f t="shared" si="6"/>
        <v>659.65479776196128</v>
      </c>
      <c r="E167" s="1">
        <f t="shared" si="7"/>
        <v>725.80364650319802</v>
      </c>
      <c r="F167" s="1">
        <f t="shared" si="8"/>
        <v>502.95065044682423</v>
      </c>
      <c r="G167" s="1"/>
    </row>
    <row r="168" spans="1:7" x14ac:dyDescent="0.35">
      <c r="A168" t="s">
        <v>193</v>
      </c>
      <c r="B168" t="str">
        <f>VLOOKUP(A168,ISO_Table!$A$2:$D$250,3,FALSE)</f>
        <v>SYC</v>
      </c>
      <c r="C168" s="1">
        <v>10842.773064233708</v>
      </c>
      <c r="D168" s="1">
        <f t="shared" ref="D168:D216" si="9">$I$4*C168^$J$4</f>
        <v>862.89207422658774</v>
      </c>
      <c r="E168" s="1">
        <f t="shared" ref="E168:E216" si="10">$I$5*C168^$J$5</f>
        <v>931.19572621205884</v>
      </c>
      <c r="F168" s="1">
        <f t="shared" ref="F168:F216" si="11">$I$6*C168^$J$6</f>
        <v>630.82094059426686</v>
      </c>
      <c r="G168" s="1"/>
    </row>
    <row r="169" spans="1:7" x14ac:dyDescent="0.35">
      <c r="A169" t="s">
        <v>194</v>
      </c>
      <c r="B169" t="str">
        <f>VLOOKUP(A169,ISO_Table!$A$2:$D$250,3,FALSE)</f>
        <v>SLE</v>
      </c>
      <c r="C169" s="1">
        <v>448.2215321411806</v>
      </c>
      <c r="D169" s="1">
        <f t="shared" si="9"/>
        <v>252.91547566875832</v>
      </c>
      <c r="E169" s="1">
        <f t="shared" si="10"/>
        <v>298.21212888873509</v>
      </c>
      <c r="F169" s="1">
        <f t="shared" si="11"/>
        <v>224.05723868968613</v>
      </c>
      <c r="G169" s="1"/>
    </row>
    <row r="170" spans="1:7" x14ac:dyDescent="0.35">
      <c r="A170" t="s">
        <v>195</v>
      </c>
      <c r="B170" t="str">
        <f>VLOOKUP(A170,ISO_Table!$A$2:$D$250,3,FALSE)</f>
        <v>SGP</v>
      </c>
      <c r="C170" s="1">
        <v>46569.688428068439</v>
      </c>
      <c r="D170" s="1">
        <f t="shared" si="9"/>
        <v>1512.7731710868848</v>
      </c>
      <c r="E170" s="1">
        <f t="shared" si="10"/>
        <v>1567.6963148371701</v>
      </c>
      <c r="F170" s="1">
        <f t="shared" si="11"/>
        <v>1012.8748058657632</v>
      </c>
      <c r="G170" s="1"/>
    </row>
    <row r="171" spans="1:7" x14ac:dyDescent="0.35">
      <c r="A171" t="s">
        <v>196</v>
      </c>
      <c r="B171" t="str">
        <f>VLOOKUP(A171,ISO_Table!$A$2:$D$250,3,FALSE)</f>
        <v>SXM</v>
      </c>
      <c r="C171" s="1"/>
      <c r="D171" s="1">
        <f t="shared" si="9"/>
        <v>0</v>
      </c>
      <c r="E171" s="1">
        <f t="shared" si="10"/>
        <v>0</v>
      </c>
      <c r="F171" s="1">
        <f t="shared" si="11"/>
        <v>0</v>
      </c>
      <c r="G171" s="1"/>
    </row>
    <row r="172" spans="1:7" x14ac:dyDescent="0.35">
      <c r="A172" t="s">
        <v>197</v>
      </c>
      <c r="B172" t="str">
        <f>VLOOKUP(A172,ISO_Table!$A$2:$D$250,3,FALSE)</f>
        <v>SVK</v>
      </c>
      <c r="C172" s="1">
        <v>16509.896673997686</v>
      </c>
      <c r="D172" s="1">
        <f t="shared" si="9"/>
        <v>1014.6015834474807</v>
      </c>
      <c r="E172" s="1">
        <f t="shared" si="10"/>
        <v>1082.190305369925</v>
      </c>
      <c r="F172" s="1">
        <f t="shared" si="11"/>
        <v>723.15956863266558</v>
      </c>
      <c r="G172" s="1"/>
    </row>
    <row r="173" spans="1:7" x14ac:dyDescent="0.35">
      <c r="A173" t="s">
        <v>198</v>
      </c>
      <c r="B173" t="str">
        <f>VLOOKUP(A173,ISO_Table!$A$2:$D$250,3,FALSE)</f>
        <v>SVN</v>
      </c>
      <c r="C173" s="1">
        <v>23417.644655706827</v>
      </c>
      <c r="D173" s="1">
        <f t="shared" si="9"/>
        <v>1160.829550798527</v>
      </c>
      <c r="E173" s="1">
        <f t="shared" si="10"/>
        <v>1226.1865563987501</v>
      </c>
      <c r="F173" s="1">
        <f t="shared" si="11"/>
        <v>810.12789322178367</v>
      </c>
      <c r="G173" s="1"/>
    </row>
    <row r="174" spans="1:7" x14ac:dyDescent="0.35">
      <c r="A174" t="s">
        <v>200</v>
      </c>
      <c r="B174" t="str">
        <f>VLOOKUP(A174,ISO_Table!$A$2:$D$250,3,FALSE)</f>
        <v>SLB</v>
      </c>
      <c r="C174" s="1">
        <v>1294.6927321719254</v>
      </c>
      <c r="D174" s="1">
        <f t="shared" si="9"/>
        <v>380.56340733295889</v>
      </c>
      <c r="E174" s="1">
        <f t="shared" si="10"/>
        <v>435.6825728558527</v>
      </c>
      <c r="F174" s="1">
        <f t="shared" si="11"/>
        <v>316.25103834871749</v>
      </c>
      <c r="G174" s="1"/>
    </row>
    <row r="175" spans="1:7" x14ac:dyDescent="0.35">
      <c r="A175" t="s">
        <v>201</v>
      </c>
      <c r="B175" t="str">
        <f>VLOOKUP(A175,ISO_Table!$A$2:$D$250,3,FALSE)</f>
        <v>SOM</v>
      </c>
      <c r="C175" s="1">
        <v>284</v>
      </c>
      <c r="D175" s="1">
        <f t="shared" si="9"/>
        <v>212.14784995639539</v>
      </c>
      <c r="E175" s="1">
        <f t="shared" si="10"/>
        <v>253.33650875385615</v>
      </c>
      <c r="F175" s="1">
        <f t="shared" si="11"/>
        <v>193.18443170652949</v>
      </c>
      <c r="G175" s="1"/>
    </row>
    <row r="176" spans="1:7" x14ac:dyDescent="0.35">
      <c r="A176" t="s">
        <v>202</v>
      </c>
      <c r="B176" t="str">
        <f>VLOOKUP(A176,ISO_Table!$A$2:$D$250,3,FALSE)</f>
        <v>ZAF</v>
      </c>
      <c r="C176" s="1">
        <v>7175.6248040722267</v>
      </c>
      <c r="D176" s="1">
        <f t="shared" si="9"/>
        <v>736.03348954330602</v>
      </c>
      <c r="E176" s="1">
        <f t="shared" si="10"/>
        <v>803.46335014922408</v>
      </c>
      <c r="F176" s="1">
        <f t="shared" si="11"/>
        <v>551.642629347347</v>
      </c>
      <c r="G176" s="1"/>
    </row>
    <row r="177" spans="1:7" x14ac:dyDescent="0.35">
      <c r="A177" t="s">
        <v>204</v>
      </c>
      <c r="B177" t="str">
        <f>VLOOKUP(A177,ISO_Table!$A$2:$D$250,3,FALSE)</f>
        <v>SSD</v>
      </c>
      <c r="C177" s="1">
        <v>1582.1505029785951</v>
      </c>
      <c r="D177" s="1">
        <f t="shared" si="9"/>
        <v>411.12194586829685</v>
      </c>
      <c r="E177" s="1">
        <f t="shared" si="10"/>
        <v>468.05077418448752</v>
      </c>
      <c r="F177" s="1">
        <f t="shared" si="11"/>
        <v>337.53950110849223</v>
      </c>
      <c r="G177" s="1"/>
    </row>
    <row r="178" spans="1:7" x14ac:dyDescent="0.35">
      <c r="A178" t="s">
        <v>205</v>
      </c>
      <c r="B178" t="str">
        <f>VLOOKUP(A178,ISO_Table!$A$2:$D$250,3,FALSE)</f>
        <v>ESP</v>
      </c>
      <c r="C178" s="1">
        <v>30736.002278173593</v>
      </c>
      <c r="D178" s="1">
        <f t="shared" si="9"/>
        <v>1289.0274944442867</v>
      </c>
      <c r="E178" s="1">
        <f t="shared" si="10"/>
        <v>1351.3473054063895</v>
      </c>
      <c r="F178" s="1">
        <f t="shared" si="11"/>
        <v>884.9640520628061</v>
      </c>
      <c r="G178" s="1"/>
    </row>
    <row r="179" spans="1:7" x14ac:dyDescent="0.35">
      <c r="A179" t="s">
        <v>206</v>
      </c>
      <c r="B179" t="str">
        <f>VLOOKUP(A179,ISO_Table!$A$2:$D$250,3,FALSE)</f>
        <v>LKA</v>
      </c>
      <c r="C179" s="1">
        <v>2400.0155749726327</v>
      </c>
      <c r="D179" s="1">
        <f t="shared" si="9"/>
        <v>482.70174192940283</v>
      </c>
      <c r="E179" s="1">
        <f t="shared" si="10"/>
        <v>543.21319607936437</v>
      </c>
      <c r="F179" s="1">
        <f t="shared" si="11"/>
        <v>386.47423315865643</v>
      </c>
      <c r="G179" s="1"/>
    </row>
    <row r="180" spans="1:7" x14ac:dyDescent="0.35">
      <c r="A180" t="s">
        <v>207</v>
      </c>
      <c r="B180" t="str">
        <f>VLOOKUP(A180,ISO_Table!$A$2:$D$250,3,FALSE)</f>
        <v>KNA</v>
      </c>
      <c r="C180" s="1">
        <v>13226.952311418998</v>
      </c>
      <c r="D180" s="1">
        <f t="shared" si="9"/>
        <v>931.55118012557409</v>
      </c>
      <c r="E180" s="1">
        <f t="shared" si="10"/>
        <v>999.75028041841665</v>
      </c>
      <c r="F180" s="1">
        <f t="shared" si="11"/>
        <v>672.90116630168973</v>
      </c>
      <c r="G180" s="1"/>
    </row>
    <row r="181" spans="1:7" x14ac:dyDescent="0.35">
      <c r="A181" t="s">
        <v>208</v>
      </c>
      <c r="B181" t="str">
        <f>VLOOKUP(A181,ISO_Table!$A$2:$D$250,3,FALSE)</f>
        <v>LCA</v>
      </c>
      <c r="C181" s="1">
        <v>7014.1964486851939</v>
      </c>
      <c r="D181" s="1">
        <f t="shared" si="9"/>
        <v>729.61055287967861</v>
      </c>
      <c r="E181" s="1">
        <f t="shared" si="10"/>
        <v>796.95594916229027</v>
      </c>
      <c r="F181" s="1">
        <f t="shared" si="11"/>
        <v>547.57955422561417</v>
      </c>
      <c r="G181" s="1"/>
    </row>
    <row r="182" spans="1:7" x14ac:dyDescent="0.35">
      <c r="A182" t="s">
        <v>209</v>
      </c>
      <c r="B182" t="str">
        <f>VLOOKUP(A182,ISO_Table!$A$2:$D$250,3,FALSE)</f>
        <v>MAF</v>
      </c>
      <c r="C182" s="1"/>
      <c r="D182" s="1">
        <f t="shared" si="9"/>
        <v>0</v>
      </c>
      <c r="E182" s="1">
        <f t="shared" si="10"/>
        <v>0</v>
      </c>
      <c r="F182" s="1">
        <f t="shared" si="11"/>
        <v>0</v>
      </c>
      <c r="G182" s="1"/>
    </row>
    <row r="183" spans="1:7" x14ac:dyDescent="0.35">
      <c r="A183" t="s">
        <v>210</v>
      </c>
      <c r="B183" t="str">
        <f>VLOOKUP(A183,ISO_Table!$A$2:$D$250,3,FALSE)</f>
        <v>VCT</v>
      </c>
      <c r="C183" s="1">
        <v>6231.7132255384649</v>
      </c>
      <c r="D183" s="1">
        <f t="shared" si="9"/>
        <v>697.1130350581185</v>
      </c>
      <c r="E183" s="1">
        <f t="shared" si="10"/>
        <v>763.96684719844609</v>
      </c>
      <c r="F183" s="1">
        <f t="shared" si="11"/>
        <v>526.93489495938547</v>
      </c>
      <c r="G183" s="1"/>
    </row>
    <row r="184" spans="1:7" x14ac:dyDescent="0.35">
      <c r="A184" t="s">
        <v>213</v>
      </c>
      <c r="B184" t="str">
        <f>VLOOKUP(A184,ISO_Table!$A$2:$D$250,3,FALSE)</f>
        <v>SDN</v>
      </c>
      <c r="C184" s="1">
        <v>1439.52318486175</v>
      </c>
      <c r="D184" s="1">
        <f t="shared" si="9"/>
        <v>396.4297508189992</v>
      </c>
      <c r="E184" s="1">
        <f t="shared" si="10"/>
        <v>452.51101682062125</v>
      </c>
      <c r="F184" s="1">
        <f t="shared" si="11"/>
        <v>327.33635337459566</v>
      </c>
      <c r="G184" s="1"/>
    </row>
    <row r="185" spans="1:7" x14ac:dyDescent="0.35">
      <c r="A185" t="s">
        <v>214</v>
      </c>
      <c r="B185" t="str">
        <f>VLOOKUP(A185,ISO_Table!$A$2:$D$250,3,FALSE)</f>
        <v>SUR</v>
      </c>
      <c r="C185" s="1">
        <v>8321.3921968213399</v>
      </c>
      <c r="D185" s="1">
        <f t="shared" si="9"/>
        <v>779.25555337171477</v>
      </c>
      <c r="E185" s="1">
        <f t="shared" si="10"/>
        <v>847.14909996466292</v>
      </c>
      <c r="F185" s="1">
        <f t="shared" si="11"/>
        <v>578.8428505611995</v>
      </c>
      <c r="G185" s="1"/>
    </row>
    <row r="186" spans="1:7" x14ac:dyDescent="0.35">
      <c r="A186" t="s">
        <v>215</v>
      </c>
      <c r="B186" t="str">
        <f>VLOOKUP(A186,ISO_Table!$A$2:$D$250,3,FALSE)</f>
        <v>SWZ</v>
      </c>
      <c r="C186" s="1">
        <v>3261.593262717462</v>
      </c>
      <c r="D186" s="1">
        <f t="shared" si="9"/>
        <v>543.24228788854873</v>
      </c>
      <c r="E186" s="1">
        <f t="shared" si="10"/>
        <v>606.15210471731166</v>
      </c>
      <c r="F186" s="1">
        <f t="shared" si="11"/>
        <v>426.97489309245276</v>
      </c>
      <c r="G186" s="1"/>
    </row>
    <row r="187" spans="1:7" x14ac:dyDescent="0.35">
      <c r="A187" t="s">
        <v>216</v>
      </c>
      <c r="B187" t="str">
        <f>VLOOKUP(A187,ISO_Table!$A$2:$D$250,3,FALSE)</f>
        <v>SWE</v>
      </c>
      <c r="C187" s="1">
        <v>52076.255913486435</v>
      </c>
      <c r="D187" s="1">
        <f t="shared" si="9"/>
        <v>1579.3196640804695</v>
      </c>
      <c r="E187" s="1">
        <f t="shared" si="10"/>
        <v>1631.5818069370828</v>
      </c>
      <c r="F187" s="1">
        <f t="shared" si="11"/>
        <v>1050.3287458529653</v>
      </c>
      <c r="G187" s="1"/>
    </row>
    <row r="188" spans="1:7" x14ac:dyDescent="0.35">
      <c r="A188" t="s">
        <v>217</v>
      </c>
      <c r="B188" t="str">
        <f>VLOOKUP(A188,ISO_Table!$A$2:$D$250,3,FALSE)</f>
        <v>CHE</v>
      </c>
      <c r="C188" s="1">
        <v>74276.718415942509</v>
      </c>
      <c r="D188" s="1">
        <f t="shared" si="9"/>
        <v>1810.8099546257235</v>
      </c>
      <c r="E188" s="1">
        <f t="shared" si="10"/>
        <v>1852.3564604455248</v>
      </c>
      <c r="F188" s="1">
        <f t="shared" si="11"/>
        <v>1178.7699089814187</v>
      </c>
      <c r="G188" s="1"/>
    </row>
    <row r="189" spans="1:7" x14ac:dyDescent="0.35">
      <c r="A189" t="s">
        <v>218</v>
      </c>
      <c r="B189" t="str">
        <f>VLOOKUP(A189,ISO_Table!$A$2:$D$250,3,FALSE)</f>
        <v>SYR</v>
      </c>
      <c r="C189" s="1">
        <v>5100</v>
      </c>
      <c r="D189" s="1">
        <f t="shared" si="9"/>
        <v>645.32195666671305</v>
      </c>
      <c r="E189" s="1">
        <f t="shared" si="10"/>
        <v>711.16010833032669</v>
      </c>
      <c r="F189" s="1">
        <f t="shared" si="11"/>
        <v>493.71752841809098</v>
      </c>
      <c r="G189" s="1"/>
    </row>
    <row r="190" spans="1:7" x14ac:dyDescent="0.35">
      <c r="A190" t="s">
        <v>219</v>
      </c>
      <c r="B190" t="str">
        <f>VLOOKUP(A190,ISO_Table!$A$2:$D$250,3,FALSE)</f>
        <v>TJK</v>
      </c>
      <c r="C190" s="1">
        <v>739.73219180409751</v>
      </c>
      <c r="D190" s="1">
        <f t="shared" si="9"/>
        <v>306.75236149042985</v>
      </c>
      <c r="E190" s="1">
        <f t="shared" si="10"/>
        <v>356.68844418469507</v>
      </c>
      <c r="F190" s="1">
        <f t="shared" si="11"/>
        <v>263.66428581070238</v>
      </c>
      <c r="G190" s="1"/>
    </row>
    <row r="191" spans="1:7" x14ac:dyDescent="0.35">
      <c r="A191" t="s">
        <v>220</v>
      </c>
      <c r="B191" t="str">
        <f>VLOOKUP(A191,ISO_Table!$A$2:$D$250,3,FALSE)</f>
        <v>TZA</v>
      </c>
      <c r="C191" s="1">
        <v>524.69379524951296</v>
      </c>
      <c r="D191" s="1">
        <f t="shared" si="9"/>
        <v>268.73743877823313</v>
      </c>
      <c r="E191" s="1">
        <f t="shared" si="10"/>
        <v>315.48316224462627</v>
      </c>
      <c r="F191" s="1">
        <f t="shared" si="11"/>
        <v>235.82314784330174</v>
      </c>
      <c r="G191" s="1"/>
    </row>
    <row r="192" spans="1:7" x14ac:dyDescent="0.35">
      <c r="A192" t="s">
        <v>221</v>
      </c>
      <c r="B192" t="str">
        <f>VLOOKUP(A192,ISO_Table!$A$2:$D$250,3,FALSE)</f>
        <v>THA</v>
      </c>
      <c r="C192" s="1">
        <v>4802.6627576621331</v>
      </c>
      <c r="D192" s="1">
        <f t="shared" si="9"/>
        <v>630.56129842808798</v>
      </c>
      <c r="E192" s="1">
        <f t="shared" si="10"/>
        <v>696.05491749286296</v>
      </c>
      <c r="F192" s="1">
        <f t="shared" si="11"/>
        <v>484.17518544743695</v>
      </c>
      <c r="G192" s="1"/>
    </row>
    <row r="193" spans="1:7" x14ac:dyDescent="0.35">
      <c r="A193" t="s">
        <v>222</v>
      </c>
      <c r="B193" t="str">
        <f>VLOOKUP(A193,ISO_Table!$A$2:$D$250,3,FALSE)</f>
        <v>TLS</v>
      </c>
      <c r="C193" s="1">
        <v>875.83656927126458</v>
      </c>
      <c r="D193" s="1">
        <f t="shared" si="9"/>
        <v>327.37218604849801</v>
      </c>
      <c r="E193" s="1">
        <f t="shared" si="10"/>
        <v>378.88186051344348</v>
      </c>
      <c r="F193" s="1">
        <f t="shared" si="11"/>
        <v>278.53658904761954</v>
      </c>
      <c r="G193" s="1"/>
    </row>
    <row r="194" spans="1:7" x14ac:dyDescent="0.35">
      <c r="A194" t="s">
        <v>223</v>
      </c>
      <c r="B194" t="str">
        <f>VLOOKUP(A194,ISO_Table!$A$2:$D$250,3,FALSE)</f>
        <v>TGO</v>
      </c>
      <c r="C194" s="1">
        <v>503.16182399166479</v>
      </c>
      <c r="D194" s="1">
        <f t="shared" si="9"/>
        <v>264.43455716389053</v>
      </c>
      <c r="E194" s="1">
        <f t="shared" si="10"/>
        <v>310.79364671486792</v>
      </c>
      <c r="F194" s="1">
        <f t="shared" si="11"/>
        <v>232.63433959035839</v>
      </c>
      <c r="G194" s="1"/>
    </row>
    <row r="195" spans="1:7" x14ac:dyDescent="0.35">
      <c r="A195" t="s">
        <v>224</v>
      </c>
      <c r="B195" t="str">
        <f>VLOOKUP(A195,ISO_Table!$A$2:$D$250,3,FALSE)</f>
        <v>TON</v>
      </c>
      <c r="C195" s="1">
        <v>3546.7778195821002</v>
      </c>
      <c r="D195" s="1">
        <f t="shared" si="9"/>
        <v>561.06924136841678</v>
      </c>
      <c r="E195" s="1">
        <f t="shared" si="10"/>
        <v>624.58632639930056</v>
      </c>
      <c r="F195" s="1">
        <f t="shared" si="11"/>
        <v>438.76306071211047</v>
      </c>
      <c r="G195" s="1"/>
    </row>
    <row r="196" spans="1:7" x14ac:dyDescent="0.35">
      <c r="A196" t="s">
        <v>225</v>
      </c>
      <c r="B196" t="str">
        <f>VLOOKUP(A196,ISO_Table!$A$2:$D$250,3,FALSE)</f>
        <v>TTO</v>
      </c>
      <c r="C196" s="1">
        <v>15630.05045420804</v>
      </c>
      <c r="D196" s="1">
        <f t="shared" si="9"/>
        <v>993.42240020745635</v>
      </c>
      <c r="E196" s="1">
        <f t="shared" si="10"/>
        <v>1061.2146732427855</v>
      </c>
      <c r="F196" s="1">
        <f t="shared" si="11"/>
        <v>710.40616793334561</v>
      </c>
      <c r="G196" s="1"/>
    </row>
    <row r="197" spans="1:7" x14ac:dyDescent="0.35">
      <c r="A197" t="s">
        <v>226</v>
      </c>
      <c r="B197" t="str">
        <f>VLOOKUP(A197,ISO_Table!$A$2:$D$250,3,FALSE)</f>
        <v>TUN</v>
      </c>
      <c r="C197" s="1">
        <v>4211.3560860504722</v>
      </c>
      <c r="D197" s="1">
        <f t="shared" si="9"/>
        <v>599.44280351281486</v>
      </c>
      <c r="E197" s="1">
        <f t="shared" si="10"/>
        <v>664.12559267871097</v>
      </c>
      <c r="F197" s="1">
        <f t="shared" si="11"/>
        <v>463.94200195003708</v>
      </c>
      <c r="G197" s="1"/>
    </row>
    <row r="198" spans="1:7" x14ac:dyDescent="0.35">
      <c r="A198" t="s">
        <v>227</v>
      </c>
      <c r="B198" t="str">
        <f>VLOOKUP(A198,ISO_Table!$A$2:$D$250,3,FALSE)</f>
        <v>TUR</v>
      </c>
      <c r="C198" s="1">
        <v>10135.74889147344</v>
      </c>
      <c r="D198" s="1">
        <f t="shared" si="9"/>
        <v>840.76781952545434</v>
      </c>
      <c r="E198" s="1">
        <f t="shared" si="10"/>
        <v>909.02260813284556</v>
      </c>
      <c r="F198" s="1">
        <f t="shared" si="11"/>
        <v>617.15117367437915</v>
      </c>
      <c r="G198" s="1"/>
    </row>
    <row r="199" spans="1:7" x14ac:dyDescent="0.35">
      <c r="A199" t="s">
        <v>228</v>
      </c>
      <c r="B199" t="str">
        <f>VLOOKUP(A199,ISO_Table!$A$2:$D$250,3,FALSE)</f>
        <v>TKM</v>
      </c>
      <c r="C199" s="1">
        <v>4392.7195833075193</v>
      </c>
      <c r="D199" s="1">
        <f t="shared" si="9"/>
        <v>609.25814899111117</v>
      </c>
      <c r="E199" s="1">
        <f t="shared" si="10"/>
        <v>674.20932089332439</v>
      </c>
      <c r="F199" s="1">
        <f t="shared" si="11"/>
        <v>470.34128757785334</v>
      </c>
      <c r="G199" s="1"/>
    </row>
    <row r="200" spans="1:7" x14ac:dyDescent="0.35">
      <c r="A200" t="s">
        <v>229</v>
      </c>
      <c r="B200" t="str">
        <f>VLOOKUP(A200,ISO_Table!$A$2:$D$250,3,FALSE)</f>
        <v>TCA</v>
      </c>
      <c r="C200" s="1"/>
      <c r="D200" s="1">
        <f t="shared" si="9"/>
        <v>0</v>
      </c>
      <c r="E200" s="1">
        <f t="shared" si="10"/>
        <v>0</v>
      </c>
      <c r="F200" s="1">
        <f t="shared" si="11"/>
        <v>0</v>
      </c>
      <c r="G200" s="1"/>
    </row>
    <row r="201" spans="1:7" x14ac:dyDescent="0.35">
      <c r="A201" t="s">
        <v>230</v>
      </c>
      <c r="B201" t="str">
        <f>VLOOKUP(A201,ISO_Table!$A$2:$D$250,3,FALSE)</f>
        <v>TUV</v>
      </c>
      <c r="C201" s="1">
        <v>3238.4961105457514</v>
      </c>
      <c r="D201" s="1">
        <f t="shared" si="9"/>
        <v>541.75718524896035</v>
      </c>
      <c r="E201" s="1">
        <f t="shared" si="10"/>
        <v>604.61446117028265</v>
      </c>
      <c r="F201" s="1">
        <f t="shared" si="11"/>
        <v>425.99015284536807</v>
      </c>
      <c r="G201" s="1"/>
    </row>
    <row r="202" spans="1:7" x14ac:dyDescent="0.35">
      <c r="A202" t="s">
        <v>231</v>
      </c>
      <c r="B202" t="str">
        <f>VLOOKUP(A202,ISO_Table!$A$2:$D$250,3,FALSE)</f>
        <v>UGA</v>
      </c>
      <c r="C202" s="1">
        <v>471.67727989614735</v>
      </c>
      <c r="D202" s="1">
        <f t="shared" si="9"/>
        <v>257.93391359618607</v>
      </c>
      <c r="E202" s="1">
        <f t="shared" si="10"/>
        <v>303.6984072288214</v>
      </c>
      <c r="F202" s="1">
        <f t="shared" si="11"/>
        <v>227.80132333661359</v>
      </c>
      <c r="G202" s="1"/>
    </row>
    <row r="203" spans="1:7" x14ac:dyDescent="0.35">
      <c r="A203" t="s">
        <v>232</v>
      </c>
      <c r="B203" t="str">
        <f>VLOOKUP(A203,ISO_Table!$A$2:$D$250,3,FALSE)</f>
        <v>UKR</v>
      </c>
      <c r="C203" s="1">
        <v>2973.9964807156225</v>
      </c>
      <c r="D203" s="1">
        <f t="shared" si="9"/>
        <v>524.26534577285645</v>
      </c>
      <c r="E203" s="1">
        <f t="shared" si="10"/>
        <v>586.48064402666603</v>
      </c>
      <c r="F203" s="1">
        <f t="shared" si="11"/>
        <v>414.35950758812078</v>
      </c>
      <c r="G203" s="1"/>
    </row>
    <row r="204" spans="1:7" x14ac:dyDescent="0.35">
      <c r="A204" t="s">
        <v>233</v>
      </c>
      <c r="B204" t="str">
        <f>VLOOKUP(A204,ISO_Table!$A$2:$D$250,3,FALSE)</f>
        <v>ARE</v>
      </c>
      <c r="C204" s="1">
        <v>33885.925442130101</v>
      </c>
      <c r="D204" s="1">
        <f t="shared" si="9"/>
        <v>1338.3936396745489</v>
      </c>
      <c r="E204" s="1">
        <f t="shared" si="10"/>
        <v>1399.2996403511863</v>
      </c>
      <c r="F204" s="1">
        <f t="shared" si="11"/>
        <v>913.46578116146452</v>
      </c>
      <c r="G204" s="1"/>
    </row>
    <row r="205" spans="1:7" x14ac:dyDescent="0.35">
      <c r="A205" t="s">
        <v>234</v>
      </c>
      <c r="B205" t="str">
        <f>VLOOKUP(A205,ISO_Table!$A$2:$D$250,3,FALSE)</f>
        <v>GBR</v>
      </c>
      <c r="C205" s="1">
        <v>38363.441435625507</v>
      </c>
      <c r="D205" s="1">
        <f t="shared" si="9"/>
        <v>1403.9299983693484</v>
      </c>
      <c r="E205" s="1">
        <f t="shared" si="10"/>
        <v>1462.7629178533841</v>
      </c>
      <c r="F205" s="1">
        <f t="shared" si="11"/>
        <v>951.05100965728911</v>
      </c>
      <c r="G205" s="1"/>
    </row>
    <row r="206" spans="1:7" x14ac:dyDescent="0.35">
      <c r="A206" t="s">
        <v>235</v>
      </c>
      <c r="B206" t="str">
        <f>VLOOKUP(A206,ISO_Table!$A$2:$D$250,3,FALSE)</f>
        <v>USA</v>
      </c>
      <c r="C206" s="1">
        <v>48377.393845550701</v>
      </c>
      <c r="D206" s="1">
        <f t="shared" si="9"/>
        <v>1535.1283391548272</v>
      </c>
      <c r="E206" s="1">
        <f t="shared" si="10"/>
        <v>1589.1797584811143</v>
      </c>
      <c r="F206" s="1">
        <f t="shared" si="11"/>
        <v>1025.4850515629068</v>
      </c>
      <c r="G206" s="1"/>
    </row>
    <row r="207" spans="1:7" x14ac:dyDescent="0.35">
      <c r="A207" t="s">
        <v>237</v>
      </c>
      <c r="B207" t="str">
        <f>VLOOKUP(A207,ISO_Table!$A$2:$D$250,3,FALSE)</f>
        <v>URY</v>
      </c>
      <c r="C207" s="1">
        <v>11530.637500401648</v>
      </c>
      <c r="D207" s="1">
        <f t="shared" si="9"/>
        <v>883.58087816536192</v>
      </c>
      <c r="E207" s="1">
        <f t="shared" si="10"/>
        <v>951.89310864972776</v>
      </c>
      <c r="F207" s="1">
        <f t="shared" si="11"/>
        <v>643.55421538915732</v>
      </c>
      <c r="G207" s="1"/>
    </row>
    <row r="208" spans="1:7" x14ac:dyDescent="0.35">
      <c r="A208" t="s">
        <v>238</v>
      </c>
      <c r="B208" t="str">
        <f>VLOOKUP(A208,ISO_Table!$A$2:$D$250,3,FALSE)</f>
        <v>UZB</v>
      </c>
      <c r="C208" s="1">
        <v>1377.0821404693777</v>
      </c>
      <c r="D208" s="1">
        <f t="shared" si="9"/>
        <v>389.71555707603557</v>
      </c>
      <c r="E208" s="1">
        <f t="shared" si="10"/>
        <v>445.39573642625413</v>
      </c>
      <c r="F208" s="1">
        <f t="shared" si="11"/>
        <v>322.65399735392731</v>
      </c>
      <c r="G208" s="1"/>
    </row>
    <row r="209" spans="1:7" x14ac:dyDescent="0.35">
      <c r="A209" t="s">
        <v>239</v>
      </c>
      <c r="B209" t="str">
        <f>VLOOKUP(A209,ISO_Table!$A$2:$D$250,3,FALSE)</f>
        <v>VUT</v>
      </c>
      <c r="C209" s="1">
        <v>2965.7522301167332</v>
      </c>
      <c r="D209" s="1">
        <f t="shared" si="9"/>
        <v>523.70504832769609</v>
      </c>
      <c r="E209" s="1">
        <f t="shared" si="10"/>
        <v>585.89906839843695</v>
      </c>
      <c r="F209" s="1">
        <f t="shared" si="11"/>
        <v>413.98596117186452</v>
      </c>
      <c r="G209" s="1"/>
    </row>
    <row r="210" spans="1:7" x14ac:dyDescent="0.35">
      <c r="A210" t="s">
        <v>240</v>
      </c>
      <c r="B210" t="str">
        <f>VLOOKUP(A210,ISO_Table!$A$2:$D$250,3,FALSE)</f>
        <v>VEN</v>
      </c>
      <c r="C210" s="1">
        <v>13559.126799553385</v>
      </c>
      <c r="D210" s="1">
        <f t="shared" si="9"/>
        <v>940.49408708197075</v>
      </c>
      <c r="E210" s="1">
        <f t="shared" si="10"/>
        <v>1008.65216248875</v>
      </c>
      <c r="F210" s="1">
        <f t="shared" si="11"/>
        <v>678.3457095930487</v>
      </c>
      <c r="G210" s="1"/>
    </row>
    <row r="211" spans="1:7" x14ac:dyDescent="0.35">
      <c r="A211" t="s">
        <v>241</v>
      </c>
      <c r="B211" t="str">
        <f>VLOOKUP(A211,ISO_Table!$A$2:$D$250,3,FALSE)</f>
        <v>VNM</v>
      </c>
      <c r="C211" s="1">
        <v>1333.583526355043</v>
      </c>
      <c r="D211" s="1">
        <f t="shared" si="9"/>
        <v>384.92684462370698</v>
      </c>
      <c r="E211" s="1">
        <f t="shared" si="10"/>
        <v>440.31556089899186</v>
      </c>
      <c r="F211" s="1">
        <f t="shared" si="11"/>
        <v>319.30672553440985</v>
      </c>
      <c r="G211" s="1"/>
    </row>
    <row r="212" spans="1:7" x14ac:dyDescent="0.35">
      <c r="A212" t="s">
        <v>242</v>
      </c>
      <c r="B212" t="str">
        <f>VLOOKUP(A212,ISO_Table!$A$2:$D$250,3,FALSE)</f>
        <v>VIR</v>
      </c>
      <c r="C212" s="1"/>
      <c r="D212" s="1">
        <f t="shared" si="9"/>
        <v>0</v>
      </c>
      <c r="E212" s="1">
        <f t="shared" si="10"/>
        <v>0</v>
      </c>
      <c r="F212" s="1">
        <f t="shared" si="11"/>
        <v>0</v>
      </c>
      <c r="G212" s="1"/>
    </row>
    <row r="213" spans="1:7" x14ac:dyDescent="0.35">
      <c r="A213" t="s">
        <v>243</v>
      </c>
      <c r="B213" t="str">
        <f>VLOOKUP(A213,ISO_Table!$A$2:$D$250,3,FALSE)</f>
        <v>WBK</v>
      </c>
      <c r="C213" s="1">
        <v>2338.7198768230292</v>
      </c>
      <c r="D213" s="1">
        <f t="shared" si="9"/>
        <v>477.91516914760393</v>
      </c>
      <c r="E213" s="1">
        <f t="shared" si="10"/>
        <v>538.21353793112712</v>
      </c>
      <c r="F213" s="1">
        <f t="shared" si="11"/>
        <v>383.23927982372572</v>
      </c>
      <c r="G213" s="1"/>
    </row>
    <row r="214" spans="1:7" x14ac:dyDescent="0.35">
      <c r="A214" t="s">
        <v>245</v>
      </c>
      <c r="B214" t="str">
        <f>VLOOKUP(A214,ISO_Table!$A$2:$D$250,3,FALSE)</f>
        <v>YEM</v>
      </c>
      <c r="C214" s="1">
        <v>1394.5323557113857</v>
      </c>
      <c r="D214" s="1">
        <f t="shared" si="9"/>
        <v>391.61047946191275</v>
      </c>
      <c r="E214" s="1">
        <f t="shared" si="10"/>
        <v>447.4047456649663</v>
      </c>
      <c r="F214" s="1">
        <f t="shared" si="11"/>
        <v>323.97675158939933</v>
      </c>
      <c r="G214" s="1"/>
    </row>
    <row r="215" spans="1:7" x14ac:dyDescent="0.35">
      <c r="A215" t="s">
        <v>246</v>
      </c>
      <c r="B215" t="str">
        <f>VLOOKUP(A215,ISO_Table!$A$2:$D$250,3,FALSE)</f>
        <v>ZMB</v>
      </c>
      <c r="C215" s="1">
        <v>1533.284355365065</v>
      </c>
      <c r="D215" s="1">
        <f t="shared" si="9"/>
        <v>406.18349847151114</v>
      </c>
      <c r="E215" s="1">
        <f t="shared" si="10"/>
        <v>462.83198167235923</v>
      </c>
      <c r="F215" s="1">
        <f t="shared" si="11"/>
        <v>334.11641485262504</v>
      </c>
      <c r="G215" s="1"/>
    </row>
    <row r="216" spans="1:7" x14ac:dyDescent="0.35">
      <c r="A216" t="s">
        <v>247</v>
      </c>
      <c r="B216" t="str">
        <f>VLOOKUP(A216,ISO_Table!$A$2:$D$250,3,FALSE)</f>
        <v>ZWE</v>
      </c>
      <c r="C216" s="1">
        <v>723.16464859082885</v>
      </c>
      <c r="D216" s="1">
        <f t="shared" si="9"/>
        <v>304.08750469894613</v>
      </c>
      <c r="E216" s="1">
        <f t="shared" si="10"/>
        <v>353.8125042137919</v>
      </c>
      <c r="F216" s="1">
        <f t="shared" si="11"/>
        <v>261.73099628313173</v>
      </c>
      <c r="G216" s="1"/>
    </row>
    <row r="217" spans="1:7" x14ac:dyDescent="0.35">
      <c r="A217" t="s">
        <v>7</v>
      </c>
      <c r="C217" s="1">
        <v>6032.9619568580238</v>
      </c>
      <c r="D217" s="1">
        <f t="shared" ref="D217:D250" si="12">$I$4*C217^$J$4</f>
        <v>688.46329667271857</v>
      </c>
      <c r="E217" s="1">
        <f t="shared" ref="E217:E250" si="13">$I$5*C217^$J$5</f>
        <v>755.16775583705953</v>
      </c>
      <c r="F217" s="1">
        <f t="shared" ref="F217:F250" si="14">$I$6*C217^$J$6</f>
        <v>521.41483538390901</v>
      </c>
      <c r="G217" s="1"/>
    </row>
    <row r="218" spans="1:7" x14ac:dyDescent="0.35">
      <c r="A218" t="s">
        <v>36</v>
      </c>
      <c r="C218" s="1">
        <v>8628.0405480560912</v>
      </c>
      <c r="D218" s="1">
        <f t="shared" si="12"/>
        <v>790.19409667930131</v>
      </c>
      <c r="E218" s="1">
        <f t="shared" si="13"/>
        <v>858.17689698782146</v>
      </c>
      <c r="F218" s="1">
        <f t="shared" si="14"/>
        <v>585.68872348633829</v>
      </c>
      <c r="G218" s="1"/>
    </row>
    <row r="219" spans="1:7" x14ac:dyDescent="0.35">
      <c r="A219" t="s">
        <v>39</v>
      </c>
      <c r="C219" s="1">
        <v>12452.423933545717</v>
      </c>
      <c r="D219" s="1">
        <f t="shared" si="12"/>
        <v>910.14840309791714</v>
      </c>
      <c r="E219" s="1">
        <f t="shared" si="13"/>
        <v>978.42051335139593</v>
      </c>
      <c r="F219" s="1">
        <f t="shared" si="14"/>
        <v>659.8374901104529</v>
      </c>
      <c r="G219" s="1"/>
    </row>
    <row r="220" spans="1:7" x14ac:dyDescent="0.35">
      <c r="A220" t="s">
        <v>59</v>
      </c>
      <c r="C220" s="1">
        <v>7459.925785282835</v>
      </c>
      <c r="D220" s="1">
        <f t="shared" si="12"/>
        <v>747.13269562390997</v>
      </c>
      <c r="E220" s="1">
        <f t="shared" si="13"/>
        <v>814.69887998596562</v>
      </c>
      <c r="F220" s="1">
        <f t="shared" si="14"/>
        <v>558.65081580520427</v>
      </c>
      <c r="G220" s="1"/>
    </row>
    <row r="221" spans="1:7" x14ac:dyDescent="0.35">
      <c r="A221" t="s">
        <v>60</v>
      </c>
      <c r="C221" s="1">
        <v>3885.2853754907583</v>
      </c>
      <c r="D221" s="1">
        <f t="shared" si="12"/>
        <v>581.12039834465213</v>
      </c>
      <c r="E221" s="1">
        <f t="shared" si="13"/>
        <v>645.27012631183868</v>
      </c>
      <c r="F221" s="1">
        <f t="shared" si="14"/>
        <v>451.9521989916704</v>
      </c>
      <c r="G221" s="1"/>
    </row>
    <row r="222" spans="1:7" x14ac:dyDescent="0.35">
      <c r="A222" t="s">
        <v>68</v>
      </c>
      <c r="C222" s="1">
        <v>37810.39974792939</v>
      </c>
      <c r="D222" s="1">
        <f t="shared" si="12"/>
        <v>1396.099176470397</v>
      </c>
      <c r="E222" s="1">
        <f t="shared" si="13"/>
        <v>1455.1912477550322</v>
      </c>
      <c r="F222" s="1">
        <f t="shared" si="14"/>
        <v>946.57471045289878</v>
      </c>
      <c r="G222" s="1"/>
    </row>
    <row r="223" spans="1:7" x14ac:dyDescent="0.35">
      <c r="A223" t="s">
        <v>69</v>
      </c>
      <c r="C223" s="1">
        <v>23404.56246350627</v>
      </c>
      <c r="D223" s="1">
        <f t="shared" si="12"/>
        <v>1160.5797081103585</v>
      </c>
      <c r="E223" s="1">
        <f t="shared" si="13"/>
        <v>1225.9416915855272</v>
      </c>
      <c r="F223" s="1">
        <f t="shared" si="14"/>
        <v>809.98082375296735</v>
      </c>
      <c r="G223" s="1"/>
    </row>
    <row r="224" spans="1:7" x14ac:dyDescent="0.35">
      <c r="A224" t="s">
        <v>70</v>
      </c>
      <c r="C224" s="1">
        <v>6198.2260059723931</v>
      </c>
      <c r="D224" s="1">
        <f t="shared" si="12"/>
        <v>695.66766186204427</v>
      </c>
      <c r="E224" s="1">
        <f t="shared" si="13"/>
        <v>762.49706801822242</v>
      </c>
      <c r="F224" s="1">
        <f t="shared" si="14"/>
        <v>526.0132413766529</v>
      </c>
      <c r="G224" s="1"/>
    </row>
    <row r="225" spans="1:7" x14ac:dyDescent="0.35">
      <c r="A225" t="s">
        <v>71</v>
      </c>
      <c r="C225" s="1">
        <v>33558.684856996944</v>
      </c>
      <c r="D225" s="1">
        <f t="shared" si="12"/>
        <v>1333.400059660846</v>
      </c>
      <c r="E225" s="1">
        <f t="shared" si="13"/>
        <v>1394.4549537686967</v>
      </c>
      <c r="F225" s="1">
        <f t="shared" si="14"/>
        <v>910.59029781455376</v>
      </c>
      <c r="G225" s="1"/>
    </row>
    <row r="226" spans="1:7" x14ac:dyDescent="0.35">
      <c r="A226" t="s">
        <v>75</v>
      </c>
      <c r="C226" s="1">
        <v>1334.5444108917193</v>
      </c>
      <c r="D226" s="1">
        <f t="shared" si="12"/>
        <v>385.03365643875583</v>
      </c>
      <c r="E226" s="1">
        <f t="shared" si="13"/>
        <v>440.42892330393761</v>
      </c>
      <c r="F226" s="1">
        <f t="shared" si="14"/>
        <v>319.38145694208134</v>
      </c>
      <c r="G226" s="1"/>
    </row>
    <row r="227" spans="1:7" x14ac:dyDescent="0.35">
      <c r="A227" t="s">
        <v>92</v>
      </c>
      <c r="C227" s="1">
        <v>725.07204562525828</v>
      </c>
      <c r="D227" s="1">
        <f t="shared" si="12"/>
        <v>304.3962049652136</v>
      </c>
      <c r="E227" s="1">
        <f t="shared" si="13"/>
        <v>354.1457494674093</v>
      </c>
      <c r="F227" s="1">
        <f t="shared" si="14"/>
        <v>261.9550863077128</v>
      </c>
      <c r="G227" s="1"/>
    </row>
    <row r="228" spans="1:7" x14ac:dyDescent="0.35">
      <c r="A228" t="s">
        <v>93</v>
      </c>
      <c r="C228" s="1">
        <v>36049.745753500902</v>
      </c>
      <c r="D228" s="1">
        <f t="shared" si="12"/>
        <v>1370.6896704089172</v>
      </c>
      <c r="E228" s="1">
        <f t="shared" si="13"/>
        <v>1430.6014304435944</v>
      </c>
      <c r="F228" s="1">
        <f t="shared" si="14"/>
        <v>932.02277034808537</v>
      </c>
      <c r="G228" s="1"/>
    </row>
    <row r="229" spans="1:7" x14ac:dyDescent="0.35">
      <c r="A229" t="s">
        <v>94</v>
      </c>
      <c r="C229" s="1">
        <v>16365.163781078143</v>
      </c>
      <c r="D229" s="1">
        <f t="shared" si="12"/>
        <v>1011.1661700546201</v>
      </c>
      <c r="E229" s="1">
        <f t="shared" si="13"/>
        <v>1078.7900737473508</v>
      </c>
      <c r="F229" s="1">
        <f t="shared" si="14"/>
        <v>721.09373058373751</v>
      </c>
      <c r="G229" s="1"/>
    </row>
    <row r="230" spans="1:7" x14ac:dyDescent="0.35">
      <c r="A230" t="s">
        <v>95</v>
      </c>
      <c r="C230" s="1">
        <v>40719.734527196531</v>
      </c>
      <c r="D230" s="1">
        <f t="shared" si="12"/>
        <v>1436.5385079632263</v>
      </c>
      <c r="E230" s="1">
        <f t="shared" si="13"/>
        <v>1494.259726025389</v>
      </c>
      <c r="F230" s="1">
        <f t="shared" si="14"/>
        <v>969.64914833915759</v>
      </c>
      <c r="G230" s="1"/>
    </row>
    <row r="231" spans="1:7" x14ac:dyDescent="0.35">
      <c r="A231" t="s">
        <v>120</v>
      </c>
      <c r="C231" s="1">
        <v>8921.7092828404893</v>
      </c>
      <c r="D231" s="1">
        <f t="shared" si="12"/>
        <v>800.447782303091</v>
      </c>
      <c r="E231" s="1">
        <f t="shared" si="13"/>
        <v>868.50424561655871</v>
      </c>
      <c r="F231" s="1">
        <f t="shared" si="14"/>
        <v>592.09251799362391</v>
      </c>
      <c r="G231" s="1"/>
    </row>
    <row r="232" spans="1:7" x14ac:dyDescent="0.35">
      <c r="A232" t="s">
        <v>121</v>
      </c>
      <c r="C232" s="1">
        <v>8619.1901375218149</v>
      </c>
      <c r="D232" s="1">
        <f t="shared" si="12"/>
        <v>789.88177056715369</v>
      </c>
      <c r="E232" s="1">
        <f t="shared" si="13"/>
        <v>857.8621759333206</v>
      </c>
      <c r="F232" s="1">
        <f t="shared" si="14"/>
        <v>585.49346125533293</v>
      </c>
      <c r="G232" s="1"/>
    </row>
    <row r="233" spans="1:7" x14ac:dyDescent="0.35">
      <c r="A233" t="s">
        <v>123</v>
      </c>
      <c r="C233" s="1">
        <v>740.78393203787107</v>
      </c>
      <c r="D233" s="1">
        <f t="shared" si="12"/>
        <v>306.92028768821058</v>
      </c>
      <c r="E233" s="1">
        <f t="shared" si="13"/>
        <v>356.86961125930554</v>
      </c>
      <c r="F233" s="1">
        <f t="shared" si="14"/>
        <v>263.78602395429704</v>
      </c>
      <c r="G233" s="1"/>
    </row>
    <row r="234" spans="1:7" x14ac:dyDescent="0.35">
      <c r="A234" t="s">
        <v>130</v>
      </c>
      <c r="C234" s="1">
        <v>3372.3531034970388</v>
      </c>
      <c r="D234" s="1">
        <f t="shared" si="12"/>
        <v>550.27555137173056</v>
      </c>
      <c r="E234" s="1">
        <f t="shared" si="13"/>
        <v>613.43009034133797</v>
      </c>
      <c r="F234" s="1">
        <f t="shared" si="14"/>
        <v>431.63280158614054</v>
      </c>
      <c r="G234" s="1"/>
    </row>
    <row r="235" spans="1:7" x14ac:dyDescent="0.35">
      <c r="A235" t="s">
        <v>131</v>
      </c>
      <c r="C235" s="1">
        <v>573.33837741837715</v>
      </c>
      <c r="D235" s="1">
        <f t="shared" si="12"/>
        <v>278.07396685208892</v>
      </c>
      <c r="E235" s="1">
        <f t="shared" si="13"/>
        <v>325.64011731868618</v>
      </c>
      <c r="F235" s="1">
        <f t="shared" si="14"/>
        <v>242.71506549572945</v>
      </c>
      <c r="G235" s="1"/>
    </row>
    <row r="236" spans="1:7" x14ac:dyDescent="0.35">
      <c r="A236" t="s">
        <v>132</v>
      </c>
      <c r="C236" s="1">
        <v>1758.8706965231647</v>
      </c>
      <c r="D236" s="1">
        <f t="shared" si="12"/>
        <v>428.23732108543754</v>
      </c>
      <c r="E236" s="1">
        <f t="shared" si="13"/>
        <v>486.10311842525095</v>
      </c>
      <c r="F236" s="1">
        <f t="shared" si="14"/>
        <v>349.35381846074131</v>
      </c>
      <c r="G236" s="1"/>
    </row>
    <row r="237" spans="1:7" x14ac:dyDescent="0.35">
      <c r="A237" t="s">
        <v>147</v>
      </c>
      <c r="C237" s="1">
        <v>7064.1576519469727</v>
      </c>
      <c r="D237" s="1">
        <f t="shared" si="12"/>
        <v>731.6080401748128</v>
      </c>
      <c r="E237" s="1">
        <f t="shared" si="13"/>
        <v>798.98014552659595</v>
      </c>
      <c r="F237" s="1">
        <f t="shared" si="14"/>
        <v>548.84373913098682</v>
      </c>
      <c r="G237" s="1"/>
    </row>
    <row r="238" spans="1:7" x14ac:dyDescent="0.35">
      <c r="A238" t="s">
        <v>148</v>
      </c>
      <c r="C238" s="1">
        <v>4003.9904368346106</v>
      </c>
      <c r="D238" s="1">
        <f t="shared" si="12"/>
        <v>587.896298585208</v>
      </c>
      <c r="E238" s="1">
        <f t="shared" si="13"/>
        <v>652.24808990695408</v>
      </c>
      <c r="F238" s="1">
        <f t="shared" si="14"/>
        <v>456.39300758123221</v>
      </c>
      <c r="G238" s="1"/>
    </row>
    <row r="239" spans="1:7" x14ac:dyDescent="0.35">
      <c r="A239" t="s">
        <v>149</v>
      </c>
      <c r="C239" s="1">
        <v>3833.4235323415596</v>
      </c>
      <c r="D239" s="1">
        <f t="shared" si="12"/>
        <v>578.12007084430741</v>
      </c>
      <c r="E239" s="1">
        <f t="shared" si="13"/>
        <v>642.17845421707568</v>
      </c>
      <c r="F239" s="1">
        <f t="shared" si="14"/>
        <v>449.98325075742054</v>
      </c>
      <c r="G239" s="1"/>
    </row>
    <row r="240" spans="1:7" x14ac:dyDescent="0.35">
      <c r="A240" t="s">
        <v>165</v>
      </c>
      <c r="C240" s="1">
        <v>48294.630804042339</v>
      </c>
      <c r="D240" s="1">
        <f t="shared" si="12"/>
        <v>1534.1161691003531</v>
      </c>
      <c r="E240" s="1">
        <f t="shared" si="13"/>
        <v>1588.2075477173889</v>
      </c>
      <c r="F240" s="1">
        <f t="shared" si="14"/>
        <v>1024.9147244999031</v>
      </c>
      <c r="G240" s="1"/>
    </row>
    <row r="241" spans="1:7" x14ac:dyDescent="0.35">
      <c r="A241" t="s">
        <v>168</v>
      </c>
      <c r="C241" s="1"/>
      <c r="D241" s="1">
        <f t="shared" si="12"/>
        <v>0</v>
      </c>
      <c r="E241" s="1">
        <f t="shared" si="13"/>
        <v>0</v>
      </c>
      <c r="F241" s="1">
        <f t="shared" si="14"/>
        <v>0</v>
      </c>
      <c r="G241" s="1"/>
    </row>
    <row r="242" spans="1:7" x14ac:dyDescent="0.35">
      <c r="A242" t="s">
        <v>169</v>
      </c>
      <c r="C242" s="1">
        <v>35694.630636383248</v>
      </c>
      <c r="D242" s="1">
        <f t="shared" si="12"/>
        <v>1365.4727708957575</v>
      </c>
      <c r="E242" s="1">
        <f t="shared" si="13"/>
        <v>1425.5487715473346</v>
      </c>
      <c r="F242" s="1">
        <f t="shared" si="14"/>
        <v>929.02986601075065</v>
      </c>
      <c r="G242" s="1"/>
    </row>
    <row r="243" spans="1:7" x14ac:dyDescent="0.35">
      <c r="A243" t="s">
        <v>171</v>
      </c>
      <c r="C243" s="1">
        <v>4282.3326104140824</v>
      </c>
      <c r="D243" s="1">
        <f t="shared" si="12"/>
        <v>603.31441034013108</v>
      </c>
      <c r="E243" s="1">
        <f t="shared" si="13"/>
        <v>668.10447400356975</v>
      </c>
      <c r="F243" s="1">
        <f t="shared" si="14"/>
        <v>466.46810790833609</v>
      </c>
      <c r="G243" s="1"/>
    </row>
    <row r="244" spans="1:7" x14ac:dyDescent="0.35">
      <c r="A244" t="s">
        <v>172</v>
      </c>
      <c r="C244" s="1">
        <v>2900.0981662772342</v>
      </c>
      <c r="D244" s="1">
        <f t="shared" si="12"/>
        <v>519.20848558615319</v>
      </c>
      <c r="E244" s="1">
        <f t="shared" si="13"/>
        <v>581.23011084878033</v>
      </c>
      <c r="F244" s="1">
        <f t="shared" si="14"/>
        <v>410.98586153071068</v>
      </c>
      <c r="G244" s="1"/>
    </row>
    <row r="245" spans="1:7" x14ac:dyDescent="0.35">
      <c r="A245" t="s">
        <v>199</v>
      </c>
      <c r="C245" s="1">
        <v>5234.0238146764113</v>
      </c>
      <c r="D245" s="1">
        <f t="shared" si="12"/>
        <v>651.80234646463907</v>
      </c>
      <c r="E245" s="1">
        <f t="shared" si="13"/>
        <v>717.78385177559062</v>
      </c>
      <c r="F245" s="1">
        <f t="shared" si="14"/>
        <v>497.89608695049805</v>
      </c>
      <c r="G245" s="1"/>
    </row>
    <row r="246" spans="1:7" x14ac:dyDescent="0.35">
      <c r="A246" t="s">
        <v>203</v>
      </c>
      <c r="C246" s="1">
        <v>1298.2766998041336</v>
      </c>
      <c r="D246" s="1">
        <f t="shared" si="12"/>
        <v>380.96886125546746</v>
      </c>
      <c r="E246" s="1">
        <f t="shared" si="13"/>
        <v>436.11323455277318</v>
      </c>
      <c r="F246" s="1">
        <f t="shared" si="14"/>
        <v>316.53520536670544</v>
      </c>
      <c r="G246" s="1"/>
    </row>
    <row r="247" spans="1:7" x14ac:dyDescent="0.35">
      <c r="A247" t="s">
        <v>211</v>
      </c>
      <c r="C247" s="1">
        <v>1519.0757820248109</v>
      </c>
      <c r="D247" s="1">
        <f t="shared" si="12"/>
        <v>404.7294533388681</v>
      </c>
      <c r="E247" s="1">
        <f t="shared" si="13"/>
        <v>461.29452314055413</v>
      </c>
      <c r="F247" s="1">
        <f t="shared" si="14"/>
        <v>333.10730442510982</v>
      </c>
      <c r="G247" s="1"/>
    </row>
    <row r="248" spans="1:7" x14ac:dyDescent="0.35">
      <c r="A248" t="s">
        <v>212</v>
      </c>
      <c r="C248" s="1">
        <v>1506.7302016272422</v>
      </c>
      <c r="D248" s="1">
        <f t="shared" si="12"/>
        <v>403.45925499002885</v>
      </c>
      <c r="E248" s="1">
        <f t="shared" si="13"/>
        <v>459.95113182178983</v>
      </c>
      <c r="F248" s="1">
        <f t="shared" si="14"/>
        <v>332.22531958416221</v>
      </c>
      <c r="G248" s="1"/>
    </row>
    <row r="249" spans="1:7" x14ac:dyDescent="0.35">
      <c r="A249" t="s">
        <v>236</v>
      </c>
      <c r="C249" s="1">
        <v>5991.0098825336881</v>
      </c>
      <c r="D249" s="1">
        <f t="shared" si="12"/>
        <v>686.61521668517059</v>
      </c>
      <c r="E249" s="1">
        <f t="shared" si="13"/>
        <v>753.28673422069608</v>
      </c>
      <c r="F249" s="1">
        <f t="shared" si="14"/>
        <v>520.23403055113693</v>
      </c>
      <c r="G249" s="1"/>
    </row>
    <row r="250" spans="1:7" x14ac:dyDescent="0.35">
      <c r="A250" t="s">
        <v>244</v>
      </c>
      <c r="C250" s="1">
        <v>9474.355559853293</v>
      </c>
      <c r="D250" s="1">
        <f t="shared" si="12"/>
        <v>819.19510117897755</v>
      </c>
      <c r="E250" s="1">
        <f t="shared" si="13"/>
        <v>887.36166303261473</v>
      </c>
      <c r="F250" s="1">
        <f t="shared" si="14"/>
        <v>603.76785443798997</v>
      </c>
      <c r="G250" s="1"/>
    </row>
  </sheetData>
  <mergeCells count="1">
    <mergeCell ref="D1:F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D250"/>
  <sheetViews>
    <sheetView workbookViewId="0"/>
  </sheetViews>
  <sheetFormatPr defaultColWidth="9.1796875" defaultRowHeight="14" x14ac:dyDescent="0.3"/>
  <cols>
    <col min="1" max="1" width="28.7265625" style="18" customWidth="1"/>
    <col min="2" max="4" width="17.1796875" style="18" customWidth="1"/>
    <col min="5" max="16384" width="9.1796875" style="18"/>
  </cols>
  <sheetData>
    <row r="1" spans="1:4" ht="27.75" customHeight="1" x14ac:dyDescent="0.3">
      <c r="A1" s="17" t="s">
        <v>248</v>
      </c>
      <c r="B1" s="20" t="s">
        <v>284</v>
      </c>
      <c r="C1" s="20" t="s">
        <v>285</v>
      </c>
      <c r="D1" s="20" t="s">
        <v>286</v>
      </c>
    </row>
    <row r="2" spans="1:4" x14ac:dyDescent="0.3">
      <c r="A2" s="19" t="s">
        <v>287</v>
      </c>
      <c r="B2" s="18" t="s">
        <v>288</v>
      </c>
      <c r="C2" s="18" t="s">
        <v>289</v>
      </c>
      <c r="D2" s="18">
        <v>248</v>
      </c>
    </row>
    <row r="3" spans="1:4" x14ac:dyDescent="0.3">
      <c r="A3" s="19" t="s">
        <v>290</v>
      </c>
      <c r="B3" s="18" t="s">
        <v>291</v>
      </c>
      <c r="C3" s="18" t="s">
        <v>292</v>
      </c>
      <c r="D3" s="18">
        <v>4</v>
      </c>
    </row>
    <row r="4" spans="1:4" x14ac:dyDescent="0.3">
      <c r="A4" s="19" t="s">
        <v>293</v>
      </c>
      <c r="B4" s="18" t="s">
        <v>294</v>
      </c>
      <c r="C4" s="18" t="s">
        <v>295</v>
      </c>
      <c r="D4" s="18">
        <v>8</v>
      </c>
    </row>
    <row r="5" spans="1:4" x14ac:dyDescent="0.3">
      <c r="A5" s="19" t="s">
        <v>296</v>
      </c>
      <c r="B5" s="18" t="s">
        <v>297</v>
      </c>
      <c r="C5" s="18" t="s">
        <v>298</v>
      </c>
      <c r="D5" s="18">
        <v>12</v>
      </c>
    </row>
    <row r="6" spans="1:4" x14ac:dyDescent="0.3">
      <c r="A6" s="19" t="s">
        <v>299</v>
      </c>
      <c r="B6" s="18" t="s">
        <v>300</v>
      </c>
      <c r="C6" s="18" t="s">
        <v>301</v>
      </c>
      <c r="D6" s="18">
        <v>16</v>
      </c>
    </row>
    <row r="7" spans="1:4" x14ac:dyDescent="0.3">
      <c r="A7" s="19" t="s">
        <v>302</v>
      </c>
      <c r="B7" s="18" t="s">
        <v>303</v>
      </c>
      <c r="C7" s="18" t="s">
        <v>304</v>
      </c>
      <c r="D7" s="18">
        <v>20</v>
      </c>
    </row>
    <row r="8" spans="1:4" x14ac:dyDescent="0.3">
      <c r="A8" s="19" t="s">
        <v>305</v>
      </c>
      <c r="B8" s="18" t="s">
        <v>306</v>
      </c>
      <c r="C8" s="18" t="s">
        <v>307</v>
      </c>
      <c r="D8" s="18">
        <v>24</v>
      </c>
    </row>
    <row r="9" spans="1:4" x14ac:dyDescent="0.3">
      <c r="A9" s="19" t="s">
        <v>308</v>
      </c>
      <c r="B9" s="18" t="s">
        <v>309</v>
      </c>
      <c r="C9" s="18" t="s">
        <v>310</v>
      </c>
      <c r="D9" s="18">
        <v>660</v>
      </c>
    </row>
    <row r="10" spans="1:4" x14ac:dyDescent="0.3">
      <c r="A10" s="19" t="s">
        <v>311</v>
      </c>
      <c r="B10" s="18" t="s">
        <v>312</v>
      </c>
      <c r="C10" s="18" t="s">
        <v>313</v>
      </c>
      <c r="D10" s="18">
        <v>10</v>
      </c>
    </row>
    <row r="11" spans="1:4" x14ac:dyDescent="0.3">
      <c r="A11" s="19" t="s">
        <v>314</v>
      </c>
      <c r="B11" s="18" t="s">
        <v>315</v>
      </c>
      <c r="C11" s="18" t="s">
        <v>316</v>
      </c>
      <c r="D11" s="18">
        <v>28</v>
      </c>
    </row>
    <row r="12" spans="1:4" x14ac:dyDescent="0.3">
      <c r="A12" s="19" t="s">
        <v>317</v>
      </c>
      <c r="B12" s="18" t="s">
        <v>318</v>
      </c>
      <c r="C12" s="18" t="s">
        <v>319</v>
      </c>
      <c r="D12" s="18">
        <v>32</v>
      </c>
    </row>
    <row r="13" spans="1:4" x14ac:dyDescent="0.3">
      <c r="A13" s="19" t="s">
        <v>320</v>
      </c>
      <c r="B13" s="18" t="s">
        <v>321</v>
      </c>
      <c r="C13" s="18" t="s">
        <v>322</v>
      </c>
      <c r="D13" s="18">
        <v>51</v>
      </c>
    </row>
    <row r="14" spans="1:4" x14ac:dyDescent="0.3">
      <c r="A14" s="19" t="s">
        <v>323</v>
      </c>
      <c r="B14" s="18" t="s">
        <v>324</v>
      </c>
      <c r="C14" s="18" t="s">
        <v>325</v>
      </c>
      <c r="D14" s="18">
        <v>533</v>
      </c>
    </row>
    <row r="15" spans="1:4" x14ac:dyDescent="0.3">
      <c r="A15" s="19" t="s">
        <v>326</v>
      </c>
      <c r="B15" s="18" t="s">
        <v>327</v>
      </c>
      <c r="C15" s="18" t="s">
        <v>328</v>
      </c>
      <c r="D15" s="18">
        <v>36</v>
      </c>
    </row>
    <row r="16" spans="1:4" x14ac:dyDescent="0.3">
      <c r="A16" s="19" t="s">
        <v>329</v>
      </c>
      <c r="B16" s="18" t="s">
        <v>330</v>
      </c>
      <c r="C16" s="18" t="s">
        <v>331</v>
      </c>
      <c r="D16" s="18">
        <v>40</v>
      </c>
    </row>
    <row r="17" spans="1:4" x14ac:dyDescent="0.3">
      <c r="A17" s="19" t="s">
        <v>332</v>
      </c>
      <c r="B17" s="18" t="s">
        <v>333</v>
      </c>
      <c r="C17" s="18" t="s">
        <v>334</v>
      </c>
      <c r="D17" s="18">
        <v>31</v>
      </c>
    </row>
    <row r="18" spans="1:4" x14ac:dyDescent="0.3">
      <c r="A18" s="18" t="s">
        <v>14</v>
      </c>
      <c r="B18" s="18" t="s">
        <v>335</v>
      </c>
      <c r="C18" s="18" t="s">
        <v>336</v>
      </c>
      <c r="D18" s="18">
        <v>44</v>
      </c>
    </row>
    <row r="19" spans="1:4" x14ac:dyDescent="0.3">
      <c r="A19" s="19" t="s">
        <v>337</v>
      </c>
      <c r="B19" s="18" t="s">
        <v>338</v>
      </c>
      <c r="C19" s="18" t="s">
        <v>339</v>
      </c>
      <c r="D19" s="18">
        <v>48</v>
      </c>
    </row>
    <row r="20" spans="1:4" x14ac:dyDescent="0.3">
      <c r="A20" s="19" t="s">
        <v>340</v>
      </c>
      <c r="B20" s="18" t="s">
        <v>341</v>
      </c>
      <c r="C20" s="18" t="s">
        <v>342</v>
      </c>
      <c r="D20" s="18">
        <v>50</v>
      </c>
    </row>
    <row r="21" spans="1:4" x14ac:dyDescent="0.3">
      <c r="A21" s="19" t="s">
        <v>343</v>
      </c>
      <c r="B21" s="18" t="s">
        <v>344</v>
      </c>
      <c r="C21" s="18" t="s">
        <v>345</v>
      </c>
      <c r="D21" s="18">
        <v>52</v>
      </c>
    </row>
    <row r="22" spans="1:4" x14ac:dyDescent="0.3">
      <c r="A22" s="19" t="s">
        <v>346</v>
      </c>
      <c r="B22" s="18" t="s">
        <v>347</v>
      </c>
      <c r="C22" s="18" t="s">
        <v>348</v>
      </c>
      <c r="D22" s="18">
        <v>112</v>
      </c>
    </row>
    <row r="23" spans="1:4" x14ac:dyDescent="0.3">
      <c r="A23" s="19" t="s">
        <v>349</v>
      </c>
      <c r="B23" s="18" t="s">
        <v>350</v>
      </c>
      <c r="C23" s="18" t="s">
        <v>351</v>
      </c>
      <c r="D23" s="18">
        <v>56</v>
      </c>
    </row>
    <row r="24" spans="1:4" x14ac:dyDescent="0.3">
      <c r="A24" s="19" t="s">
        <v>352</v>
      </c>
      <c r="B24" s="18" t="s">
        <v>353</v>
      </c>
      <c r="C24" s="18" t="s">
        <v>354</v>
      </c>
      <c r="D24" s="18">
        <v>84</v>
      </c>
    </row>
    <row r="25" spans="1:4" x14ac:dyDescent="0.3">
      <c r="A25" s="19" t="s">
        <v>355</v>
      </c>
      <c r="B25" s="18" t="s">
        <v>356</v>
      </c>
      <c r="C25" s="18" t="s">
        <v>357</v>
      </c>
      <c r="D25" s="18">
        <v>204</v>
      </c>
    </row>
    <row r="26" spans="1:4" x14ac:dyDescent="0.3">
      <c r="A26" s="19" t="s">
        <v>358</v>
      </c>
      <c r="B26" s="18" t="s">
        <v>359</v>
      </c>
      <c r="C26" s="18" t="s">
        <v>360</v>
      </c>
      <c r="D26" s="18">
        <v>60</v>
      </c>
    </row>
    <row r="27" spans="1:4" x14ac:dyDescent="0.3">
      <c r="A27" s="19" t="s">
        <v>361</v>
      </c>
      <c r="B27" s="18" t="s">
        <v>362</v>
      </c>
      <c r="C27" s="18" t="s">
        <v>363</v>
      </c>
      <c r="D27" s="18">
        <v>64</v>
      </c>
    </row>
    <row r="28" spans="1:4" x14ac:dyDescent="0.3">
      <c r="A28" s="19" t="s">
        <v>364</v>
      </c>
      <c r="B28" s="18" t="s">
        <v>365</v>
      </c>
      <c r="C28" s="18" t="s">
        <v>366</v>
      </c>
      <c r="D28" s="18">
        <v>68</v>
      </c>
    </row>
    <row r="29" spans="1:4" x14ac:dyDescent="0.3">
      <c r="A29" s="18" t="s">
        <v>25</v>
      </c>
      <c r="B29" s="18" t="s">
        <v>367</v>
      </c>
      <c r="C29" s="18" t="s">
        <v>368</v>
      </c>
      <c r="D29" s="18">
        <v>70</v>
      </c>
    </row>
    <row r="30" spans="1:4" x14ac:dyDescent="0.3">
      <c r="A30" s="19" t="s">
        <v>369</v>
      </c>
      <c r="B30" s="18" t="s">
        <v>370</v>
      </c>
      <c r="C30" s="18" t="s">
        <v>371</v>
      </c>
      <c r="D30" s="18">
        <v>72</v>
      </c>
    </row>
    <row r="31" spans="1:4" x14ac:dyDescent="0.3">
      <c r="A31" s="19" t="s">
        <v>372</v>
      </c>
      <c r="B31" s="18" t="s">
        <v>373</v>
      </c>
      <c r="C31" s="18" t="s">
        <v>374</v>
      </c>
      <c r="D31" s="18">
        <v>74</v>
      </c>
    </row>
    <row r="32" spans="1:4" x14ac:dyDescent="0.3">
      <c r="A32" s="19" t="s">
        <v>375</v>
      </c>
      <c r="B32" s="18" t="s">
        <v>376</v>
      </c>
      <c r="C32" s="18" t="s">
        <v>377</v>
      </c>
      <c r="D32" s="18">
        <v>76</v>
      </c>
    </row>
    <row r="33" spans="1:4" x14ac:dyDescent="0.3">
      <c r="A33" s="19" t="s">
        <v>378</v>
      </c>
      <c r="B33" s="18" t="s">
        <v>379</v>
      </c>
      <c r="C33" s="18" t="s">
        <v>380</v>
      </c>
      <c r="D33" s="18">
        <v>86</v>
      </c>
    </row>
    <row r="34" spans="1:4" x14ac:dyDescent="0.3">
      <c r="A34" s="19" t="s">
        <v>381</v>
      </c>
      <c r="B34" s="18" t="s">
        <v>382</v>
      </c>
      <c r="C34" s="18" t="s">
        <v>383</v>
      </c>
      <c r="D34" s="18">
        <v>96</v>
      </c>
    </row>
    <row r="35" spans="1:4" x14ac:dyDescent="0.3">
      <c r="A35" s="19" t="s">
        <v>384</v>
      </c>
      <c r="B35" s="18" t="s">
        <v>385</v>
      </c>
      <c r="C35" s="18" t="s">
        <v>386</v>
      </c>
      <c r="D35" s="18">
        <v>100</v>
      </c>
    </row>
    <row r="36" spans="1:4" x14ac:dyDescent="0.3">
      <c r="A36" s="19" t="s">
        <v>387</v>
      </c>
      <c r="B36" s="18" t="s">
        <v>388</v>
      </c>
      <c r="C36" s="18" t="s">
        <v>389</v>
      </c>
      <c r="D36" s="18">
        <v>854</v>
      </c>
    </row>
    <row r="37" spans="1:4" x14ac:dyDescent="0.3">
      <c r="A37" s="19" t="s">
        <v>390</v>
      </c>
      <c r="B37" s="18" t="s">
        <v>391</v>
      </c>
      <c r="C37" s="18" t="s">
        <v>392</v>
      </c>
      <c r="D37" s="18">
        <v>108</v>
      </c>
    </row>
    <row r="38" spans="1:4" x14ac:dyDescent="0.3">
      <c r="A38" s="19" t="s">
        <v>393</v>
      </c>
      <c r="B38" s="18" t="s">
        <v>394</v>
      </c>
      <c r="C38" s="18" t="s">
        <v>395</v>
      </c>
      <c r="D38" s="18">
        <v>116</v>
      </c>
    </row>
    <row r="39" spans="1:4" x14ac:dyDescent="0.3">
      <c r="A39" s="19" t="s">
        <v>396</v>
      </c>
      <c r="B39" s="18" t="s">
        <v>397</v>
      </c>
      <c r="C39" s="18" t="s">
        <v>398</v>
      </c>
      <c r="D39" s="18">
        <v>120</v>
      </c>
    </row>
    <row r="40" spans="1:4" x14ac:dyDescent="0.3">
      <c r="A40" s="19" t="s">
        <v>399</v>
      </c>
      <c r="B40" s="18" t="s">
        <v>400</v>
      </c>
      <c r="C40" s="18" t="s">
        <v>401</v>
      </c>
      <c r="D40" s="18">
        <v>124</v>
      </c>
    </row>
    <row r="41" spans="1:4" x14ac:dyDescent="0.3">
      <c r="A41" s="18" t="s">
        <v>32</v>
      </c>
      <c r="B41" s="18" t="s">
        <v>402</v>
      </c>
      <c r="C41" s="18" t="s">
        <v>403</v>
      </c>
      <c r="D41" s="18">
        <v>132</v>
      </c>
    </row>
    <row r="42" spans="1:4" x14ac:dyDescent="0.3">
      <c r="A42" s="19" t="s">
        <v>404</v>
      </c>
      <c r="B42" s="18" t="s">
        <v>405</v>
      </c>
      <c r="C42" s="18" t="s">
        <v>406</v>
      </c>
      <c r="D42" s="18">
        <v>136</v>
      </c>
    </row>
    <row r="43" spans="1:4" x14ac:dyDescent="0.3">
      <c r="A43" s="19" t="s">
        <v>407</v>
      </c>
      <c r="B43" s="18" t="s">
        <v>408</v>
      </c>
      <c r="C43" s="18" t="s">
        <v>409</v>
      </c>
      <c r="D43" s="18">
        <v>140</v>
      </c>
    </row>
    <row r="44" spans="1:4" x14ac:dyDescent="0.3">
      <c r="A44" s="19" t="s">
        <v>410</v>
      </c>
      <c r="B44" s="18" t="s">
        <v>411</v>
      </c>
      <c r="C44" s="18" t="s">
        <v>412</v>
      </c>
      <c r="D44" s="18">
        <v>148</v>
      </c>
    </row>
    <row r="45" spans="1:4" x14ac:dyDescent="0.3">
      <c r="A45" s="19" t="s">
        <v>413</v>
      </c>
      <c r="B45" s="18" t="s">
        <v>414</v>
      </c>
      <c r="C45" s="18" t="s">
        <v>415</v>
      </c>
      <c r="D45" s="18">
        <v>152</v>
      </c>
    </row>
    <row r="46" spans="1:4" x14ac:dyDescent="0.3">
      <c r="A46" s="19" t="s">
        <v>416</v>
      </c>
      <c r="B46" s="18" t="s">
        <v>417</v>
      </c>
      <c r="C46" s="18" t="s">
        <v>418</v>
      </c>
      <c r="D46" s="18">
        <v>156</v>
      </c>
    </row>
    <row r="47" spans="1:4" x14ac:dyDescent="0.3">
      <c r="A47" s="19" t="s">
        <v>419</v>
      </c>
      <c r="B47" s="18" t="s">
        <v>420</v>
      </c>
      <c r="C47" s="18" t="s">
        <v>421</v>
      </c>
      <c r="D47" s="18">
        <v>162</v>
      </c>
    </row>
    <row r="48" spans="1:4" x14ac:dyDescent="0.3">
      <c r="A48" s="19" t="s">
        <v>422</v>
      </c>
      <c r="B48" s="18" t="s">
        <v>423</v>
      </c>
      <c r="C48" s="18" t="s">
        <v>424</v>
      </c>
      <c r="D48" s="18">
        <v>166</v>
      </c>
    </row>
    <row r="49" spans="1:4" x14ac:dyDescent="0.3">
      <c r="A49" s="19" t="s">
        <v>425</v>
      </c>
      <c r="B49" s="18" t="s">
        <v>426</v>
      </c>
      <c r="C49" s="18" t="s">
        <v>427</v>
      </c>
      <c r="D49" s="18">
        <v>170</v>
      </c>
    </row>
    <row r="50" spans="1:4" x14ac:dyDescent="0.3">
      <c r="A50" s="19" t="s">
        <v>428</v>
      </c>
      <c r="B50" s="18" t="s">
        <v>429</v>
      </c>
      <c r="C50" s="18" t="s">
        <v>252</v>
      </c>
      <c r="D50" s="18">
        <v>174</v>
      </c>
    </row>
    <row r="51" spans="1:4" x14ac:dyDescent="0.3">
      <c r="A51" s="18" t="s">
        <v>46</v>
      </c>
      <c r="B51" s="18" t="s">
        <v>430</v>
      </c>
      <c r="C51" s="18" t="s">
        <v>431</v>
      </c>
      <c r="D51" s="18">
        <v>180</v>
      </c>
    </row>
    <row r="52" spans="1:4" x14ac:dyDescent="0.3">
      <c r="A52" s="18" t="s">
        <v>47</v>
      </c>
      <c r="B52" s="18" t="s">
        <v>432</v>
      </c>
      <c r="C52" s="18" t="s">
        <v>433</v>
      </c>
      <c r="D52" s="18">
        <v>178</v>
      </c>
    </row>
    <row r="53" spans="1:4" x14ac:dyDescent="0.3">
      <c r="A53" s="19" t="s">
        <v>434</v>
      </c>
      <c r="B53" s="18" t="s">
        <v>435</v>
      </c>
      <c r="C53" s="18" t="s">
        <v>436</v>
      </c>
      <c r="D53" s="18">
        <v>184</v>
      </c>
    </row>
    <row r="54" spans="1:4" x14ac:dyDescent="0.3">
      <c r="A54" s="19" t="s">
        <v>437</v>
      </c>
      <c r="B54" s="18" t="s">
        <v>438</v>
      </c>
      <c r="C54" s="18" t="s">
        <v>439</v>
      </c>
      <c r="D54" s="18">
        <v>188</v>
      </c>
    </row>
    <row r="55" spans="1:4" x14ac:dyDescent="0.3">
      <c r="A55" s="19" t="s">
        <v>440</v>
      </c>
      <c r="B55" s="18" t="s">
        <v>441</v>
      </c>
      <c r="C55" s="18" t="s">
        <v>442</v>
      </c>
      <c r="D55" s="18">
        <v>384</v>
      </c>
    </row>
    <row r="56" spans="1:4" x14ac:dyDescent="0.3">
      <c r="A56" s="18" t="s">
        <v>50</v>
      </c>
      <c r="B56" s="18" t="s">
        <v>443</v>
      </c>
      <c r="C56" s="18" t="s">
        <v>444</v>
      </c>
      <c r="D56" s="18">
        <v>191</v>
      </c>
    </row>
    <row r="57" spans="1:4" x14ac:dyDescent="0.3">
      <c r="A57" s="19" t="s">
        <v>445</v>
      </c>
      <c r="B57" s="18" t="s">
        <v>446</v>
      </c>
      <c r="C57" s="18" t="s">
        <v>447</v>
      </c>
      <c r="D57" s="18">
        <v>192</v>
      </c>
    </row>
    <row r="58" spans="1:4" x14ac:dyDescent="0.3">
      <c r="A58" s="19" t="s">
        <v>448</v>
      </c>
      <c r="B58" s="18" t="s">
        <v>449</v>
      </c>
      <c r="C58" s="18" t="s">
        <v>450</v>
      </c>
      <c r="D58" s="18">
        <v>196</v>
      </c>
    </row>
    <row r="59" spans="1:4" x14ac:dyDescent="0.3">
      <c r="A59" s="19" t="s">
        <v>451</v>
      </c>
      <c r="B59" s="18" t="s">
        <v>452</v>
      </c>
      <c r="C59" s="18" t="s">
        <v>453</v>
      </c>
      <c r="D59" s="18">
        <v>203</v>
      </c>
    </row>
    <row r="60" spans="1:4" x14ac:dyDescent="0.3">
      <c r="A60" s="19" t="s">
        <v>454</v>
      </c>
      <c r="B60" s="18" t="s">
        <v>455</v>
      </c>
      <c r="C60" s="18" t="s">
        <v>456</v>
      </c>
      <c r="D60" s="18">
        <v>208</v>
      </c>
    </row>
    <row r="61" spans="1:4" x14ac:dyDescent="0.3">
      <c r="A61" s="19" t="s">
        <v>457</v>
      </c>
      <c r="B61" s="18" t="s">
        <v>458</v>
      </c>
      <c r="C61" s="18" t="s">
        <v>459</v>
      </c>
      <c r="D61" s="18">
        <v>262</v>
      </c>
    </row>
    <row r="62" spans="1:4" x14ac:dyDescent="0.3">
      <c r="A62" s="19" t="s">
        <v>460</v>
      </c>
      <c r="B62" s="18" t="s">
        <v>461</v>
      </c>
      <c r="C62" s="18" t="s">
        <v>462</v>
      </c>
      <c r="D62" s="18">
        <v>212</v>
      </c>
    </row>
    <row r="63" spans="1:4" x14ac:dyDescent="0.3">
      <c r="A63" s="19" t="s">
        <v>463</v>
      </c>
      <c r="B63" s="18" t="s">
        <v>464</v>
      </c>
      <c r="C63" s="18" t="s">
        <v>465</v>
      </c>
      <c r="D63" s="18">
        <v>214</v>
      </c>
    </row>
    <row r="64" spans="1:4" x14ac:dyDescent="0.3">
      <c r="A64" s="19" t="s">
        <v>466</v>
      </c>
      <c r="B64" s="18" t="s">
        <v>467</v>
      </c>
      <c r="C64" s="18" t="s">
        <v>468</v>
      </c>
      <c r="D64" s="18">
        <v>218</v>
      </c>
    </row>
    <row r="65" spans="1:4" x14ac:dyDescent="0.3">
      <c r="A65" s="18" t="s">
        <v>62</v>
      </c>
      <c r="B65" s="18" t="s">
        <v>469</v>
      </c>
      <c r="C65" s="18" t="s">
        <v>470</v>
      </c>
      <c r="D65" s="18">
        <v>818</v>
      </c>
    </row>
    <row r="66" spans="1:4" x14ac:dyDescent="0.3">
      <c r="A66" s="19" t="s">
        <v>471</v>
      </c>
      <c r="B66" s="18" t="s">
        <v>472</v>
      </c>
      <c r="C66" s="18" t="s">
        <v>473</v>
      </c>
      <c r="D66" s="18">
        <v>222</v>
      </c>
    </row>
    <row r="67" spans="1:4" x14ac:dyDescent="0.3">
      <c r="A67" s="19" t="s">
        <v>474</v>
      </c>
      <c r="B67" s="18" t="s">
        <v>475</v>
      </c>
      <c r="C67" s="18" t="s">
        <v>476</v>
      </c>
      <c r="D67" s="18">
        <v>226</v>
      </c>
    </row>
    <row r="68" spans="1:4" x14ac:dyDescent="0.3">
      <c r="A68" s="19" t="s">
        <v>477</v>
      </c>
      <c r="B68" s="18" t="s">
        <v>478</v>
      </c>
      <c r="C68" s="18" t="s">
        <v>479</v>
      </c>
      <c r="D68" s="18">
        <v>232</v>
      </c>
    </row>
    <row r="69" spans="1:4" x14ac:dyDescent="0.3">
      <c r="A69" s="19" t="s">
        <v>480</v>
      </c>
      <c r="B69" s="18" t="s">
        <v>481</v>
      </c>
      <c r="C69" s="18" t="s">
        <v>482</v>
      </c>
      <c r="D69" s="18">
        <v>233</v>
      </c>
    </row>
    <row r="70" spans="1:4" x14ac:dyDescent="0.3">
      <c r="A70" s="19" t="s">
        <v>483</v>
      </c>
      <c r="B70" s="18" t="s">
        <v>484</v>
      </c>
      <c r="C70" s="18" t="s">
        <v>485</v>
      </c>
      <c r="D70" s="18">
        <v>231</v>
      </c>
    </row>
    <row r="71" spans="1:4" x14ac:dyDescent="0.3">
      <c r="A71" s="19" t="s">
        <v>486</v>
      </c>
      <c r="B71" s="18" t="s">
        <v>487</v>
      </c>
      <c r="C71" s="18" t="s">
        <v>488</v>
      </c>
      <c r="D71" s="18">
        <v>238</v>
      </c>
    </row>
    <row r="72" spans="1:4" x14ac:dyDescent="0.3">
      <c r="A72" s="18" t="s">
        <v>72</v>
      </c>
      <c r="B72" s="18" t="s">
        <v>489</v>
      </c>
      <c r="C72" s="18" t="s">
        <v>490</v>
      </c>
      <c r="D72" s="18">
        <v>234</v>
      </c>
    </row>
    <row r="73" spans="1:4" x14ac:dyDescent="0.3">
      <c r="A73" s="19" t="s">
        <v>491</v>
      </c>
      <c r="B73" s="18" t="s">
        <v>492</v>
      </c>
      <c r="C73" s="18" t="s">
        <v>493</v>
      </c>
      <c r="D73" s="18">
        <v>242</v>
      </c>
    </row>
    <row r="74" spans="1:4" x14ac:dyDescent="0.3">
      <c r="A74" s="19" t="s">
        <v>494</v>
      </c>
      <c r="B74" s="18" t="s">
        <v>495</v>
      </c>
      <c r="C74" s="18" t="s">
        <v>496</v>
      </c>
      <c r="D74" s="18">
        <v>246</v>
      </c>
    </row>
    <row r="75" spans="1:4" x14ac:dyDescent="0.3">
      <c r="A75" s="19" t="s">
        <v>497</v>
      </c>
      <c r="B75" s="18" t="s">
        <v>498</v>
      </c>
      <c r="C75" s="18" t="s">
        <v>499</v>
      </c>
      <c r="D75" s="18">
        <v>250</v>
      </c>
    </row>
    <row r="76" spans="1:4" x14ac:dyDescent="0.3">
      <c r="A76" s="19" t="s">
        <v>500</v>
      </c>
      <c r="B76" s="18" t="s">
        <v>501</v>
      </c>
      <c r="C76" s="18" t="s">
        <v>502</v>
      </c>
      <c r="D76" s="18">
        <v>254</v>
      </c>
    </row>
    <row r="77" spans="1:4" x14ac:dyDescent="0.3">
      <c r="A77" s="19" t="s">
        <v>503</v>
      </c>
      <c r="B77" s="18" t="s">
        <v>504</v>
      </c>
      <c r="C77" s="18" t="s">
        <v>505</v>
      </c>
      <c r="D77" s="18">
        <v>258</v>
      </c>
    </row>
    <row r="78" spans="1:4" x14ac:dyDescent="0.3">
      <c r="A78" s="19" t="s">
        <v>506</v>
      </c>
      <c r="B78" s="18" t="s">
        <v>507</v>
      </c>
      <c r="C78" s="18" t="s">
        <v>508</v>
      </c>
      <c r="D78" s="18">
        <v>260</v>
      </c>
    </row>
    <row r="79" spans="1:4" x14ac:dyDescent="0.3">
      <c r="A79" s="19" t="s">
        <v>509</v>
      </c>
      <c r="B79" s="18" t="s">
        <v>510</v>
      </c>
      <c r="C79" s="18" t="s">
        <v>511</v>
      </c>
      <c r="D79" s="18">
        <v>266</v>
      </c>
    </row>
    <row r="80" spans="1:4" x14ac:dyDescent="0.3">
      <c r="A80" s="18" t="s">
        <v>79</v>
      </c>
      <c r="B80" s="18" t="s">
        <v>512</v>
      </c>
      <c r="C80" s="18" t="s">
        <v>513</v>
      </c>
      <c r="D80" s="18">
        <v>270</v>
      </c>
    </row>
    <row r="81" spans="1:4" x14ac:dyDescent="0.3">
      <c r="A81" s="19" t="s">
        <v>514</v>
      </c>
      <c r="B81" s="18" t="s">
        <v>515</v>
      </c>
      <c r="C81" s="18" t="s">
        <v>516</v>
      </c>
      <c r="D81" s="18">
        <v>268</v>
      </c>
    </row>
    <row r="82" spans="1:4" x14ac:dyDescent="0.3">
      <c r="A82" s="19" t="s">
        <v>517</v>
      </c>
      <c r="B82" s="18" t="s">
        <v>518</v>
      </c>
      <c r="C82" s="18" t="s">
        <v>519</v>
      </c>
      <c r="D82" s="18">
        <v>276</v>
      </c>
    </row>
    <row r="83" spans="1:4" x14ac:dyDescent="0.3">
      <c r="A83" s="19" t="s">
        <v>520</v>
      </c>
      <c r="B83" s="18" t="s">
        <v>521</v>
      </c>
      <c r="C83" s="18" t="s">
        <v>522</v>
      </c>
      <c r="D83" s="18">
        <v>288</v>
      </c>
    </row>
    <row r="84" spans="1:4" x14ac:dyDescent="0.3">
      <c r="A84" s="19" t="s">
        <v>523</v>
      </c>
      <c r="B84" s="18" t="s">
        <v>524</v>
      </c>
      <c r="C84" s="18" t="s">
        <v>525</v>
      </c>
      <c r="D84" s="18">
        <v>292</v>
      </c>
    </row>
    <row r="85" spans="1:4" x14ac:dyDescent="0.3">
      <c r="A85" s="19" t="s">
        <v>526</v>
      </c>
      <c r="B85" s="18" t="s">
        <v>527</v>
      </c>
      <c r="C85" s="18" t="s">
        <v>528</v>
      </c>
      <c r="D85" s="18">
        <v>300</v>
      </c>
    </row>
    <row r="86" spans="1:4" x14ac:dyDescent="0.3">
      <c r="A86" s="19" t="s">
        <v>529</v>
      </c>
      <c r="B86" s="18" t="s">
        <v>530</v>
      </c>
      <c r="C86" s="18" t="s">
        <v>531</v>
      </c>
      <c r="D86" s="18">
        <v>304</v>
      </c>
    </row>
    <row r="87" spans="1:4" x14ac:dyDescent="0.3">
      <c r="A87" s="19" t="s">
        <v>532</v>
      </c>
      <c r="B87" s="18" t="s">
        <v>533</v>
      </c>
      <c r="C87" s="18" t="s">
        <v>534</v>
      </c>
      <c r="D87" s="18">
        <v>308</v>
      </c>
    </row>
    <row r="88" spans="1:4" x14ac:dyDescent="0.3">
      <c r="A88" s="19" t="s">
        <v>535</v>
      </c>
      <c r="B88" s="18" t="s">
        <v>536</v>
      </c>
      <c r="C88" s="18" t="s">
        <v>537</v>
      </c>
      <c r="D88" s="18">
        <v>312</v>
      </c>
    </row>
    <row r="89" spans="1:4" x14ac:dyDescent="0.3">
      <c r="A89" s="19" t="s">
        <v>538</v>
      </c>
      <c r="B89" s="18" t="s">
        <v>539</v>
      </c>
      <c r="C89" s="18" t="s">
        <v>540</v>
      </c>
      <c r="D89" s="18">
        <v>316</v>
      </c>
    </row>
    <row r="90" spans="1:4" x14ac:dyDescent="0.3">
      <c r="A90" s="19" t="s">
        <v>541</v>
      </c>
      <c r="B90" s="18" t="s">
        <v>542</v>
      </c>
      <c r="C90" s="18" t="s">
        <v>543</v>
      </c>
      <c r="D90" s="18">
        <v>320</v>
      </c>
    </row>
    <row r="91" spans="1:4" x14ac:dyDescent="0.3">
      <c r="A91" s="19" t="s">
        <v>544</v>
      </c>
      <c r="B91" s="18" t="s">
        <v>545</v>
      </c>
      <c r="C91" s="18" t="s">
        <v>546</v>
      </c>
      <c r="D91" s="18">
        <v>324</v>
      </c>
    </row>
    <row r="92" spans="1:4" x14ac:dyDescent="0.3">
      <c r="A92" s="19" t="s">
        <v>547</v>
      </c>
      <c r="B92" s="18" t="s">
        <v>548</v>
      </c>
      <c r="C92" s="18" t="s">
        <v>549</v>
      </c>
      <c r="D92" s="18">
        <v>624</v>
      </c>
    </row>
    <row r="93" spans="1:4" x14ac:dyDescent="0.3">
      <c r="A93" s="19" t="s">
        <v>550</v>
      </c>
      <c r="B93" s="18" t="s">
        <v>551</v>
      </c>
      <c r="C93" s="18" t="s">
        <v>552</v>
      </c>
      <c r="D93" s="18">
        <v>328</v>
      </c>
    </row>
    <row r="94" spans="1:4" x14ac:dyDescent="0.3">
      <c r="A94" s="19" t="s">
        <v>553</v>
      </c>
      <c r="B94" s="18" t="s">
        <v>554</v>
      </c>
      <c r="C94" s="18" t="s">
        <v>555</v>
      </c>
      <c r="D94" s="18">
        <v>332</v>
      </c>
    </row>
    <row r="95" spans="1:4" x14ac:dyDescent="0.3">
      <c r="A95" s="19" t="s">
        <v>556</v>
      </c>
      <c r="B95" s="18" t="s">
        <v>557</v>
      </c>
      <c r="C95" s="18" t="s">
        <v>558</v>
      </c>
      <c r="D95" s="18">
        <v>334</v>
      </c>
    </row>
    <row r="96" spans="1:4" x14ac:dyDescent="0.3">
      <c r="A96" s="19" t="s">
        <v>559</v>
      </c>
      <c r="B96" s="18" t="s">
        <v>560</v>
      </c>
      <c r="C96" s="18" t="s">
        <v>561</v>
      </c>
      <c r="D96" s="18">
        <v>340</v>
      </c>
    </row>
    <row r="97" spans="1:4" x14ac:dyDescent="0.3">
      <c r="A97" s="18" t="s">
        <v>97</v>
      </c>
      <c r="B97" s="18" t="s">
        <v>562</v>
      </c>
      <c r="C97" s="18" t="s">
        <v>563</v>
      </c>
      <c r="D97" s="18">
        <v>344</v>
      </c>
    </row>
    <row r="98" spans="1:4" x14ac:dyDescent="0.3">
      <c r="A98" s="19" t="s">
        <v>564</v>
      </c>
      <c r="B98" s="18" t="s">
        <v>565</v>
      </c>
      <c r="C98" s="18" t="s">
        <v>566</v>
      </c>
      <c r="D98" s="18">
        <v>348</v>
      </c>
    </row>
    <row r="99" spans="1:4" x14ac:dyDescent="0.3">
      <c r="A99" s="19" t="s">
        <v>567</v>
      </c>
      <c r="B99" s="18" t="s">
        <v>568</v>
      </c>
      <c r="C99" s="18" t="s">
        <v>569</v>
      </c>
      <c r="D99" s="18">
        <v>352</v>
      </c>
    </row>
    <row r="100" spans="1:4" x14ac:dyDescent="0.3">
      <c r="A100" s="19" t="s">
        <v>570</v>
      </c>
      <c r="B100" s="18" t="s">
        <v>571</v>
      </c>
      <c r="C100" s="18" t="s">
        <v>253</v>
      </c>
      <c r="D100" s="18">
        <v>356</v>
      </c>
    </row>
    <row r="101" spans="1:4" x14ac:dyDescent="0.3">
      <c r="A101" s="19" t="s">
        <v>572</v>
      </c>
      <c r="B101" s="18" t="s">
        <v>573</v>
      </c>
      <c r="C101" s="18" t="s">
        <v>574</v>
      </c>
      <c r="D101" s="18">
        <v>360</v>
      </c>
    </row>
    <row r="102" spans="1:4" x14ac:dyDescent="0.3">
      <c r="A102" s="18" t="s">
        <v>102</v>
      </c>
      <c r="B102" s="18" t="s">
        <v>575</v>
      </c>
      <c r="C102" s="18" t="s">
        <v>576</v>
      </c>
      <c r="D102" s="18">
        <v>364</v>
      </c>
    </row>
    <row r="103" spans="1:4" x14ac:dyDescent="0.3">
      <c r="A103" s="19" t="s">
        <v>577</v>
      </c>
      <c r="B103" s="18" t="s">
        <v>578</v>
      </c>
      <c r="C103" s="18" t="s">
        <v>579</v>
      </c>
      <c r="D103" s="18">
        <v>368</v>
      </c>
    </row>
    <row r="104" spans="1:4" x14ac:dyDescent="0.3">
      <c r="A104" s="19" t="s">
        <v>580</v>
      </c>
      <c r="B104" s="18" t="s">
        <v>581</v>
      </c>
      <c r="C104" s="18" t="s">
        <v>582</v>
      </c>
      <c r="D104" s="18">
        <v>372</v>
      </c>
    </row>
    <row r="105" spans="1:4" x14ac:dyDescent="0.3">
      <c r="A105" s="19" t="s">
        <v>583</v>
      </c>
      <c r="B105" s="18" t="s">
        <v>584</v>
      </c>
      <c r="C105" s="18" t="s">
        <v>585</v>
      </c>
      <c r="D105" s="18">
        <v>376</v>
      </c>
    </row>
    <row r="106" spans="1:4" x14ac:dyDescent="0.3">
      <c r="A106" s="19" t="s">
        <v>586</v>
      </c>
      <c r="B106" s="18" t="s">
        <v>587</v>
      </c>
      <c r="C106" s="18" t="s">
        <v>588</v>
      </c>
      <c r="D106" s="18">
        <v>380</v>
      </c>
    </row>
    <row r="107" spans="1:4" x14ac:dyDescent="0.3">
      <c r="A107" s="19" t="s">
        <v>589</v>
      </c>
      <c r="B107" s="18" t="s">
        <v>590</v>
      </c>
      <c r="C107" s="18" t="s">
        <v>591</v>
      </c>
      <c r="D107" s="18">
        <v>388</v>
      </c>
    </row>
    <row r="108" spans="1:4" x14ac:dyDescent="0.3">
      <c r="A108" s="19" t="s">
        <v>592</v>
      </c>
      <c r="B108" s="18" t="s">
        <v>593</v>
      </c>
      <c r="C108" s="18" t="s">
        <v>594</v>
      </c>
      <c r="D108" s="18">
        <v>392</v>
      </c>
    </row>
    <row r="109" spans="1:4" x14ac:dyDescent="0.3">
      <c r="A109" s="19" t="s">
        <v>595</v>
      </c>
      <c r="B109" s="18" t="s">
        <v>596</v>
      </c>
      <c r="C109" s="18" t="s">
        <v>597</v>
      </c>
      <c r="D109" s="18">
        <v>400</v>
      </c>
    </row>
    <row r="110" spans="1:4" x14ac:dyDescent="0.3">
      <c r="A110" s="19" t="s">
        <v>598</v>
      </c>
      <c r="B110" s="18" t="s">
        <v>599</v>
      </c>
      <c r="C110" s="18" t="s">
        <v>600</v>
      </c>
      <c r="D110" s="18">
        <v>398</v>
      </c>
    </row>
    <row r="111" spans="1:4" x14ac:dyDescent="0.3">
      <c r="A111" s="19" t="s">
        <v>601</v>
      </c>
      <c r="B111" s="18" t="s">
        <v>602</v>
      </c>
      <c r="C111" s="18" t="s">
        <v>603</v>
      </c>
      <c r="D111" s="18">
        <v>404</v>
      </c>
    </row>
    <row r="112" spans="1:4" x14ac:dyDescent="0.3">
      <c r="A112" s="19" t="s">
        <v>604</v>
      </c>
      <c r="B112" s="18" t="s">
        <v>605</v>
      </c>
      <c r="C112" s="18" t="s">
        <v>606</v>
      </c>
      <c r="D112" s="18">
        <v>296</v>
      </c>
    </row>
    <row r="113" spans="1:4" x14ac:dyDescent="0.3">
      <c r="A113" s="18" t="s">
        <v>114</v>
      </c>
      <c r="B113" s="18" t="s">
        <v>607</v>
      </c>
      <c r="C113" s="18" t="s">
        <v>608</v>
      </c>
      <c r="D113" s="18">
        <v>408</v>
      </c>
    </row>
    <row r="114" spans="1:4" x14ac:dyDescent="0.3">
      <c r="A114" s="18" t="s">
        <v>115</v>
      </c>
      <c r="B114" s="18" t="s">
        <v>609</v>
      </c>
      <c r="C114" s="18" t="s">
        <v>610</v>
      </c>
      <c r="D114" s="18">
        <v>410</v>
      </c>
    </row>
    <row r="115" spans="1:4" x14ac:dyDescent="0.3">
      <c r="A115" s="19" t="s">
        <v>611</v>
      </c>
      <c r="B115" s="18" t="s">
        <v>612</v>
      </c>
      <c r="C115" s="18" t="s">
        <v>613</v>
      </c>
      <c r="D115" s="18">
        <v>414</v>
      </c>
    </row>
    <row r="116" spans="1:4" x14ac:dyDescent="0.3">
      <c r="A116" s="18" t="s">
        <v>118</v>
      </c>
      <c r="B116" s="18" t="s">
        <v>614</v>
      </c>
      <c r="C116" s="18" t="s">
        <v>615</v>
      </c>
      <c r="D116" s="18">
        <v>417</v>
      </c>
    </row>
    <row r="117" spans="1:4" x14ac:dyDescent="0.3">
      <c r="A117" s="18" t="s">
        <v>119</v>
      </c>
      <c r="B117" s="18" t="s">
        <v>616</v>
      </c>
      <c r="C117" s="18" t="s">
        <v>617</v>
      </c>
      <c r="D117" s="18">
        <v>418</v>
      </c>
    </row>
    <row r="118" spans="1:4" x14ac:dyDescent="0.3">
      <c r="A118" s="19" t="s">
        <v>618</v>
      </c>
      <c r="B118" s="18" t="s">
        <v>619</v>
      </c>
      <c r="C118" s="18" t="s">
        <v>620</v>
      </c>
      <c r="D118" s="18">
        <v>428</v>
      </c>
    </row>
    <row r="119" spans="1:4" x14ac:dyDescent="0.3">
      <c r="A119" s="19" t="s">
        <v>621</v>
      </c>
      <c r="B119" s="18" t="s">
        <v>622</v>
      </c>
      <c r="C119" s="18" t="s">
        <v>623</v>
      </c>
      <c r="D119" s="18">
        <v>422</v>
      </c>
    </row>
    <row r="120" spans="1:4" x14ac:dyDescent="0.3">
      <c r="A120" s="19" t="s">
        <v>624</v>
      </c>
      <c r="B120" s="18" t="s">
        <v>625</v>
      </c>
      <c r="C120" s="18" t="s">
        <v>626</v>
      </c>
      <c r="D120" s="18">
        <v>426</v>
      </c>
    </row>
    <row r="121" spans="1:4" x14ac:dyDescent="0.3">
      <c r="A121" s="19" t="s">
        <v>627</v>
      </c>
      <c r="B121" s="18" t="s">
        <v>628</v>
      </c>
      <c r="C121" s="18" t="s">
        <v>629</v>
      </c>
      <c r="D121" s="18">
        <v>430</v>
      </c>
    </row>
    <row r="122" spans="1:4" x14ac:dyDescent="0.3">
      <c r="A122" s="18" t="s">
        <v>127</v>
      </c>
      <c r="B122" s="18" t="s">
        <v>630</v>
      </c>
      <c r="C122" s="18" t="s">
        <v>631</v>
      </c>
      <c r="D122" s="18">
        <v>434</v>
      </c>
    </row>
    <row r="123" spans="1:4" x14ac:dyDescent="0.3">
      <c r="A123" s="19" t="s">
        <v>632</v>
      </c>
      <c r="B123" s="18" t="s">
        <v>633</v>
      </c>
      <c r="C123" s="18" t="s">
        <v>634</v>
      </c>
      <c r="D123" s="18">
        <v>438</v>
      </c>
    </row>
    <row r="124" spans="1:4" x14ac:dyDescent="0.3">
      <c r="A124" s="19" t="s">
        <v>635</v>
      </c>
      <c r="B124" s="18" t="s">
        <v>636</v>
      </c>
      <c r="C124" s="18" t="s">
        <v>637</v>
      </c>
      <c r="D124" s="18">
        <v>440</v>
      </c>
    </row>
    <row r="125" spans="1:4" x14ac:dyDescent="0.3">
      <c r="A125" s="19" t="s">
        <v>638</v>
      </c>
      <c r="B125" s="18" t="s">
        <v>639</v>
      </c>
      <c r="C125" s="18" t="s">
        <v>640</v>
      </c>
      <c r="D125" s="18">
        <v>442</v>
      </c>
    </row>
    <row r="126" spans="1:4" x14ac:dyDescent="0.3">
      <c r="A126" s="18" t="s">
        <v>134</v>
      </c>
      <c r="B126" s="18" t="s">
        <v>641</v>
      </c>
      <c r="C126" s="18" t="s">
        <v>642</v>
      </c>
      <c r="D126" s="18">
        <v>446</v>
      </c>
    </row>
    <row r="127" spans="1:4" x14ac:dyDescent="0.3">
      <c r="A127" s="18" t="s">
        <v>135</v>
      </c>
      <c r="B127" s="18" t="s">
        <v>643</v>
      </c>
      <c r="C127" s="18" t="s">
        <v>644</v>
      </c>
      <c r="D127" s="18">
        <v>807</v>
      </c>
    </row>
    <row r="128" spans="1:4" x14ac:dyDescent="0.3">
      <c r="A128" s="19" t="s">
        <v>645</v>
      </c>
      <c r="B128" s="18" t="s">
        <v>646</v>
      </c>
      <c r="C128" s="18" t="s">
        <v>647</v>
      </c>
      <c r="D128" s="18">
        <v>450</v>
      </c>
    </row>
    <row r="129" spans="1:4" x14ac:dyDescent="0.3">
      <c r="A129" s="19" t="s">
        <v>648</v>
      </c>
      <c r="B129" s="18" t="s">
        <v>649</v>
      </c>
      <c r="C129" s="18" t="s">
        <v>650</v>
      </c>
      <c r="D129" s="18">
        <v>454</v>
      </c>
    </row>
    <row r="130" spans="1:4" x14ac:dyDescent="0.3">
      <c r="A130" s="19" t="s">
        <v>651</v>
      </c>
      <c r="B130" s="18" t="s">
        <v>652</v>
      </c>
      <c r="C130" s="18" t="s">
        <v>653</v>
      </c>
      <c r="D130" s="18">
        <v>458</v>
      </c>
    </row>
    <row r="131" spans="1:4" x14ac:dyDescent="0.3">
      <c r="A131" s="19" t="s">
        <v>654</v>
      </c>
      <c r="B131" s="18" t="s">
        <v>655</v>
      </c>
      <c r="C131" s="18" t="s">
        <v>656</v>
      </c>
      <c r="D131" s="18">
        <v>462</v>
      </c>
    </row>
    <row r="132" spans="1:4" x14ac:dyDescent="0.3">
      <c r="A132" s="19" t="s">
        <v>657</v>
      </c>
      <c r="B132" s="18" t="s">
        <v>658</v>
      </c>
      <c r="C132" s="18" t="s">
        <v>659</v>
      </c>
      <c r="D132" s="18">
        <v>466</v>
      </c>
    </row>
    <row r="133" spans="1:4" x14ac:dyDescent="0.3">
      <c r="A133" s="19" t="s">
        <v>660</v>
      </c>
      <c r="B133" s="18" t="s">
        <v>661</v>
      </c>
      <c r="C133" s="18" t="s">
        <v>662</v>
      </c>
      <c r="D133" s="18">
        <v>470</v>
      </c>
    </row>
    <row r="134" spans="1:4" x14ac:dyDescent="0.3">
      <c r="A134" s="19" t="s">
        <v>663</v>
      </c>
      <c r="B134" s="18" t="s">
        <v>664</v>
      </c>
      <c r="C134" s="18" t="s">
        <v>665</v>
      </c>
      <c r="D134" s="18">
        <v>584</v>
      </c>
    </row>
    <row r="135" spans="1:4" x14ac:dyDescent="0.3">
      <c r="A135" s="19" t="s">
        <v>666</v>
      </c>
      <c r="B135" s="18" t="s">
        <v>667</v>
      </c>
      <c r="C135" s="18" t="s">
        <v>668</v>
      </c>
      <c r="D135" s="18">
        <v>474</v>
      </c>
    </row>
    <row r="136" spans="1:4" x14ac:dyDescent="0.3">
      <c r="A136" s="19" t="s">
        <v>669</v>
      </c>
      <c r="B136" s="18" t="s">
        <v>670</v>
      </c>
      <c r="C136" s="18" t="s">
        <v>671</v>
      </c>
      <c r="D136" s="18">
        <v>478</v>
      </c>
    </row>
    <row r="137" spans="1:4" x14ac:dyDescent="0.3">
      <c r="A137" s="19" t="s">
        <v>672</v>
      </c>
      <c r="B137" s="18" t="s">
        <v>673</v>
      </c>
      <c r="C137" s="18" t="s">
        <v>674</v>
      </c>
      <c r="D137" s="18">
        <v>480</v>
      </c>
    </row>
    <row r="138" spans="1:4" x14ac:dyDescent="0.3">
      <c r="A138" s="19" t="s">
        <v>675</v>
      </c>
      <c r="B138" s="18" t="s">
        <v>676</v>
      </c>
      <c r="C138" s="18" t="s">
        <v>677</v>
      </c>
      <c r="D138" s="18">
        <v>175</v>
      </c>
    </row>
    <row r="139" spans="1:4" x14ac:dyDescent="0.3">
      <c r="A139" s="19" t="s">
        <v>678</v>
      </c>
      <c r="B139" s="18" t="s">
        <v>679</v>
      </c>
      <c r="C139" s="18" t="s">
        <v>680</v>
      </c>
      <c r="D139" s="18">
        <v>484</v>
      </c>
    </row>
    <row r="140" spans="1:4" x14ac:dyDescent="0.3">
      <c r="A140" s="18" t="s">
        <v>146</v>
      </c>
      <c r="B140" s="18" t="s">
        <v>681</v>
      </c>
      <c r="C140" s="18" t="s">
        <v>682</v>
      </c>
      <c r="D140" s="18">
        <v>583</v>
      </c>
    </row>
    <row r="141" spans="1:4" x14ac:dyDescent="0.3">
      <c r="A141" s="18" t="s">
        <v>150</v>
      </c>
      <c r="B141" s="18" t="s">
        <v>683</v>
      </c>
      <c r="C141" s="18" t="s">
        <v>684</v>
      </c>
      <c r="D141" s="18">
        <v>498</v>
      </c>
    </row>
    <row r="142" spans="1:4" x14ac:dyDescent="0.3">
      <c r="A142" s="19" t="s">
        <v>685</v>
      </c>
      <c r="B142" s="18" t="s">
        <v>686</v>
      </c>
      <c r="C142" s="18" t="s">
        <v>687</v>
      </c>
      <c r="D142" s="18">
        <v>492</v>
      </c>
    </row>
    <row r="143" spans="1:4" x14ac:dyDescent="0.3">
      <c r="A143" s="19" t="s">
        <v>688</v>
      </c>
      <c r="B143" s="18" t="s">
        <v>689</v>
      </c>
      <c r="C143" s="18" t="s">
        <v>690</v>
      </c>
      <c r="D143" s="18">
        <v>496</v>
      </c>
    </row>
    <row r="144" spans="1:4" x14ac:dyDescent="0.3">
      <c r="A144" s="19" t="s">
        <v>691</v>
      </c>
      <c r="B144" s="18" t="s">
        <v>692</v>
      </c>
      <c r="C144" s="18" t="s">
        <v>693</v>
      </c>
      <c r="D144" s="18">
        <v>500</v>
      </c>
    </row>
    <row r="145" spans="1:4" x14ac:dyDescent="0.3">
      <c r="A145" s="19" t="s">
        <v>694</v>
      </c>
      <c r="B145" s="18" t="s">
        <v>695</v>
      </c>
      <c r="C145" s="18" t="s">
        <v>696</v>
      </c>
      <c r="D145" s="18">
        <v>504</v>
      </c>
    </row>
    <row r="146" spans="1:4" x14ac:dyDescent="0.3">
      <c r="A146" s="19" t="s">
        <v>697</v>
      </c>
      <c r="B146" s="18" t="s">
        <v>698</v>
      </c>
      <c r="C146" s="18" t="s">
        <v>699</v>
      </c>
      <c r="D146" s="18">
        <v>508</v>
      </c>
    </row>
    <row r="147" spans="1:4" x14ac:dyDescent="0.3">
      <c r="A147" s="19" t="s">
        <v>700</v>
      </c>
      <c r="B147" s="18" t="s">
        <v>701</v>
      </c>
      <c r="C147" s="18" t="s">
        <v>702</v>
      </c>
      <c r="D147" s="18">
        <v>104</v>
      </c>
    </row>
    <row r="148" spans="1:4" x14ac:dyDescent="0.3">
      <c r="A148" s="19" t="s">
        <v>703</v>
      </c>
      <c r="B148" s="18" t="s">
        <v>704</v>
      </c>
      <c r="C148" s="18" t="s">
        <v>705</v>
      </c>
      <c r="D148" s="18">
        <v>516</v>
      </c>
    </row>
    <row r="149" spans="1:4" x14ac:dyDescent="0.3">
      <c r="A149" s="19" t="s">
        <v>706</v>
      </c>
      <c r="B149" s="18" t="s">
        <v>707</v>
      </c>
      <c r="C149" s="18" t="s">
        <v>708</v>
      </c>
      <c r="D149" s="18">
        <v>520</v>
      </c>
    </row>
    <row r="150" spans="1:4" x14ac:dyDescent="0.3">
      <c r="A150" s="19" t="s">
        <v>709</v>
      </c>
      <c r="B150" s="18" t="s">
        <v>710</v>
      </c>
      <c r="C150" s="18" t="s">
        <v>711</v>
      </c>
      <c r="D150" s="18">
        <v>524</v>
      </c>
    </row>
    <row r="151" spans="1:4" x14ac:dyDescent="0.3">
      <c r="A151" s="19" t="s">
        <v>712</v>
      </c>
      <c r="B151" s="18" t="s">
        <v>713</v>
      </c>
      <c r="C151" s="18" t="s">
        <v>714</v>
      </c>
      <c r="D151" s="18">
        <v>528</v>
      </c>
    </row>
    <row r="152" spans="1:4" x14ac:dyDescent="0.3">
      <c r="A152" s="19" t="s">
        <v>715</v>
      </c>
      <c r="B152" s="18" t="s">
        <v>716</v>
      </c>
      <c r="C152" s="18" t="s">
        <v>717</v>
      </c>
      <c r="D152" s="18">
        <v>530</v>
      </c>
    </row>
    <row r="153" spans="1:4" x14ac:dyDescent="0.3">
      <c r="A153" s="19" t="s">
        <v>718</v>
      </c>
      <c r="B153" s="18" t="s">
        <v>719</v>
      </c>
      <c r="C153" s="18" t="s">
        <v>720</v>
      </c>
      <c r="D153" s="18">
        <v>540</v>
      </c>
    </row>
    <row r="154" spans="1:4" x14ac:dyDescent="0.3">
      <c r="A154" s="19" t="s">
        <v>721</v>
      </c>
      <c r="B154" s="18" t="s">
        <v>722</v>
      </c>
      <c r="C154" s="18" t="s">
        <v>723</v>
      </c>
      <c r="D154" s="18">
        <v>554</v>
      </c>
    </row>
    <row r="155" spans="1:4" x14ac:dyDescent="0.3">
      <c r="A155" s="19" t="s">
        <v>724</v>
      </c>
      <c r="B155" s="18" t="s">
        <v>725</v>
      </c>
      <c r="C155" s="18" t="s">
        <v>726</v>
      </c>
      <c r="D155" s="18">
        <v>558</v>
      </c>
    </row>
    <row r="156" spans="1:4" x14ac:dyDescent="0.3">
      <c r="A156" s="19" t="s">
        <v>727</v>
      </c>
      <c r="B156" s="18" t="s">
        <v>728</v>
      </c>
      <c r="C156" s="18" t="s">
        <v>729</v>
      </c>
      <c r="D156" s="18">
        <v>562</v>
      </c>
    </row>
    <row r="157" spans="1:4" x14ac:dyDescent="0.3">
      <c r="A157" s="19" t="s">
        <v>730</v>
      </c>
      <c r="B157" s="18" t="s">
        <v>731</v>
      </c>
      <c r="C157" s="18" t="s">
        <v>732</v>
      </c>
      <c r="D157" s="18">
        <v>566</v>
      </c>
    </row>
    <row r="158" spans="1:4" x14ac:dyDescent="0.3">
      <c r="A158" s="19" t="s">
        <v>733</v>
      </c>
      <c r="B158" s="18" t="s">
        <v>734</v>
      </c>
      <c r="C158" s="18" t="s">
        <v>735</v>
      </c>
      <c r="D158" s="18">
        <v>570</v>
      </c>
    </row>
    <row r="159" spans="1:4" x14ac:dyDescent="0.3">
      <c r="A159" s="19" t="s">
        <v>736</v>
      </c>
      <c r="B159" s="18" t="s">
        <v>737</v>
      </c>
      <c r="C159" s="18" t="s">
        <v>738</v>
      </c>
      <c r="D159" s="18">
        <v>574</v>
      </c>
    </row>
    <row r="160" spans="1:4" x14ac:dyDescent="0.3">
      <c r="A160" s="19" t="s">
        <v>739</v>
      </c>
      <c r="B160" s="18" t="s">
        <v>740</v>
      </c>
      <c r="C160" s="18" t="s">
        <v>741</v>
      </c>
      <c r="D160" s="18">
        <v>580</v>
      </c>
    </row>
    <row r="161" spans="1:4" x14ac:dyDescent="0.3">
      <c r="A161" s="19" t="s">
        <v>742</v>
      </c>
      <c r="B161" s="18" t="s">
        <v>743</v>
      </c>
      <c r="C161" s="18" t="s">
        <v>744</v>
      </c>
      <c r="D161" s="18">
        <v>578</v>
      </c>
    </row>
    <row r="162" spans="1:4" x14ac:dyDescent="0.3">
      <c r="A162" s="19" t="s">
        <v>745</v>
      </c>
      <c r="B162" s="18" t="s">
        <v>746</v>
      </c>
      <c r="C162" s="18" t="s">
        <v>747</v>
      </c>
      <c r="D162" s="18">
        <v>512</v>
      </c>
    </row>
    <row r="163" spans="1:4" x14ac:dyDescent="0.3">
      <c r="A163" s="19" t="s">
        <v>748</v>
      </c>
      <c r="B163" s="18" t="s">
        <v>749</v>
      </c>
      <c r="C163" s="18" t="s">
        <v>750</v>
      </c>
      <c r="D163" s="18">
        <v>586</v>
      </c>
    </row>
    <row r="164" spans="1:4" x14ac:dyDescent="0.3">
      <c r="A164" s="19" t="s">
        <v>751</v>
      </c>
      <c r="B164" s="18" t="s">
        <v>752</v>
      </c>
      <c r="C164" s="18" t="s">
        <v>753</v>
      </c>
      <c r="D164" s="18">
        <v>585</v>
      </c>
    </row>
    <row r="165" spans="1:4" x14ac:dyDescent="0.3">
      <c r="A165" s="19" t="s">
        <v>754</v>
      </c>
      <c r="B165" s="18" t="s">
        <v>755</v>
      </c>
      <c r="C165" s="18" t="s">
        <v>756</v>
      </c>
      <c r="D165" s="18">
        <v>275</v>
      </c>
    </row>
    <row r="166" spans="1:4" x14ac:dyDescent="0.3">
      <c r="A166" s="19" t="s">
        <v>757</v>
      </c>
      <c r="B166" s="18" t="s">
        <v>758</v>
      </c>
      <c r="C166" s="18" t="s">
        <v>759</v>
      </c>
      <c r="D166" s="18">
        <v>591</v>
      </c>
    </row>
    <row r="167" spans="1:4" x14ac:dyDescent="0.3">
      <c r="A167" s="19" t="s">
        <v>760</v>
      </c>
      <c r="B167" s="18" t="s">
        <v>761</v>
      </c>
      <c r="C167" s="18" t="s">
        <v>762</v>
      </c>
      <c r="D167" s="18">
        <v>598</v>
      </c>
    </row>
    <row r="168" spans="1:4" x14ac:dyDescent="0.3">
      <c r="A168" s="19" t="s">
        <v>763</v>
      </c>
      <c r="B168" s="18" t="s">
        <v>764</v>
      </c>
      <c r="C168" s="18" t="s">
        <v>765</v>
      </c>
      <c r="D168" s="18">
        <v>600</v>
      </c>
    </row>
    <row r="169" spans="1:4" x14ac:dyDescent="0.3">
      <c r="A169" s="19" t="s">
        <v>766</v>
      </c>
      <c r="B169" s="18" t="s">
        <v>767</v>
      </c>
      <c r="C169" s="18" t="s">
        <v>768</v>
      </c>
      <c r="D169" s="18">
        <v>604</v>
      </c>
    </row>
    <row r="170" spans="1:4" x14ac:dyDescent="0.3">
      <c r="A170" s="19" t="s">
        <v>769</v>
      </c>
      <c r="B170" s="18" t="s">
        <v>770</v>
      </c>
      <c r="C170" s="18" t="s">
        <v>771</v>
      </c>
      <c r="D170" s="18">
        <v>608</v>
      </c>
    </row>
    <row r="171" spans="1:4" x14ac:dyDescent="0.3">
      <c r="A171" s="19" t="s">
        <v>772</v>
      </c>
      <c r="B171" s="18" t="s">
        <v>773</v>
      </c>
      <c r="C171" s="18" t="s">
        <v>774</v>
      </c>
      <c r="D171" s="18">
        <v>612</v>
      </c>
    </row>
    <row r="172" spans="1:4" x14ac:dyDescent="0.3">
      <c r="A172" s="19" t="s">
        <v>775</v>
      </c>
      <c r="B172" s="18" t="s">
        <v>776</v>
      </c>
      <c r="C172" s="18" t="s">
        <v>777</v>
      </c>
      <c r="D172" s="18">
        <v>616</v>
      </c>
    </row>
    <row r="173" spans="1:4" x14ac:dyDescent="0.3">
      <c r="A173" s="19" t="s">
        <v>778</v>
      </c>
      <c r="B173" s="18" t="s">
        <v>779</v>
      </c>
      <c r="C173" s="18" t="s">
        <v>780</v>
      </c>
      <c r="D173" s="18">
        <v>620</v>
      </c>
    </row>
    <row r="174" spans="1:4" x14ac:dyDescent="0.3">
      <c r="A174" s="19" t="s">
        <v>781</v>
      </c>
      <c r="B174" s="18" t="s">
        <v>782</v>
      </c>
      <c r="C174" s="18" t="s">
        <v>783</v>
      </c>
      <c r="D174" s="18">
        <v>630</v>
      </c>
    </row>
    <row r="175" spans="1:4" x14ac:dyDescent="0.3">
      <c r="A175" s="19" t="s">
        <v>784</v>
      </c>
      <c r="B175" s="18" t="s">
        <v>785</v>
      </c>
      <c r="C175" s="18" t="s">
        <v>786</v>
      </c>
      <c r="D175" s="18">
        <v>634</v>
      </c>
    </row>
    <row r="176" spans="1:4" x14ac:dyDescent="0.3">
      <c r="A176" s="19" t="s">
        <v>787</v>
      </c>
      <c r="B176" s="18" t="s">
        <v>788</v>
      </c>
      <c r="C176" s="18" t="s">
        <v>789</v>
      </c>
      <c r="D176" s="18">
        <v>638</v>
      </c>
    </row>
    <row r="177" spans="1:4" x14ac:dyDescent="0.3">
      <c r="A177" s="19" t="s">
        <v>790</v>
      </c>
      <c r="B177" s="18" t="s">
        <v>791</v>
      </c>
      <c r="C177" s="18" t="s">
        <v>792</v>
      </c>
      <c r="D177" s="18">
        <v>642</v>
      </c>
    </row>
    <row r="178" spans="1:4" x14ac:dyDescent="0.3">
      <c r="A178" s="19" t="s">
        <v>793</v>
      </c>
      <c r="B178" s="18" t="s">
        <v>794</v>
      </c>
      <c r="C178" s="18" t="s">
        <v>795</v>
      </c>
      <c r="D178" s="18">
        <v>643</v>
      </c>
    </row>
    <row r="179" spans="1:4" x14ac:dyDescent="0.3">
      <c r="A179" s="19" t="s">
        <v>796</v>
      </c>
      <c r="B179" s="18" t="s">
        <v>797</v>
      </c>
      <c r="C179" s="18" t="s">
        <v>798</v>
      </c>
      <c r="D179" s="18">
        <v>646</v>
      </c>
    </row>
    <row r="180" spans="1:4" x14ac:dyDescent="0.3">
      <c r="A180" s="19" t="s">
        <v>799</v>
      </c>
      <c r="B180" s="18" t="s">
        <v>800</v>
      </c>
      <c r="C180" s="18" t="s">
        <v>801</v>
      </c>
      <c r="D180" s="18">
        <v>654</v>
      </c>
    </row>
    <row r="181" spans="1:4" x14ac:dyDescent="0.3">
      <c r="A181" s="18" t="s">
        <v>207</v>
      </c>
      <c r="B181" s="18" t="s">
        <v>802</v>
      </c>
      <c r="C181" s="18" t="s">
        <v>803</v>
      </c>
      <c r="D181" s="18">
        <v>659</v>
      </c>
    </row>
    <row r="182" spans="1:4" x14ac:dyDescent="0.3">
      <c r="A182" s="18" t="s">
        <v>208</v>
      </c>
      <c r="B182" s="18" t="s">
        <v>804</v>
      </c>
      <c r="C182" s="18" t="s">
        <v>805</v>
      </c>
      <c r="D182" s="18">
        <v>662</v>
      </c>
    </row>
    <row r="183" spans="1:4" x14ac:dyDescent="0.3">
      <c r="A183" s="19" t="s">
        <v>806</v>
      </c>
      <c r="B183" s="18" t="s">
        <v>807</v>
      </c>
      <c r="C183" s="18" t="s">
        <v>808</v>
      </c>
      <c r="D183" s="18">
        <v>666</v>
      </c>
    </row>
    <row r="184" spans="1:4" x14ac:dyDescent="0.3">
      <c r="A184" s="18" t="s">
        <v>210</v>
      </c>
      <c r="B184" s="18" t="s">
        <v>809</v>
      </c>
      <c r="C184" s="18" t="s">
        <v>810</v>
      </c>
      <c r="D184" s="18">
        <v>670</v>
      </c>
    </row>
    <row r="185" spans="1:4" x14ac:dyDescent="0.3">
      <c r="A185" s="19" t="s">
        <v>811</v>
      </c>
      <c r="B185" s="18" t="s">
        <v>812</v>
      </c>
      <c r="C185" s="18" t="s">
        <v>813</v>
      </c>
      <c r="D185" s="18">
        <v>882</v>
      </c>
    </row>
    <row r="186" spans="1:4" x14ac:dyDescent="0.3">
      <c r="A186" s="19" t="s">
        <v>814</v>
      </c>
      <c r="B186" s="18" t="s">
        <v>815</v>
      </c>
      <c r="C186" s="18" t="s">
        <v>816</v>
      </c>
      <c r="D186" s="18">
        <v>674</v>
      </c>
    </row>
    <row r="187" spans="1:4" x14ac:dyDescent="0.3">
      <c r="A187" s="19" t="s">
        <v>817</v>
      </c>
      <c r="B187" s="18" t="s">
        <v>818</v>
      </c>
      <c r="C187" s="18" t="s">
        <v>819</v>
      </c>
      <c r="D187" s="18">
        <v>678</v>
      </c>
    </row>
    <row r="188" spans="1:4" x14ac:dyDescent="0.3">
      <c r="A188" s="19" t="s">
        <v>820</v>
      </c>
      <c r="B188" s="18" t="s">
        <v>821</v>
      </c>
      <c r="C188" s="18" t="s">
        <v>822</v>
      </c>
      <c r="D188" s="18">
        <v>682</v>
      </c>
    </row>
    <row r="189" spans="1:4" x14ac:dyDescent="0.3">
      <c r="A189" s="19" t="s">
        <v>823</v>
      </c>
      <c r="B189" s="18" t="s">
        <v>824</v>
      </c>
      <c r="C189" s="18" t="s">
        <v>825</v>
      </c>
      <c r="D189" s="18">
        <v>686</v>
      </c>
    </row>
    <row r="190" spans="1:4" x14ac:dyDescent="0.3">
      <c r="A190" s="18" t="s">
        <v>192</v>
      </c>
      <c r="B190" s="18" t="s">
        <v>826</v>
      </c>
      <c r="C190" s="18" t="s">
        <v>827</v>
      </c>
      <c r="D190" s="18">
        <v>891</v>
      </c>
    </row>
    <row r="191" spans="1:4" x14ac:dyDescent="0.3">
      <c r="A191" s="19" t="s">
        <v>828</v>
      </c>
      <c r="B191" s="18" t="s">
        <v>829</v>
      </c>
      <c r="C191" s="18" t="s">
        <v>830</v>
      </c>
      <c r="D191" s="18">
        <v>690</v>
      </c>
    </row>
    <row r="192" spans="1:4" x14ac:dyDescent="0.3">
      <c r="A192" s="19" t="s">
        <v>831</v>
      </c>
      <c r="B192" s="18" t="s">
        <v>832</v>
      </c>
      <c r="C192" s="18" t="s">
        <v>833</v>
      </c>
      <c r="D192" s="18">
        <v>694</v>
      </c>
    </row>
    <row r="193" spans="1:4" x14ac:dyDescent="0.3">
      <c r="A193" s="19" t="s">
        <v>834</v>
      </c>
      <c r="B193" s="18" t="s">
        <v>835</v>
      </c>
      <c r="C193" s="18" t="s">
        <v>836</v>
      </c>
      <c r="D193" s="18">
        <v>702</v>
      </c>
    </row>
    <row r="194" spans="1:4" x14ac:dyDescent="0.3">
      <c r="A194" s="18" t="s">
        <v>197</v>
      </c>
      <c r="B194" s="18" t="s">
        <v>837</v>
      </c>
      <c r="C194" s="18" t="s">
        <v>838</v>
      </c>
      <c r="D194" s="18">
        <v>703</v>
      </c>
    </row>
    <row r="195" spans="1:4" x14ac:dyDescent="0.3">
      <c r="A195" s="19" t="s">
        <v>839</v>
      </c>
      <c r="B195" s="18" t="s">
        <v>840</v>
      </c>
      <c r="C195" s="18" t="s">
        <v>841</v>
      </c>
      <c r="D195" s="18">
        <v>705</v>
      </c>
    </row>
    <row r="196" spans="1:4" x14ac:dyDescent="0.3">
      <c r="A196" s="19" t="s">
        <v>842</v>
      </c>
      <c r="B196" s="18" t="s">
        <v>843</v>
      </c>
      <c r="C196" s="18" t="s">
        <v>844</v>
      </c>
      <c r="D196" s="18">
        <v>90</v>
      </c>
    </row>
    <row r="197" spans="1:4" x14ac:dyDescent="0.3">
      <c r="A197" s="19" t="s">
        <v>845</v>
      </c>
      <c r="B197" s="18" t="s">
        <v>846</v>
      </c>
      <c r="C197" s="18" t="s">
        <v>847</v>
      </c>
      <c r="D197" s="18">
        <v>706</v>
      </c>
    </row>
    <row r="198" spans="1:4" x14ac:dyDescent="0.3">
      <c r="A198" s="19" t="s">
        <v>848</v>
      </c>
      <c r="B198" s="18" t="s">
        <v>849</v>
      </c>
      <c r="C198" s="18" t="s">
        <v>850</v>
      </c>
      <c r="D198" s="18">
        <v>710</v>
      </c>
    </row>
    <row r="199" spans="1:4" x14ac:dyDescent="0.3">
      <c r="A199" s="19" t="s">
        <v>851</v>
      </c>
      <c r="B199" s="18" t="s">
        <v>852</v>
      </c>
      <c r="C199" s="18" t="s">
        <v>853</v>
      </c>
      <c r="D199" s="18">
        <v>239</v>
      </c>
    </row>
    <row r="200" spans="1:4" x14ac:dyDescent="0.3">
      <c r="A200" s="19" t="s">
        <v>854</v>
      </c>
      <c r="B200" s="18" t="s">
        <v>855</v>
      </c>
      <c r="C200" s="18" t="s">
        <v>856</v>
      </c>
      <c r="D200" s="18">
        <v>724</v>
      </c>
    </row>
    <row r="201" spans="1:4" x14ac:dyDescent="0.3">
      <c r="A201" s="19" t="s">
        <v>857</v>
      </c>
      <c r="B201" s="18" t="s">
        <v>858</v>
      </c>
      <c r="C201" s="18" t="s">
        <v>859</v>
      </c>
      <c r="D201" s="18">
        <v>144</v>
      </c>
    </row>
    <row r="202" spans="1:4" x14ac:dyDescent="0.3">
      <c r="A202" s="19" t="s">
        <v>860</v>
      </c>
      <c r="B202" s="18" t="s">
        <v>861</v>
      </c>
      <c r="C202" s="18" t="s">
        <v>862</v>
      </c>
      <c r="D202" s="18">
        <v>736</v>
      </c>
    </row>
    <row r="203" spans="1:4" x14ac:dyDescent="0.3">
      <c r="A203" s="19" t="s">
        <v>863</v>
      </c>
      <c r="B203" s="18" t="s">
        <v>864</v>
      </c>
      <c r="C203" s="18" t="s">
        <v>865</v>
      </c>
      <c r="D203" s="18">
        <v>740</v>
      </c>
    </row>
    <row r="204" spans="1:4" x14ac:dyDescent="0.3">
      <c r="A204" s="19" t="s">
        <v>866</v>
      </c>
      <c r="B204" s="18" t="s">
        <v>867</v>
      </c>
      <c r="C204" s="18" t="s">
        <v>868</v>
      </c>
      <c r="D204" s="18">
        <v>744</v>
      </c>
    </row>
    <row r="205" spans="1:4" x14ac:dyDescent="0.3">
      <c r="A205" s="19" t="s">
        <v>869</v>
      </c>
      <c r="B205" s="18" t="s">
        <v>870</v>
      </c>
      <c r="C205" s="18" t="s">
        <v>871</v>
      </c>
      <c r="D205" s="18">
        <v>748</v>
      </c>
    </row>
    <row r="206" spans="1:4" x14ac:dyDescent="0.3">
      <c r="A206" s="19" t="s">
        <v>872</v>
      </c>
      <c r="B206" s="18" t="s">
        <v>873</v>
      </c>
      <c r="C206" s="18" t="s">
        <v>874</v>
      </c>
      <c r="D206" s="18">
        <v>752</v>
      </c>
    </row>
    <row r="207" spans="1:4" x14ac:dyDescent="0.3">
      <c r="A207" s="19" t="s">
        <v>875</v>
      </c>
      <c r="B207" s="18" t="s">
        <v>876</v>
      </c>
      <c r="C207" s="18" t="s">
        <v>877</v>
      </c>
      <c r="D207" s="18">
        <v>756</v>
      </c>
    </row>
    <row r="208" spans="1:4" x14ac:dyDescent="0.3">
      <c r="A208" s="19" t="s">
        <v>878</v>
      </c>
      <c r="B208" s="18" t="s">
        <v>879</v>
      </c>
      <c r="C208" s="18" t="s">
        <v>880</v>
      </c>
      <c r="D208" s="18">
        <v>760</v>
      </c>
    </row>
    <row r="209" spans="1:4" x14ac:dyDescent="0.3">
      <c r="A209" s="19" t="s">
        <v>881</v>
      </c>
      <c r="B209" s="18" t="s">
        <v>882</v>
      </c>
      <c r="C209" s="18" t="s">
        <v>883</v>
      </c>
      <c r="D209" s="18">
        <v>158</v>
      </c>
    </row>
    <row r="210" spans="1:4" x14ac:dyDescent="0.3">
      <c r="A210" s="19" t="s">
        <v>884</v>
      </c>
      <c r="B210" s="18" t="s">
        <v>885</v>
      </c>
      <c r="C210" s="18" t="s">
        <v>886</v>
      </c>
      <c r="D210" s="18">
        <v>762</v>
      </c>
    </row>
    <row r="211" spans="1:4" x14ac:dyDescent="0.3">
      <c r="A211" s="18" t="s">
        <v>220</v>
      </c>
      <c r="B211" s="18" t="s">
        <v>887</v>
      </c>
      <c r="C211" s="18" t="s">
        <v>888</v>
      </c>
      <c r="D211" s="18">
        <v>834</v>
      </c>
    </row>
    <row r="212" spans="1:4" x14ac:dyDescent="0.3">
      <c r="A212" s="19" t="s">
        <v>889</v>
      </c>
      <c r="B212" s="18" t="s">
        <v>890</v>
      </c>
      <c r="C212" s="18" t="s">
        <v>891</v>
      </c>
      <c r="D212" s="18">
        <v>764</v>
      </c>
    </row>
    <row r="213" spans="1:4" x14ac:dyDescent="0.3">
      <c r="A213" s="19" t="s">
        <v>892</v>
      </c>
      <c r="B213" s="18" t="s">
        <v>893</v>
      </c>
      <c r="C213" s="18" t="s">
        <v>894</v>
      </c>
      <c r="D213" s="18">
        <v>626</v>
      </c>
    </row>
    <row r="214" spans="1:4" x14ac:dyDescent="0.3">
      <c r="A214" s="19" t="s">
        <v>895</v>
      </c>
      <c r="B214" s="18" t="s">
        <v>896</v>
      </c>
      <c r="C214" s="18" t="s">
        <v>897</v>
      </c>
      <c r="D214" s="18">
        <v>768</v>
      </c>
    </row>
    <row r="215" spans="1:4" x14ac:dyDescent="0.3">
      <c r="A215" s="19" t="s">
        <v>898</v>
      </c>
      <c r="B215" s="18" t="s">
        <v>899</v>
      </c>
      <c r="C215" s="18" t="s">
        <v>900</v>
      </c>
      <c r="D215" s="18">
        <v>772</v>
      </c>
    </row>
    <row r="216" spans="1:4" x14ac:dyDescent="0.3">
      <c r="A216" s="19" t="s">
        <v>901</v>
      </c>
      <c r="B216" s="18" t="s">
        <v>902</v>
      </c>
      <c r="C216" s="18" t="s">
        <v>903</v>
      </c>
      <c r="D216" s="18">
        <v>776</v>
      </c>
    </row>
    <row r="217" spans="1:4" x14ac:dyDescent="0.3">
      <c r="A217" s="19" t="s">
        <v>904</v>
      </c>
      <c r="B217" s="18" t="s">
        <v>905</v>
      </c>
      <c r="C217" s="18" t="s">
        <v>906</v>
      </c>
      <c r="D217" s="18">
        <v>780</v>
      </c>
    </row>
    <row r="218" spans="1:4" x14ac:dyDescent="0.3">
      <c r="A218" s="19" t="s">
        <v>907</v>
      </c>
      <c r="B218" s="18" t="s">
        <v>908</v>
      </c>
      <c r="C218" s="18" t="s">
        <v>909</v>
      </c>
      <c r="D218" s="18">
        <v>788</v>
      </c>
    </row>
    <row r="219" spans="1:4" x14ac:dyDescent="0.3">
      <c r="A219" s="19" t="s">
        <v>910</v>
      </c>
      <c r="B219" s="18" t="s">
        <v>911</v>
      </c>
      <c r="C219" s="18" t="s">
        <v>912</v>
      </c>
      <c r="D219" s="18">
        <v>792</v>
      </c>
    </row>
    <row r="220" spans="1:4" x14ac:dyDescent="0.3">
      <c r="A220" s="19" t="s">
        <v>913</v>
      </c>
      <c r="B220" s="18" t="s">
        <v>914</v>
      </c>
      <c r="C220" s="18" t="s">
        <v>915</v>
      </c>
      <c r="D220" s="18">
        <v>795</v>
      </c>
    </row>
    <row r="221" spans="1:4" x14ac:dyDescent="0.3">
      <c r="A221" s="19" t="s">
        <v>916</v>
      </c>
      <c r="B221" s="18" t="s">
        <v>917</v>
      </c>
      <c r="C221" s="18" t="s">
        <v>918</v>
      </c>
      <c r="D221" s="18">
        <v>796</v>
      </c>
    </row>
    <row r="222" spans="1:4" x14ac:dyDescent="0.3">
      <c r="A222" s="19" t="s">
        <v>919</v>
      </c>
      <c r="B222" s="18" t="s">
        <v>920</v>
      </c>
      <c r="C222" s="18" t="s">
        <v>921</v>
      </c>
      <c r="D222" s="18">
        <v>798</v>
      </c>
    </row>
    <row r="223" spans="1:4" x14ac:dyDescent="0.3">
      <c r="A223" s="19" t="s">
        <v>922</v>
      </c>
      <c r="B223" s="18" t="s">
        <v>923</v>
      </c>
      <c r="C223" s="18" t="s">
        <v>924</v>
      </c>
      <c r="D223" s="18">
        <v>800</v>
      </c>
    </row>
    <row r="224" spans="1:4" x14ac:dyDescent="0.3">
      <c r="A224" s="19" t="s">
        <v>925</v>
      </c>
      <c r="B224" s="18" t="s">
        <v>926</v>
      </c>
      <c r="C224" s="18" t="s">
        <v>927</v>
      </c>
      <c r="D224" s="18">
        <v>804</v>
      </c>
    </row>
    <row r="225" spans="1:4" x14ac:dyDescent="0.3">
      <c r="A225" s="19" t="s">
        <v>928</v>
      </c>
      <c r="B225" s="18" t="s">
        <v>929</v>
      </c>
      <c r="C225" s="18" t="s">
        <v>930</v>
      </c>
      <c r="D225" s="18">
        <v>784</v>
      </c>
    </row>
    <row r="226" spans="1:4" x14ac:dyDescent="0.3">
      <c r="A226" s="19" t="s">
        <v>931</v>
      </c>
      <c r="B226" s="18" t="s">
        <v>932</v>
      </c>
      <c r="C226" s="18" t="s">
        <v>933</v>
      </c>
      <c r="D226" s="18">
        <v>826</v>
      </c>
    </row>
    <row r="227" spans="1:4" x14ac:dyDescent="0.3">
      <c r="A227" s="19" t="s">
        <v>934</v>
      </c>
      <c r="B227" s="18" t="s">
        <v>935</v>
      </c>
      <c r="C227" s="18" t="s">
        <v>936</v>
      </c>
      <c r="D227" s="18">
        <v>840</v>
      </c>
    </row>
    <row r="228" spans="1:4" x14ac:dyDescent="0.3">
      <c r="A228" s="19" t="s">
        <v>937</v>
      </c>
      <c r="B228" s="18" t="s">
        <v>938</v>
      </c>
      <c r="C228" s="18" t="s">
        <v>939</v>
      </c>
      <c r="D228" s="18">
        <v>581</v>
      </c>
    </row>
    <row r="229" spans="1:4" x14ac:dyDescent="0.3">
      <c r="A229" s="19" t="s">
        <v>940</v>
      </c>
      <c r="B229" s="18" t="s">
        <v>941</v>
      </c>
      <c r="C229" s="18" t="s">
        <v>942</v>
      </c>
      <c r="D229" s="18">
        <v>858</v>
      </c>
    </row>
    <row r="230" spans="1:4" x14ac:dyDescent="0.3">
      <c r="A230" s="19" t="s">
        <v>943</v>
      </c>
      <c r="B230" s="18" t="s">
        <v>944</v>
      </c>
      <c r="C230" s="18" t="s">
        <v>945</v>
      </c>
      <c r="D230" s="18">
        <v>860</v>
      </c>
    </row>
    <row r="231" spans="1:4" x14ac:dyDescent="0.3">
      <c r="A231" s="19" t="s">
        <v>946</v>
      </c>
      <c r="B231" s="18" t="s">
        <v>947</v>
      </c>
      <c r="C231" s="18" t="s">
        <v>948</v>
      </c>
      <c r="D231" s="18">
        <v>548</v>
      </c>
    </row>
    <row r="232" spans="1:4" x14ac:dyDescent="0.3">
      <c r="A232" s="19" t="s">
        <v>949</v>
      </c>
      <c r="B232" s="18" t="s">
        <v>950</v>
      </c>
      <c r="C232" s="18" t="s">
        <v>951</v>
      </c>
      <c r="D232" s="18">
        <v>336</v>
      </c>
    </row>
    <row r="233" spans="1:4" x14ac:dyDescent="0.3">
      <c r="A233" s="18" t="s">
        <v>240</v>
      </c>
      <c r="B233" s="18" t="s">
        <v>952</v>
      </c>
      <c r="C233" s="18" t="s">
        <v>953</v>
      </c>
      <c r="D233" s="18">
        <v>862</v>
      </c>
    </row>
    <row r="234" spans="1:4" x14ac:dyDescent="0.3">
      <c r="A234" s="18" t="s">
        <v>241</v>
      </c>
      <c r="B234" s="18" t="s">
        <v>954</v>
      </c>
      <c r="C234" s="18" t="s">
        <v>955</v>
      </c>
      <c r="D234" s="18">
        <v>704</v>
      </c>
    </row>
    <row r="235" spans="1:4" x14ac:dyDescent="0.3">
      <c r="A235" s="19" t="s">
        <v>956</v>
      </c>
      <c r="B235" s="18" t="s">
        <v>957</v>
      </c>
      <c r="C235" s="18" t="s">
        <v>958</v>
      </c>
      <c r="D235" s="18">
        <v>92</v>
      </c>
    </row>
    <row r="236" spans="1:4" x14ac:dyDescent="0.3">
      <c r="A236" s="19" t="s">
        <v>959</v>
      </c>
      <c r="B236" s="18" t="s">
        <v>960</v>
      </c>
      <c r="C236" s="18" t="s">
        <v>961</v>
      </c>
      <c r="D236" s="18">
        <v>850</v>
      </c>
    </row>
    <row r="237" spans="1:4" x14ac:dyDescent="0.3">
      <c r="A237" s="19" t="s">
        <v>962</v>
      </c>
      <c r="B237" s="18" t="s">
        <v>963</v>
      </c>
      <c r="C237" s="18" t="s">
        <v>964</v>
      </c>
      <c r="D237" s="18">
        <v>876</v>
      </c>
    </row>
    <row r="238" spans="1:4" x14ac:dyDescent="0.3">
      <c r="A238" s="19" t="s">
        <v>965</v>
      </c>
      <c r="B238" s="18" t="s">
        <v>966</v>
      </c>
      <c r="C238" s="18" t="s">
        <v>967</v>
      </c>
      <c r="D238" s="18">
        <v>732</v>
      </c>
    </row>
    <row r="239" spans="1:4" x14ac:dyDescent="0.3">
      <c r="A239" s="18" t="s">
        <v>245</v>
      </c>
      <c r="B239" s="18" t="s">
        <v>968</v>
      </c>
      <c r="C239" s="18" t="s">
        <v>969</v>
      </c>
      <c r="D239" s="18">
        <v>887</v>
      </c>
    </row>
    <row r="240" spans="1:4" x14ac:dyDescent="0.3">
      <c r="A240" s="19" t="s">
        <v>970</v>
      </c>
      <c r="B240" s="18" t="s">
        <v>971</v>
      </c>
      <c r="C240" s="18" t="s">
        <v>972</v>
      </c>
      <c r="D240" s="18">
        <v>894</v>
      </c>
    </row>
    <row r="241" spans="1:4" x14ac:dyDescent="0.3">
      <c r="A241" s="19" t="s">
        <v>973</v>
      </c>
      <c r="B241" s="18" t="s">
        <v>974</v>
      </c>
      <c r="C241" s="18" t="s">
        <v>975</v>
      </c>
      <c r="D241" s="18">
        <v>716</v>
      </c>
    </row>
    <row r="242" spans="1:4" x14ac:dyDescent="0.3">
      <c r="A242" s="18" t="s">
        <v>41</v>
      </c>
      <c r="C242" s="18" t="s">
        <v>977</v>
      </c>
    </row>
    <row r="243" spans="1:4" x14ac:dyDescent="0.3">
      <c r="A243" s="18" t="s">
        <v>52</v>
      </c>
      <c r="C243" s="18" t="s">
        <v>976</v>
      </c>
    </row>
    <row r="244" spans="1:4" x14ac:dyDescent="0.3">
      <c r="A244" s="18" t="s">
        <v>105</v>
      </c>
      <c r="C244" s="18" t="s">
        <v>978</v>
      </c>
    </row>
    <row r="245" spans="1:4" x14ac:dyDescent="0.3">
      <c r="A245" s="18" t="s">
        <v>116</v>
      </c>
      <c r="C245" s="18" t="s">
        <v>983</v>
      </c>
    </row>
    <row r="246" spans="1:4" x14ac:dyDescent="0.3">
      <c r="A246" s="18" t="s">
        <v>153</v>
      </c>
      <c r="C246" s="18" t="s">
        <v>979</v>
      </c>
    </row>
    <row r="247" spans="1:4" x14ac:dyDescent="0.3">
      <c r="A247" s="18" t="s">
        <v>196</v>
      </c>
      <c r="C247" s="18" t="s">
        <v>981</v>
      </c>
    </row>
    <row r="248" spans="1:4" x14ac:dyDescent="0.3">
      <c r="A248" s="18" t="s">
        <v>204</v>
      </c>
      <c r="C248" s="18" t="s">
        <v>980</v>
      </c>
    </row>
    <row r="249" spans="1:4" x14ac:dyDescent="0.3">
      <c r="A249" s="18" t="s">
        <v>209</v>
      </c>
      <c r="C249" s="18" t="s">
        <v>982</v>
      </c>
    </row>
    <row r="250" spans="1:4" x14ac:dyDescent="0.3">
      <c r="A250" s="18" t="s">
        <v>243</v>
      </c>
      <c r="C250" s="18" t="s">
        <v>984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O30"/>
  <sheetViews>
    <sheetView showGridLines="0" zoomScaleNormal="100" workbookViewId="0">
      <pane ySplit="3" topLeftCell="A4" activePane="bottomLeft" state="frozen"/>
      <selection pane="bottomLeft" activeCell="A4" sqref="A4"/>
    </sheetView>
  </sheetViews>
  <sheetFormatPr defaultRowHeight="15" customHeight="1" x14ac:dyDescent="0.35"/>
  <cols>
    <col min="1" max="1" width="27.54296875" style="84" customWidth="1"/>
    <col min="2" max="2" width="6.453125" customWidth="1"/>
    <col min="3" max="3" width="6.7265625" customWidth="1"/>
    <col min="4" max="17" width="8.81640625" customWidth="1"/>
  </cols>
  <sheetData>
    <row r="1" spans="1:15" ht="53.25" customHeight="1" x14ac:dyDescent="0.35">
      <c r="A1" s="176" t="s">
        <v>1072</v>
      </c>
      <c r="B1" s="177"/>
      <c r="C1" s="177"/>
      <c r="D1" s="177"/>
      <c r="E1" s="177"/>
      <c r="F1" s="177"/>
      <c r="G1" s="177"/>
      <c r="H1" s="177"/>
      <c r="I1" s="177"/>
      <c r="J1" s="177"/>
      <c r="K1" s="177"/>
      <c r="L1" s="177"/>
      <c r="M1" s="177"/>
      <c r="N1" s="178"/>
    </row>
    <row r="2" spans="1:15" ht="28.5" customHeight="1" x14ac:dyDescent="0.35">
      <c r="A2" s="184" t="s">
        <v>1097</v>
      </c>
      <c r="B2" s="185"/>
      <c r="C2" s="185"/>
      <c r="D2" s="185"/>
      <c r="E2" s="185"/>
      <c r="F2" s="185"/>
      <c r="G2" s="185"/>
      <c r="H2" s="185"/>
      <c r="I2" s="185"/>
      <c r="J2" s="185"/>
      <c r="K2" s="185"/>
      <c r="L2" s="185"/>
      <c r="M2" s="185"/>
      <c r="N2" s="186"/>
    </row>
    <row r="3" spans="1:15" ht="24" customHeight="1" x14ac:dyDescent="0.35">
      <c r="A3" s="134" t="s">
        <v>1079</v>
      </c>
      <c r="B3" s="179" t="s">
        <v>1078</v>
      </c>
      <c r="C3" s="180"/>
      <c r="D3" s="180"/>
      <c r="E3" s="180"/>
      <c r="F3" s="180"/>
      <c r="G3" s="180"/>
      <c r="H3" s="180"/>
      <c r="I3" s="180"/>
      <c r="J3" s="180"/>
      <c r="K3" s="180"/>
      <c r="L3" s="180"/>
      <c r="M3" s="180"/>
      <c r="N3" s="181"/>
    </row>
    <row r="4" spans="1:15" ht="18" customHeight="1" x14ac:dyDescent="0.35">
      <c r="A4" s="125"/>
      <c r="B4" s="121" t="s">
        <v>1059</v>
      </c>
      <c r="C4" s="122"/>
      <c r="D4" s="24"/>
      <c r="E4" s="24"/>
      <c r="F4" s="24"/>
      <c r="G4" s="24"/>
      <c r="H4" s="24"/>
      <c r="I4" s="24"/>
      <c r="J4" s="24"/>
      <c r="K4" s="24"/>
      <c r="L4" s="24"/>
      <c r="M4" s="24"/>
      <c r="N4" s="25"/>
    </row>
    <row r="5" spans="1:15" ht="22.5" customHeight="1" x14ac:dyDescent="0.35">
      <c r="A5" s="182" t="s">
        <v>1059</v>
      </c>
      <c r="B5" s="117"/>
      <c r="C5" s="165" t="s">
        <v>1060</v>
      </c>
      <c r="D5" s="174"/>
      <c r="E5" s="174"/>
      <c r="F5" s="174"/>
      <c r="G5" s="174"/>
      <c r="H5" s="174"/>
      <c r="I5" s="174"/>
      <c r="J5" s="174"/>
      <c r="K5" s="174"/>
      <c r="L5" s="174"/>
      <c r="M5" s="174"/>
      <c r="N5" s="175"/>
    </row>
    <row r="6" spans="1:15" ht="36" customHeight="1" x14ac:dyDescent="0.35">
      <c r="A6" s="183"/>
      <c r="B6" s="123"/>
      <c r="C6" s="168" t="s">
        <v>1061</v>
      </c>
      <c r="D6" s="169"/>
      <c r="E6" s="169"/>
      <c r="F6" s="169"/>
      <c r="G6" s="169"/>
      <c r="H6" s="169"/>
      <c r="I6" s="169"/>
      <c r="J6" s="169"/>
      <c r="K6" s="169"/>
      <c r="L6" s="169"/>
      <c r="M6" s="169"/>
      <c r="N6" s="170"/>
    </row>
    <row r="7" spans="1:15" ht="19.5" customHeight="1" x14ac:dyDescent="0.35">
      <c r="A7" s="126"/>
      <c r="B7" s="121" t="s">
        <v>1062</v>
      </c>
      <c r="C7" s="122"/>
      <c r="D7" s="24"/>
      <c r="E7" s="24"/>
      <c r="F7" s="24"/>
      <c r="G7" s="24"/>
      <c r="H7" s="24"/>
      <c r="I7" s="24"/>
      <c r="J7" s="24"/>
      <c r="K7" s="24"/>
      <c r="L7" s="24"/>
      <c r="M7" s="24"/>
      <c r="N7" s="25"/>
    </row>
    <row r="8" spans="1:15" ht="40.5" customHeight="1" x14ac:dyDescent="0.35">
      <c r="A8" s="144"/>
      <c r="B8" s="117"/>
      <c r="C8" s="165" t="s">
        <v>1063</v>
      </c>
      <c r="D8" s="165"/>
      <c r="E8" s="165"/>
      <c r="F8" s="165"/>
      <c r="G8" s="165"/>
      <c r="H8" s="165"/>
      <c r="I8" s="165"/>
      <c r="J8" s="165"/>
      <c r="K8" s="165"/>
      <c r="L8" s="165"/>
      <c r="M8" s="172"/>
      <c r="N8" s="172"/>
      <c r="O8" s="26"/>
    </row>
    <row r="9" spans="1:15" ht="22.5" customHeight="1" x14ac:dyDescent="0.35">
      <c r="A9" s="124" t="s">
        <v>1080</v>
      </c>
      <c r="B9" s="117"/>
      <c r="D9" s="165" t="s">
        <v>1064</v>
      </c>
      <c r="E9" s="172"/>
      <c r="F9" s="172"/>
      <c r="G9" s="172"/>
      <c r="H9" s="172"/>
      <c r="I9" s="172"/>
      <c r="J9" s="172"/>
      <c r="K9" s="172"/>
      <c r="L9" s="172"/>
      <c r="M9" s="172"/>
      <c r="N9" s="173"/>
    </row>
    <row r="10" spans="1:15" ht="21.75" customHeight="1" x14ac:dyDescent="0.35">
      <c r="A10" s="124" t="s">
        <v>1081</v>
      </c>
      <c r="B10" s="26"/>
      <c r="D10" s="172"/>
      <c r="E10" s="172"/>
      <c r="F10" s="172"/>
      <c r="G10" s="172"/>
      <c r="H10" s="172"/>
      <c r="I10" s="172"/>
      <c r="J10" s="172"/>
      <c r="K10" s="172"/>
      <c r="L10" s="172"/>
      <c r="M10" s="172"/>
      <c r="N10" s="173"/>
    </row>
    <row r="11" spans="1:15" ht="40.5" customHeight="1" x14ac:dyDescent="0.35">
      <c r="A11" s="124" t="s">
        <v>1082</v>
      </c>
      <c r="B11" s="26"/>
      <c r="D11" s="172"/>
      <c r="E11" s="172"/>
      <c r="F11" s="172"/>
      <c r="G11" s="172"/>
      <c r="H11" s="172"/>
      <c r="I11" s="172"/>
      <c r="J11" s="172"/>
      <c r="K11" s="172"/>
      <c r="L11" s="172"/>
      <c r="M11" s="172"/>
      <c r="N11" s="173"/>
      <c r="O11" s="89"/>
    </row>
    <row r="12" spans="1:15" ht="66" customHeight="1" x14ac:dyDescent="0.35">
      <c r="A12" s="124" t="s">
        <v>1083</v>
      </c>
      <c r="B12" s="26"/>
      <c r="C12" s="110"/>
      <c r="D12" s="165" t="s">
        <v>1065</v>
      </c>
      <c r="E12" s="172"/>
      <c r="F12" s="172"/>
      <c r="G12" s="172"/>
      <c r="H12" s="172"/>
      <c r="I12" s="172"/>
      <c r="J12" s="172"/>
      <c r="K12" s="172"/>
      <c r="L12" s="172"/>
      <c r="M12" s="172"/>
      <c r="N12" s="173"/>
      <c r="O12" s="89"/>
    </row>
    <row r="13" spans="1:15" ht="78.75" customHeight="1" x14ac:dyDescent="0.35">
      <c r="A13" s="124" t="s">
        <v>1084</v>
      </c>
      <c r="B13" s="26"/>
      <c r="C13" s="110"/>
      <c r="D13" s="165" t="s">
        <v>1066</v>
      </c>
      <c r="E13" s="172"/>
      <c r="F13" s="172"/>
      <c r="G13" s="172"/>
      <c r="H13" s="172"/>
      <c r="I13" s="172"/>
      <c r="J13" s="172"/>
      <c r="K13" s="172"/>
      <c r="L13" s="172"/>
      <c r="M13" s="172"/>
      <c r="N13" s="173"/>
      <c r="O13" s="89"/>
    </row>
    <row r="14" spans="1:15" ht="66.75" customHeight="1" x14ac:dyDescent="0.35">
      <c r="A14" s="132" t="s">
        <v>1085</v>
      </c>
      <c r="B14" s="29"/>
      <c r="C14" s="133"/>
      <c r="D14" s="168" t="s">
        <v>1067</v>
      </c>
      <c r="E14" s="169"/>
      <c r="F14" s="169"/>
      <c r="G14" s="169"/>
      <c r="H14" s="169"/>
      <c r="I14" s="169"/>
      <c r="J14" s="169"/>
      <c r="K14" s="169"/>
      <c r="L14" s="169"/>
      <c r="M14" s="169"/>
      <c r="N14" s="170"/>
      <c r="O14" s="89"/>
    </row>
    <row r="15" spans="1:15" ht="20.25" customHeight="1" x14ac:dyDescent="0.35">
      <c r="A15" s="124" t="s">
        <v>1086</v>
      </c>
      <c r="B15" s="145" t="s">
        <v>1068</v>
      </c>
      <c r="C15" s="84"/>
      <c r="D15" s="84"/>
      <c r="E15" s="84"/>
      <c r="F15" s="84"/>
      <c r="G15" s="84"/>
      <c r="H15" s="84"/>
      <c r="I15" s="84"/>
      <c r="J15" s="84"/>
      <c r="K15" s="84"/>
      <c r="L15" s="84"/>
      <c r="N15" s="27"/>
    </row>
    <row r="16" spans="1:15" ht="54.75" customHeight="1" x14ac:dyDescent="0.35">
      <c r="A16" s="127"/>
      <c r="B16" s="26"/>
      <c r="C16" s="110"/>
      <c r="D16" s="165" t="s">
        <v>1069</v>
      </c>
      <c r="E16" s="172"/>
      <c r="F16" s="172"/>
      <c r="G16" s="172"/>
      <c r="H16" s="172"/>
      <c r="I16" s="172"/>
      <c r="J16" s="172"/>
      <c r="K16" s="172"/>
      <c r="L16" s="172"/>
      <c r="M16" s="172"/>
      <c r="N16" s="173"/>
      <c r="O16" s="89"/>
    </row>
    <row r="17" spans="1:15" ht="15" customHeight="1" x14ac:dyDescent="0.35">
      <c r="A17" s="128"/>
      <c r="B17" s="26"/>
      <c r="D17" s="110"/>
      <c r="E17" s="111" t="s">
        <v>1073</v>
      </c>
      <c r="F17" s="84"/>
      <c r="G17" s="84"/>
      <c r="H17" s="84"/>
      <c r="I17" s="84"/>
      <c r="J17" s="84"/>
      <c r="K17" s="84"/>
      <c r="L17" s="84"/>
      <c r="M17" s="84"/>
      <c r="N17" s="116"/>
    </row>
    <row r="18" spans="1:15" ht="15" customHeight="1" x14ac:dyDescent="0.35">
      <c r="A18" s="128"/>
      <c r="B18" s="26"/>
      <c r="D18" s="110"/>
      <c r="E18" s="111" t="s">
        <v>1074</v>
      </c>
      <c r="F18" s="84"/>
      <c r="G18" s="84"/>
      <c r="H18" s="84"/>
      <c r="I18" s="84"/>
      <c r="J18" s="84"/>
      <c r="K18" s="84"/>
      <c r="L18" s="84"/>
      <c r="M18" s="84"/>
      <c r="N18" s="116"/>
    </row>
    <row r="19" spans="1:15" ht="15" customHeight="1" x14ac:dyDescent="0.35">
      <c r="A19" s="128"/>
      <c r="B19" s="26"/>
      <c r="D19" s="112"/>
      <c r="E19" s="111" t="s">
        <v>1075</v>
      </c>
      <c r="F19" s="84"/>
      <c r="G19" s="84"/>
      <c r="H19" s="84"/>
      <c r="I19" s="84"/>
      <c r="J19" s="84"/>
      <c r="K19" s="84"/>
      <c r="L19" s="84"/>
      <c r="M19" s="84"/>
      <c r="N19" s="116"/>
    </row>
    <row r="20" spans="1:15" ht="15" customHeight="1" x14ac:dyDescent="0.35">
      <c r="A20" s="128"/>
      <c r="B20" s="26"/>
      <c r="D20" s="113"/>
      <c r="E20" s="111" t="s">
        <v>1076</v>
      </c>
      <c r="F20" s="84"/>
      <c r="G20" s="84"/>
      <c r="H20" s="84"/>
      <c r="I20" s="84"/>
      <c r="J20" s="84"/>
      <c r="K20" s="84"/>
      <c r="L20" s="84"/>
      <c r="M20" s="84"/>
      <c r="N20" s="116"/>
    </row>
    <row r="21" spans="1:15" ht="15" customHeight="1" x14ac:dyDescent="0.35">
      <c r="A21" s="128"/>
      <c r="B21" s="26"/>
      <c r="D21" s="113"/>
      <c r="E21" s="111" t="s">
        <v>1077</v>
      </c>
      <c r="F21" s="84"/>
      <c r="G21" s="84"/>
      <c r="H21" s="84"/>
      <c r="I21" s="84"/>
      <c r="J21" s="84"/>
      <c r="K21" s="84"/>
      <c r="L21" s="84"/>
      <c r="M21" s="84"/>
      <c r="N21" s="116"/>
    </row>
    <row r="22" spans="1:15" ht="38.25" customHeight="1" x14ac:dyDescent="0.35">
      <c r="A22" s="128"/>
      <c r="B22" s="26"/>
      <c r="C22" s="80"/>
      <c r="D22" s="165" t="s">
        <v>1070</v>
      </c>
      <c r="E22" s="172"/>
      <c r="F22" s="172"/>
      <c r="G22" s="172"/>
      <c r="H22" s="172"/>
      <c r="I22" s="172"/>
      <c r="J22" s="172"/>
      <c r="K22" s="172"/>
      <c r="L22" s="172"/>
      <c r="M22" s="172"/>
      <c r="N22" s="173"/>
      <c r="O22" s="89"/>
    </row>
    <row r="23" spans="1:15" ht="52.5" customHeight="1" x14ac:dyDescent="0.35">
      <c r="A23" s="129"/>
      <c r="B23" s="29"/>
      <c r="C23" s="114"/>
      <c r="D23" s="168" t="s">
        <v>1071</v>
      </c>
      <c r="E23" s="169"/>
      <c r="F23" s="169"/>
      <c r="G23" s="169"/>
      <c r="H23" s="169"/>
      <c r="I23" s="169"/>
      <c r="J23" s="169"/>
      <c r="K23" s="169"/>
      <c r="L23" s="169"/>
      <c r="M23" s="169"/>
      <c r="N23" s="170"/>
      <c r="O23" s="89"/>
    </row>
    <row r="24" spans="1:15" ht="15" customHeight="1" x14ac:dyDescent="0.35">
      <c r="A24" s="128"/>
      <c r="B24" s="118" t="s">
        <v>1087</v>
      </c>
      <c r="C24" s="81"/>
      <c r="N24" s="27"/>
    </row>
    <row r="25" spans="1:15" ht="15" customHeight="1" x14ac:dyDescent="0.35">
      <c r="A25" s="128"/>
      <c r="B25" s="119"/>
      <c r="C25" s="99" t="s">
        <v>1088</v>
      </c>
      <c r="N25" s="27"/>
    </row>
    <row r="26" spans="1:15" ht="36.75" customHeight="1" x14ac:dyDescent="0.35">
      <c r="A26" s="130" t="s">
        <v>1091</v>
      </c>
      <c r="B26" s="119"/>
      <c r="C26" s="81"/>
      <c r="D26" s="171" t="s">
        <v>1089</v>
      </c>
      <c r="E26" s="172"/>
      <c r="F26" s="172"/>
      <c r="G26" s="172"/>
      <c r="H26" s="172"/>
      <c r="I26" s="172"/>
      <c r="J26" s="172"/>
      <c r="K26" s="172"/>
      <c r="L26" s="172"/>
      <c r="M26" s="172"/>
      <c r="N26" s="173"/>
    </row>
    <row r="27" spans="1:15" ht="19.5" customHeight="1" x14ac:dyDescent="0.35">
      <c r="A27" s="131" t="s">
        <v>1092</v>
      </c>
      <c r="B27" s="120"/>
      <c r="C27" s="115"/>
      <c r="D27" s="107" t="s">
        <v>1090</v>
      </c>
      <c r="E27" s="30"/>
      <c r="F27" s="30"/>
      <c r="G27" s="30"/>
      <c r="H27" s="30"/>
      <c r="I27" s="30"/>
      <c r="J27" s="30"/>
      <c r="K27" s="30"/>
      <c r="L27" s="30"/>
      <c r="M27" s="30"/>
      <c r="N27" s="31"/>
    </row>
    <row r="28" spans="1:15" ht="15" customHeight="1" x14ac:dyDescent="0.35">
      <c r="B28" s="80"/>
      <c r="C28" s="81"/>
    </row>
    <row r="29" spans="1:15" ht="15" customHeight="1" x14ac:dyDescent="0.35">
      <c r="B29" s="80"/>
      <c r="C29" s="81"/>
    </row>
    <row r="30" spans="1:15" ht="15" customHeight="1" x14ac:dyDescent="0.35">
      <c r="B30" s="80"/>
      <c r="C30" s="81"/>
    </row>
  </sheetData>
  <mergeCells count="15">
    <mergeCell ref="D23:N23"/>
    <mergeCell ref="D26:N26"/>
    <mergeCell ref="C5:N5"/>
    <mergeCell ref="D22:N22"/>
    <mergeCell ref="A1:N1"/>
    <mergeCell ref="B3:N3"/>
    <mergeCell ref="A5:A6"/>
    <mergeCell ref="D9:N11"/>
    <mergeCell ref="D12:N12"/>
    <mergeCell ref="D13:N13"/>
    <mergeCell ref="D14:N14"/>
    <mergeCell ref="D16:N16"/>
    <mergeCell ref="C8:N8"/>
    <mergeCell ref="C6:N6"/>
    <mergeCell ref="A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tabColor rgb="FF0070C0"/>
  </sheetPr>
  <dimension ref="A1:P59"/>
  <sheetViews>
    <sheetView tabSelected="1" zoomScale="60" zoomScaleNormal="100" workbookViewId="0">
      <pane xSplit="2" ySplit="3" topLeftCell="C16" activePane="bottomRight" state="frozen"/>
      <selection pane="topRight" activeCell="C1" sqref="C1"/>
      <selection pane="bottomLeft" activeCell="A6" sqref="A6"/>
      <selection pane="bottomRight" activeCell="A40" sqref="A40:A48"/>
    </sheetView>
  </sheetViews>
  <sheetFormatPr defaultColWidth="24.7265625" defaultRowHeight="15" customHeight="1" x14ac:dyDescent="0.25"/>
  <cols>
    <col min="1" max="1" width="7.7265625" style="40" customWidth="1"/>
    <col min="2" max="2" width="10.54296875" style="40" customWidth="1"/>
    <col min="3" max="16" width="13.7265625" style="40" customWidth="1"/>
    <col min="17" max="16384" width="24.7265625" style="40"/>
  </cols>
  <sheetData>
    <row r="1" spans="1:16" ht="15" customHeight="1" x14ac:dyDescent="0.4">
      <c r="B1" s="39"/>
      <c r="K1" s="39"/>
    </row>
    <row r="2" spans="1:16" ht="19.5" customHeight="1" x14ac:dyDescent="0.25">
      <c r="A2" s="198" t="s">
        <v>1029</v>
      </c>
      <c r="B2" s="193" t="s">
        <v>1027</v>
      </c>
      <c r="C2" s="187" t="s">
        <v>1013</v>
      </c>
      <c r="D2" s="188"/>
      <c r="E2" s="188"/>
      <c r="F2" s="188"/>
      <c r="G2" s="188"/>
      <c r="H2" s="188"/>
      <c r="I2" s="189"/>
      <c r="J2" s="187" t="s">
        <v>1018</v>
      </c>
      <c r="K2" s="188"/>
      <c r="L2" s="188"/>
      <c r="M2" s="188"/>
      <c r="N2" s="188"/>
      <c r="O2" s="188"/>
      <c r="P2" s="189"/>
    </row>
    <row r="3" spans="1:16" ht="41.25" customHeight="1" x14ac:dyDescent="0.25">
      <c r="A3" s="199"/>
      <c r="B3" s="194"/>
      <c r="C3" s="50" t="s">
        <v>1014</v>
      </c>
      <c r="D3" s="44" t="s">
        <v>1026</v>
      </c>
      <c r="E3" s="45" t="s">
        <v>1028</v>
      </c>
      <c r="F3" s="44" t="s">
        <v>1015</v>
      </c>
      <c r="G3" s="44" t="s">
        <v>1016</v>
      </c>
      <c r="H3" s="44" t="s">
        <v>1017</v>
      </c>
      <c r="I3" s="51" t="s">
        <v>1021</v>
      </c>
      <c r="J3" s="50" t="s">
        <v>1014</v>
      </c>
      <c r="K3" s="44" t="s">
        <v>1026</v>
      </c>
      <c r="L3" s="45" t="s">
        <v>1028</v>
      </c>
      <c r="M3" s="44" t="s">
        <v>1015</v>
      </c>
      <c r="N3" s="44" t="s">
        <v>1016</v>
      </c>
      <c r="O3" s="44" t="s">
        <v>1017</v>
      </c>
      <c r="P3" s="51" t="s">
        <v>1021</v>
      </c>
    </row>
    <row r="4" spans="1:16" ht="15" customHeight="1" x14ac:dyDescent="0.25">
      <c r="A4" s="190" t="s">
        <v>1012</v>
      </c>
      <c r="B4" s="74">
        <v>0</v>
      </c>
      <c r="C4" s="65">
        <v>0</v>
      </c>
      <c r="D4" s="63">
        <v>0.20180454348279775</v>
      </c>
      <c r="E4" s="63">
        <v>0</v>
      </c>
      <c r="F4" s="63">
        <v>0</v>
      </c>
      <c r="G4" s="63">
        <v>0</v>
      </c>
      <c r="H4" s="63">
        <v>0</v>
      </c>
      <c r="I4" s="64" t="s">
        <v>1019</v>
      </c>
      <c r="J4" s="65" t="s">
        <v>1019</v>
      </c>
      <c r="K4" s="63">
        <v>0.16835760469083047</v>
      </c>
      <c r="L4" s="63">
        <v>0</v>
      </c>
      <c r="M4" s="63">
        <v>0</v>
      </c>
      <c r="N4" s="63">
        <v>0</v>
      </c>
      <c r="O4" s="63">
        <v>8.8039918280768251E-2</v>
      </c>
      <c r="P4" s="64" t="s">
        <v>1019</v>
      </c>
    </row>
    <row r="5" spans="1:16" ht="15" customHeight="1" x14ac:dyDescent="0.25">
      <c r="A5" s="191"/>
      <c r="B5" s="75">
        <v>0.5</v>
      </c>
      <c r="C5" s="58">
        <v>0.25</v>
      </c>
      <c r="D5" s="47">
        <v>0.44326985656702733</v>
      </c>
      <c r="E5" s="47">
        <v>0.49088595075655922</v>
      </c>
      <c r="F5" s="47">
        <v>0.32655650202936004</v>
      </c>
      <c r="G5" s="47">
        <v>0.2199254009329045</v>
      </c>
      <c r="H5" s="47">
        <v>0.47541811916699134</v>
      </c>
      <c r="I5" s="52" t="s">
        <v>1019</v>
      </c>
      <c r="J5" s="58" t="s">
        <v>1019</v>
      </c>
      <c r="K5" s="47">
        <v>0.14112146418298332</v>
      </c>
      <c r="L5" s="47">
        <v>0.20942781418475298</v>
      </c>
      <c r="M5" s="47">
        <v>0.25162262574807059</v>
      </c>
      <c r="N5" s="47">
        <v>4.2003678198569386E-2</v>
      </c>
      <c r="O5" s="47">
        <v>0.14105071202789998</v>
      </c>
      <c r="P5" s="52" t="s">
        <v>1019</v>
      </c>
    </row>
    <row r="6" spans="1:16" ht="15" customHeight="1" x14ac:dyDescent="0.25">
      <c r="A6" s="191"/>
      <c r="B6" s="75">
        <v>1</v>
      </c>
      <c r="C6" s="58">
        <v>0.4</v>
      </c>
      <c r="D6" s="47">
        <v>0.58275469323132301</v>
      </c>
      <c r="E6" s="47">
        <v>0.71129406662116312</v>
      </c>
      <c r="F6" s="47">
        <v>0.49405032354045164</v>
      </c>
      <c r="G6" s="47">
        <v>0.37822684609280993</v>
      </c>
      <c r="H6" s="47">
        <v>0.64039312436077156</v>
      </c>
      <c r="I6" s="52" t="s">
        <v>1019</v>
      </c>
      <c r="J6" s="58" t="s">
        <v>1019</v>
      </c>
      <c r="K6" s="47">
        <v>0.1374523668480383</v>
      </c>
      <c r="L6" s="47">
        <v>0.13540986644556527</v>
      </c>
      <c r="M6" s="47">
        <v>0.21544221583576051</v>
      </c>
      <c r="N6" s="47">
        <v>0.11429631483645233</v>
      </c>
      <c r="O6" s="47">
        <v>0.16352818779400063</v>
      </c>
      <c r="P6" s="52" t="s">
        <v>1019</v>
      </c>
    </row>
    <row r="7" spans="1:16" ht="15" customHeight="1" x14ac:dyDescent="0.25">
      <c r="A7" s="191"/>
      <c r="B7" s="75">
        <v>1.5</v>
      </c>
      <c r="C7" s="58">
        <v>0.5</v>
      </c>
      <c r="D7" s="47">
        <v>0.68252191158007913</v>
      </c>
      <c r="E7" s="47">
        <v>0.84202601070685601</v>
      </c>
      <c r="F7" s="47">
        <v>0.6165721244538469</v>
      </c>
      <c r="G7" s="47">
        <v>0.53058908176222652</v>
      </c>
      <c r="H7" s="47">
        <v>0.71461466150773922</v>
      </c>
      <c r="I7" s="52" t="s">
        <v>1019</v>
      </c>
      <c r="J7" s="58" t="s">
        <v>1019</v>
      </c>
      <c r="K7" s="47">
        <v>0.16672518244199905</v>
      </c>
      <c r="L7" s="47">
        <v>8.1630245057775275E-2</v>
      </c>
      <c r="M7" s="47">
        <v>0.21446899813554571</v>
      </c>
      <c r="N7" s="47">
        <v>0.19839622411529556</v>
      </c>
      <c r="O7" s="47">
        <v>0.16948424328944306</v>
      </c>
      <c r="P7" s="52" t="s">
        <v>1019</v>
      </c>
    </row>
    <row r="8" spans="1:16" ht="15" customHeight="1" x14ac:dyDescent="0.25">
      <c r="A8" s="191"/>
      <c r="B8" s="75">
        <v>2</v>
      </c>
      <c r="C8" s="58">
        <v>0.6</v>
      </c>
      <c r="D8" s="47">
        <v>0.78395714821115803</v>
      </c>
      <c r="E8" s="47">
        <v>0.94936909581646423</v>
      </c>
      <c r="F8" s="47">
        <v>0.72071176442532936</v>
      </c>
      <c r="G8" s="47">
        <v>0.63563673293618705</v>
      </c>
      <c r="H8" s="47">
        <v>0.78772634755217708</v>
      </c>
      <c r="I8" s="52" t="s">
        <v>1019</v>
      </c>
      <c r="J8" s="58" t="s">
        <v>1019</v>
      </c>
      <c r="K8" s="47">
        <v>0.14072085994776781</v>
      </c>
      <c r="L8" s="47">
        <v>6.0853452808610348E-2</v>
      </c>
      <c r="M8" s="47">
        <v>0.20732289786403915</v>
      </c>
      <c r="N8" s="47">
        <v>0.20782155765731417</v>
      </c>
      <c r="O8" s="47">
        <v>0.16685580578781939</v>
      </c>
      <c r="P8" s="52" t="s">
        <v>1019</v>
      </c>
    </row>
    <row r="9" spans="1:16" ht="15" customHeight="1" x14ac:dyDescent="0.25">
      <c r="A9" s="191"/>
      <c r="B9" s="75">
        <v>3</v>
      </c>
      <c r="C9" s="58">
        <v>0.75</v>
      </c>
      <c r="D9" s="47">
        <v>0.8543489222586077</v>
      </c>
      <c r="E9" s="47">
        <v>0.98363697705802977</v>
      </c>
      <c r="F9" s="47">
        <v>0.86952821256171287</v>
      </c>
      <c r="G9" s="47">
        <v>0.81693977985204458</v>
      </c>
      <c r="H9" s="47">
        <v>0.92877988426948788</v>
      </c>
      <c r="I9" s="52" t="s">
        <v>1019</v>
      </c>
      <c r="J9" s="58" t="s">
        <v>1019</v>
      </c>
      <c r="K9" s="47">
        <v>0.12913169424589652</v>
      </c>
      <c r="L9" s="47">
        <v>2.4070255036082306E-2</v>
      </c>
      <c r="M9" s="47">
        <v>0.16753662946055037</v>
      </c>
      <c r="N9" s="47">
        <v>0.20524693175329914</v>
      </c>
      <c r="O9" s="47">
        <v>0.11287749890761317</v>
      </c>
      <c r="P9" s="52" t="s">
        <v>1019</v>
      </c>
    </row>
    <row r="10" spans="1:16" ht="15" customHeight="1" x14ac:dyDescent="0.25">
      <c r="A10" s="191"/>
      <c r="B10" s="75">
        <v>4</v>
      </c>
      <c r="C10" s="58">
        <v>0.85</v>
      </c>
      <c r="D10" s="47">
        <v>0.92367010088494228</v>
      </c>
      <c r="E10" s="47">
        <v>1</v>
      </c>
      <c r="F10" s="47">
        <v>0.93148708390482005</v>
      </c>
      <c r="G10" s="47">
        <v>0.90343468839944951</v>
      </c>
      <c r="H10" s="47">
        <v>0.96738185250042275</v>
      </c>
      <c r="I10" s="52" t="s">
        <v>1019</v>
      </c>
      <c r="J10" s="58" t="s">
        <v>1019</v>
      </c>
      <c r="K10" s="47">
        <v>0.10207342758529007</v>
      </c>
      <c r="L10" s="47">
        <v>0</v>
      </c>
      <c r="M10" s="47">
        <v>0.12450899388549512</v>
      </c>
      <c r="N10" s="47">
        <v>0.14185644132928416</v>
      </c>
      <c r="O10" s="47">
        <v>5.8153405152112099E-2</v>
      </c>
      <c r="P10" s="52" t="s">
        <v>1019</v>
      </c>
    </row>
    <row r="11" spans="1:16" ht="15" customHeight="1" x14ac:dyDescent="0.25">
      <c r="A11" s="191"/>
      <c r="B11" s="75">
        <v>5</v>
      </c>
      <c r="C11" s="58">
        <v>0.95</v>
      </c>
      <c r="D11" s="47">
        <v>0.95852277259312435</v>
      </c>
      <c r="E11" s="47">
        <v>1</v>
      </c>
      <c r="F11" s="47">
        <v>0.98360414801301588</v>
      </c>
      <c r="G11" s="47">
        <v>0.95715217301235678</v>
      </c>
      <c r="H11" s="47">
        <v>0.98279544375889893</v>
      </c>
      <c r="I11" s="52" t="s">
        <v>1019</v>
      </c>
      <c r="J11" s="58" t="s">
        <v>1019</v>
      </c>
      <c r="K11" s="47">
        <v>5.9134697427215249E-2</v>
      </c>
      <c r="L11" s="47">
        <v>0</v>
      </c>
      <c r="M11" s="47">
        <v>4.7803102654985136E-2</v>
      </c>
      <c r="N11" s="47">
        <v>7.6208798716577944E-2</v>
      </c>
      <c r="O11" s="47">
        <v>3.5892749719738007E-2</v>
      </c>
      <c r="P11" s="52" t="s">
        <v>1019</v>
      </c>
    </row>
    <row r="12" spans="1:16" ht="15" customHeight="1" x14ac:dyDescent="0.25">
      <c r="A12" s="192"/>
      <c r="B12" s="76">
        <v>6</v>
      </c>
      <c r="C12" s="67">
        <v>1</v>
      </c>
      <c r="D12" s="66">
        <v>1</v>
      </c>
      <c r="E12" s="66">
        <v>1</v>
      </c>
      <c r="F12" s="66">
        <v>1</v>
      </c>
      <c r="G12" s="66">
        <v>1</v>
      </c>
      <c r="H12" s="66">
        <v>1</v>
      </c>
      <c r="I12" s="62" t="s">
        <v>1019</v>
      </c>
      <c r="J12" s="67" t="s">
        <v>1019</v>
      </c>
      <c r="K12" s="66">
        <v>0</v>
      </c>
      <c r="L12" s="66">
        <v>0</v>
      </c>
      <c r="M12" s="66">
        <v>0</v>
      </c>
      <c r="N12" s="66">
        <v>0</v>
      </c>
      <c r="O12" s="66">
        <v>0</v>
      </c>
      <c r="P12" s="62" t="s">
        <v>1019</v>
      </c>
    </row>
    <row r="13" spans="1:16" ht="15" customHeight="1" x14ac:dyDescent="0.35">
      <c r="A13" s="195" t="s">
        <v>1020</v>
      </c>
      <c r="B13" s="77">
        <v>0</v>
      </c>
      <c r="C13" s="148">
        <v>0</v>
      </c>
      <c r="D13" s="68">
        <v>1.8404907975460124E-2</v>
      </c>
      <c r="E13" s="68">
        <v>0</v>
      </c>
      <c r="F13" s="68">
        <v>0</v>
      </c>
      <c r="G13" s="69" t="s">
        <v>1019</v>
      </c>
      <c r="H13" s="68">
        <v>0</v>
      </c>
      <c r="I13" s="70">
        <v>0</v>
      </c>
      <c r="J13" s="71" t="s">
        <v>1019</v>
      </c>
      <c r="K13" s="69" t="s">
        <v>1019</v>
      </c>
      <c r="L13" s="68">
        <v>0</v>
      </c>
      <c r="M13" s="68">
        <v>0</v>
      </c>
      <c r="N13" s="69" t="s">
        <v>1019</v>
      </c>
      <c r="O13" s="68">
        <v>0</v>
      </c>
      <c r="P13" s="64" t="s">
        <v>1019</v>
      </c>
    </row>
    <row r="14" spans="1:16" ht="15" customHeight="1" x14ac:dyDescent="0.35">
      <c r="A14" s="196"/>
      <c r="B14" s="78">
        <v>0.5</v>
      </c>
      <c r="C14" s="149">
        <v>0.15</v>
      </c>
      <c r="D14" s="48">
        <v>0.23926380368098157</v>
      </c>
      <c r="E14" s="48">
        <v>0.61147758660891238</v>
      </c>
      <c r="F14" s="54">
        <v>0.37678962318356757</v>
      </c>
      <c r="G14" s="49" t="s">
        <v>1019</v>
      </c>
      <c r="H14" s="48">
        <v>0.23895357454908572</v>
      </c>
      <c r="I14" s="53">
        <f>AVERAGE(C14:H14)</f>
        <v>0.3232969176045094</v>
      </c>
      <c r="J14" s="59" t="s">
        <v>1019</v>
      </c>
      <c r="K14" s="49" t="s">
        <v>1019</v>
      </c>
      <c r="L14" s="48">
        <v>7.7023435243297494E-2</v>
      </c>
      <c r="M14" s="60">
        <v>0.24046228510955284</v>
      </c>
      <c r="N14" s="49" t="s">
        <v>1019</v>
      </c>
      <c r="O14" s="48">
        <v>0.14287820412318483</v>
      </c>
      <c r="P14" s="52" t="s">
        <v>1019</v>
      </c>
    </row>
    <row r="15" spans="1:16" ht="15" customHeight="1" x14ac:dyDescent="0.35">
      <c r="A15" s="196"/>
      <c r="B15" s="78">
        <v>1</v>
      </c>
      <c r="C15" s="149">
        <v>0.3</v>
      </c>
      <c r="D15" s="48">
        <v>0.37423312883435583</v>
      </c>
      <c r="E15" s="48">
        <v>0.83953109446043739</v>
      </c>
      <c r="F15" s="54">
        <v>0.5376816186459964</v>
      </c>
      <c r="G15" s="49" t="s">
        <v>1019</v>
      </c>
      <c r="H15" s="48">
        <v>0.4811996817075454</v>
      </c>
      <c r="I15" s="53">
        <f t="shared" ref="I15:I21" si="0">AVERAGE(C15:H15)</f>
        <v>0.50652910472966695</v>
      </c>
      <c r="J15" s="59" t="s">
        <v>1019</v>
      </c>
      <c r="K15" s="49" t="s">
        <v>1019</v>
      </c>
      <c r="L15" s="48">
        <v>3.5924027396498942E-2</v>
      </c>
      <c r="M15" s="60">
        <v>0.24059627940430431</v>
      </c>
      <c r="N15" s="49" t="s">
        <v>1019</v>
      </c>
      <c r="O15" s="48">
        <v>0.20411320586073339</v>
      </c>
      <c r="P15" s="52" t="s">
        <v>1019</v>
      </c>
    </row>
    <row r="16" spans="1:16" ht="15" customHeight="1" x14ac:dyDescent="0.35">
      <c r="A16" s="196"/>
      <c r="B16" s="78">
        <v>1.5</v>
      </c>
      <c r="C16" s="149">
        <v>0.45</v>
      </c>
      <c r="D16" s="48">
        <v>0.46625766871165641</v>
      </c>
      <c r="E16" s="48">
        <v>0.92358845745110174</v>
      </c>
      <c r="F16" s="54">
        <v>0.65933668395155731</v>
      </c>
      <c r="G16" s="49" t="s">
        <v>1019</v>
      </c>
      <c r="H16" s="48">
        <v>0.67379509143106775</v>
      </c>
      <c r="I16" s="53">
        <f t="shared" si="0"/>
        <v>0.63459558030907659</v>
      </c>
      <c r="J16" s="59" t="s">
        <v>1019</v>
      </c>
      <c r="K16" s="49" t="s">
        <v>1019</v>
      </c>
      <c r="L16" s="48">
        <v>2.687652519168001E-2</v>
      </c>
      <c r="M16" s="60">
        <v>0.24360515626081841</v>
      </c>
      <c r="N16" s="49" t="s">
        <v>1019</v>
      </c>
      <c r="O16" s="48">
        <v>0.19090359415905578</v>
      </c>
      <c r="P16" s="52" t="s">
        <v>1019</v>
      </c>
    </row>
    <row r="17" spans="1:16" ht="15" customHeight="1" x14ac:dyDescent="0.35">
      <c r="A17" s="196"/>
      <c r="B17" s="78">
        <v>2</v>
      </c>
      <c r="C17" s="149">
        <v>0.55000000000000004</v>
      </c>
      <c r="D17" s="48">
        <v>0.55214723926380371</v>
      </c>
      <c r="E17" s="48">
        <v>0.9919724770642202</v>
      </c>
      <c r="F17" s="54">
        <v>0.76284523249863678</v>
      </c>
      <c r="G17" s="49" t="s">
        <v>1019</v>
      </c>
      <c r="H17" s="48">
        <v>0.86458333333333326</v>
      </c>
      <c r="I17" s="53">
        <f t="shared" si="0"/>
        <v>0.74430965643199887</v>
      </c>
      <c r="J17" s="59" t="s">
        <v>1019</v>
      </c>
      <c r="K17" s="49" t="s">
        <v>1019</v>
      </c>
      <c r="L17" s="48">
        <v>1.6055045871559703E-2</v>
      </c>
      <c r="M17" s="60">
        <v>0.25025351065685603</v>
      </c>
      <c r="N17" s="49" t="s">
        <v>1019</v>
      </c>
      <c r="O17" s="48">
        <v>0.17800007802744869</v>
      </c>
      <c r="P17" s="52" t="s">
        <v>1019</v>
      </c>
    </row>
    <row r="18" spans="1:16" ht="15" customHeight="1" x14ac:dyDescent="0.35">
      <c r="A18" s="196"/>
      <c r="B18" s="78">
        <v>3</v>
      </c>
      <c r="C18" s="149">
        <v>0.75</v>
      </c>
      <c r="D18" s="48">
        <v>0.68711656441717794</v>
      </c>
      <c r="E18" s="48">
        <v>1</v>
      </c>
      <c r="F18" s="54">
        <v>0.88334865582943312</v>
      </c>
      <c r="G18" s="49" t="s">
        <v>1019</v>
      </c>
      <c r="H18" s="48">
        <v>1</v>
      </c>
      <c r="I18" s="53">
        <f t="shared" si="0"/>
        <v>0.86409304404932219</v>
      </c>
      <c r="J18" s="59" t="s">
        <v>1019</v>
      </c>
      <c r="K18" s="49" t="s">
        <v>1019</v>
      </c>
      <c r="L18" s="48">
        <v>0</v>
      </c>
      <c r="M18" s="60">
        <v>0.17170362529401531</v>
      </c>
      <c r="N18" s="49" t="s">
        <v>1019</v>
      </c>
      <c r="O18" s="48">
        <v>0</v>
      </c>
      <c r="P18" s="52" t="s">
        <v>1019</v>
      </c>
    </row>
    <row r="19" spans="1:16" ht="15" customHeight="1" x14ac:dyDescent="0.35">
      <c r="A19" s="196"/>
      <c r="B19" s="78">
        <v>4</v>
      </c>
      <c r="C19" s="149">
        <v>0.9</v>
      </c>
      <c r="D19" s="48">
        <v>0.82208588957055206</v>
      </c>
      <c r="E19" s="48">
        <v>1</v>
      </c>
      <c r="F19" s="54">
        <v>0.94185489489834573</v>
      </c>
      <c r="G19" s="49" t="s">
        <v>1019</v>
      </c>
      <c r="H19" s="48">
        <v>1</v>
      </c>
      <c r="I19" s="53">
        <f t="shared" si="0"/>
        <v>0.93278815689377959</v>
      </c>
      <c r="J19" s="59" t="s">
        <v>1019</v>
      </c>
      <c r="K19" s="49" t="s">
        <v>1019</v>
      </c>
      <c r="L19" s="48">
        <v>0</v>
      </c>
      <c r="M19" s="60">
        <v>0.1124099200347425</v>
      </c>
      <c r="N19" s="49" t="s">
        <v>1019</v>
      </c>
      <c r="O19" s="48">
        <v>0</v>
      </c>
      <c r="P19" s="52" t="s">
        <v>1019</v>
      </c>
    </row>
    <row r="20" spans="1:16" ht="15" customHeight="1" x14ac:dyDescent="0.35">
      <c r="A20" s="196"/>
      <c r="B20" s="78">
        <v>5</v>
      </c>
      <c r="C20" s="149">
        <v>1</v>
      </c>
      <c r="D20" s="48">
        <v>0.90797546012269947</v>
      </c>
      <c r="E20" s="48">
        <v>1</v>
      </c>
      <c r="F20" s="54">
        <v>0.98075938022228215</v>
      </c>
      <c r="G20" s="49" t="s">
        <v>1019</v>
      </c>
      <c r="H20" s="48">
        <v>1</v>
      </c>
      <c r="I20" s="53">
        <f t="shared" si="0"/>
        <v>0.9777469680689963</v>
      </c>
      <c r="J20" s="59" t="s">
        <v>1019</v>
      </c>
      <c r="K20" s="49" t="s">
        <v>1019</v>
      </c>
      <c r="L20" s="48">
        <v>0</v>
      </c>
      <c r="M20" s="60">
        <v>5.2781063656152878E-2</v>
      </c>
      <c r="N20" s="49" t="s">
        <v>1019</v>
      </c>
      <c r="O20" s="48">
        <v>0</v>
      </c>
      <c r="P20" s="52" t="s">
        <v>1019</v>
      </c>
    </row>
    <row r="21" spans="1:16" ht="15" customHeight="1" x14ac:dyDescent="0.35">
      <c r="A21" s="197"/>
      <c r="B21" s="79">
        <v>6</v>
      </c>
      <c r="C21" s="150">
        <v>1</v>
      </c>
      <c r="D21" s="55">
        <v>1</v>
      </c>
      <c r="E21" s="55">
        <v>1</v>
      </c>
      <c r="F21" s="55">
        <v>1</v>
      </c>
      <c r="G21" s="56" t="s">
        <v>1019</v>
      </c>
      <c r="H21" s="55">
        <v>1</v>
      </c>
      <c r="I21" s="57">
        <f t="shared" si="0"/>
        <v>1</v>
      </c>
      <c r="J21" s="61" t="s">
        <v>1019</v>
      </c>
      <c r="K21" s="56" t="s">
        <v>1019</v>
      </c>
      <c r="L21" s="55">
        <v>0</v>
      </c>
      <c r="M21" s="55">
        <v>0</v>
      </c>
      <c r="N21" s="56" t="s">
        <v>1019</v>
      </c>
      <c r="O21" s="55">
        <v>0</v>
      </c>
      <c r="P21" s="62" t="s">
        <v>1019</v>
      </c>
    </row>
    <row r="22" spans="1:16" ht="15" customHeight="1" x14ac:dyDescent="0.35">
      <c r="A22" s="195" t="s">
        <v>1022</v>
      </c>
      <c r="B22" s="77">
        <v>0</v>
      </c>
      <c r="C22" s="148">
        <v>0</v>
      </c>
      <c r="D22" s="68">
        <v>2.5714285714285714E-2</v>
      </c>
      <c r="E22" s="68">
        <v>0</v>
      </c>
      <c r="F22" s="68">
        <v>0</v>
      </c>
      <c r="G22" s="68">
        <v>0</v>
      </c>
      <c r="H22" s="69" t="s">
        <v>1019</v>
      </c>
      <c r="I22" s="70">
        <v>0</v>
      </c>
      <c r="J22" s="71" t="s">
        <v>1019</v>
      </c>
      <c r="K22" s="69" t="s">
        <v>1019</v>
      </c>
      <c r="L22" s="72">
        <v>0</v>
      </c>
      <c r="M22" s="68">
        <v>0</v>
      </c>
      <c r="N22" s="69" t="s">
        <v>1019</v>
      </c>
      <c r="O22" s="69" t="s">
        <v>1019</v>
      </c>
      <c r="P22" s="64" t="s">
        <v>1019</v>
      </c>
    </row>
    <row r="23" spans="1:16" ht="15" customHeight="1" x14ac:dyDescent="0.35">
      <c r="A23" s="196"/>
      <c r="B23" s="78">
        <v>0.5</v>
      </c>
      <c r="C23" s="149">
        <v>0.15</v>
      </c>
      <c r="D23" s="48">
        <v>0.3228571428571429</v>
      </c>
      <c r="E23" s="48">
        <v>0.66701940035273355</v>
      </c>
      <c r="F23" s="48">
        <v>0.28318152390364981</v>
      </c>
      <c r="G23" s="48">
        <v>6.2682042833607912E-2</v>
      </c>
      <c r="H23" s="49" t="s">
        <v>1019</v>
      </c>
      <c r="I23" s="53">
        <f>AVERAGE(C23:H23)</f>
        <v>0.2971480219894268</v>
      </c>
      <c r="J23" s="59" t="s">
        <v>1019</v>
      </c>
      <c r="K23" s="49" t="s">
        <v>1019</v>
      </c>
      <c r="L23" s="48">
        <v>0.1744598845525403</v>
      </c>
      <c r="M23" s="48">
        <v>0.24332230167591748</v>
      </c>
      <c r="N23" s="49" t="s">
        <v>1019</v>
      </c>
      <c r="O23" s="49" t="s">
        <v>1019</v>
      </c>
      <c r="P23" s="52" t="s">
        <v>1019</v>
      </c>
    </row>
    <row r="24" spans="1:16" ht="15" customHeight="1" x14ac:dyDescent="0.35">
      <c r="A24" s="196"/>
      <c r="B24" s="78">
        <v>1</v>
      </c>
      <c r="C24" s="149">
        <v>0.27</v>
      </c>
      <c r="D24" s="48">
        <v>0.51142857142857145</v>
      </c>
      <c r="E24" s="48">
        <v>0.88871252204585538</v>
      </c>
      <c r="F24" s="48">
        <v>0.48161565314246141</v>
      </c>
      <c r="G24" s="48">
        <v>0.2471960461285008</v>
      </c>
      <c r="H24" s="49" t="s">
        <v>1019</v>
      </c>
      <c r="I24" s="53">
        <f t="shared" ref="I24:I30" si="1">AVERAGE(C24:H24)</f>
        <v>0.47979055854907787</v>
      </c>
      <c r="J24" s="59" t="s">
        <v>1019</v>
      </c>
      <c r="K24" s="49" t="s">
        <v>1019</v>
      </c>
      <c r="L24" s="48">
        <v>9.8191042030091366E-2</v>
      </c>
      <c r="M24" s="48">
        <v>0.29598707089714932</v>
      </c>
      <c r="N24" s="49" t="s">
        <v>1019</v>
      </c>
      <c r="O24" s="49" t="s">
        <v>1019</v>
      </c>
      <c r="P24" s="52" t="s">
        <v>1019</v>
      </c>
    </row>
    <row r="25" spans="1:16" ht="15" customHeight="1" x14ac:dyDescent="0.35">
      <c r="A25" s="196"/>
      <c r="B25" s="78">
        <v>1.5</v>
      </c>
      <c r="C25" s="149">
        <v>0.4</v>
      </c>
      <c r="D25" s="48">
        <v>0.63714285714285712</v>
      </c>
      <c r="E25" s="48">
        <v>0.94673721340388006</v>
      </c>
      <c r="F25" s="48">
        <v>0.62921889384641283</v>
      </c>
      <c r="G25" s="48">
        <v>0.4033299835255354</v>
      </c>
      <c r="H25" s="49" t="s">
        <v>1019</v>
      </c>
      <c r="I25" s="53">
        <f t="shared" si="1"/>
        <v>0.60328578958373713</v>
      </c>
      <c r="J25" s="59" t="s">
        <v>1019</v>
      </c>
      <c r="K25" s="49" t="s">
        <v>1019</v>
      </c>
      <c r="L25" s="48">
        <v>4.6492654890262934E-2</v>
      </c>
      <c r="M25" s="48">
        <v>0.30058335820734117</v>
      </c>
      <c r="N25" s="49" t="s">
        <v>1019</v>
      </c>
      <c r="O25" s="49" t="s">
        <v>1019</v>
      </c>
      <c r="P25" s="52" t="s">
        <v>1019</v>
      </c>
    </row>
    <row r="26" spans="1:16" ht="15" customHeight="1" x14ac:dyDescent="0.35">
      <c r="A26" s="196"/>
      <c r="B26" s="78">
        <v>2</v>
      </c>
      <c r="C26" s="149">
        <v>0.52</v>
      </c>
      <c r="D26" s="48">
        <v>0.7400000000000001</v>
      </c>
      <c r="E26" s="48">
        <v>1</v>
      </c>
      <c r="F26" s="48">
        <v>0.71724058802060486</v>
      </c>
      <c r="G26" s="48">
        <v>0.49448863261943987</v>
      </c>
      <c r="H26" s="49" t="s">
        <v>1019</v>
      </c>
      <c r="I26" s="53">
        <f t="shared" si="1"/>
        <v>0.69434584412800904</v>
      </c>
      <c r="J26" s="59" t="s">
        <v>1019</v>
      </c>
      <c r="K26" s="49" t="s">
        <v>1019</v>
      </c>
      <c r="L26" s="12">
        <v>0</v>
      </c>
      <c r="M26" s="48">
        <v>0.26851790745450987</v>
      </c>
      <c r="N26" s="49" t="s">
        <v>1019</v>
      </c>
      <c r="O26" s="49" t="s">
        <v>1019</v>
      </c>
      <c r="P26" s="52" t="s">
        <v>1019</v>
      </c>
    </row>
    <row r="27" spans="1:16" ht="15" customHeight="1" x14ac:dyDescent="0.35">
      <c r="A27" s="196"/>
      <c r="B27" s="78">
        <v>3</v>
      </c>
      <c r="C27" s="149">
        <v>0.7</v>
      </c>
      <c r="D27" s="48">
        <v>0.85999999999999988</v>
      </c>
      <c r="E27" s="48">
        <v>1</v>
      </c>
      <c r="F27" s="48">
        <v>0.85667502976004251</v>
      </c>
      <c r="G27" s="48">
        <v>0.68465238879736401</v>
      </c>
      <c r="H27" s="49" t="s">
        <v>1019</v>
      </c>
      <c r="I27" s="53">
        <f t="shared" si="1"/>
        <v>0.82026548371148122</v>
      </c>
      <c r="J27" s="59" t="s">
        <v>1019</v>
      </c>
      <c r="K27" s="49" t="s">
        <v>1019</v>
      </c>
      <c r="L27" s="12">
        <v>0</v>
      </c>
      <c r="M27" s="48">
        <v>0.23449813637546349</v>
      </c>
      <c r="N27" s="49" t="s">
        <v>1019</v>
      </c>
      <c r="O27" s="49" t="s">
        <v>1019</v>
      </c>
      <c r="P27" s="52" t="s">
        <v>1019</v>
      </c>
    </row>
    <row r="28" spans="1:16" ht="15" customHeight="1" x14ac:dyDescent="0.35">
      <c r="A28" s="196"/>
      <c r="B28" s="78">
        <v>4</v>
      </c>
      <c r="C28" s="149">
        <v>0.85</v>
      </c>
      <c r="D28" s="48">
        <v>0.93714285714285706</v>
      </c>
      <c r="E28" s="48">
        <v>1</v>
      </c>
      <c r="F28" s="48">
        <v>0.90857700396701258</v>
      </c>
      <c r="G28" s="48">
        <v>0.91858978583196038</v>
      </c>
      <c r="H28" s="49" t="s">
        <v>1019</v>
      </c>
      <c r="I28" s="53">
        <f t="shared" si="1"/>
        <v>0.92286192938836609</v>
      </c>
      <c r="J28" s="59" t="s">
        <v>1019</v>
      </c>
      <c r="K28" s="49" t="s">
        <v>1019</v>
      </c>
      <c r="L28" s="12">
        <v>0</v>
      </c>
      <c r="M28" s="48">
        <v>0.15919786513403172</v>
      </c>
      <c r="N28" s="49" t="s">
        <v>1019</v>
      </c>
      <c r="O28" s="49" t="s">
        <v>1019</v>
      </c>
      <c r="P28" s="52" t="s">
        <v>1019</v>
      </c>
    </row>
    <row r="29" spans="1:16" ht="15" customHeight="1" x14ac:dyDescent="0.35">
      <c r="A29" s="196"/>
      <c r="B29" s="78">
        <v>5</v>
      </c>
      <c r="C29" s="149">
        <v>1</v>
      </c>
      <c r="D29" s="48">
        <v>0.98000000000000009</v>
      </c>
      <c r="E29" s="48">
        <v>1</v>
      </c>
      <c r="F29" s="48">
        <v>0.95532746302246718</v>
      </c>
      <c r="G29" s="48">
        <v>1</v>
      </c>
      <c r="H29" s="49" t="s">
        <v>1019</v>
      </c>
      <c r="I29" s="53">
        <f t="shared" si="1"/>
        <v>0.9870654926044935</v>
      </c>
      <c r="J29" s="59" t="s">
        <v>1019</v>
      </c>
      <c r="K29" s="49" t="s">
        <v>1019</v>
      </c>
      <c r="L29" s="12">
        <v>0</v>
      </c>
      <c r="M29" s="48">
        <v>7.9457987767670615E-2</v>
      </c>
      <c r="N29" s="49" t="s">
        <v>1019</v>
      </c>
      <c r="O29" s="49" t="s">
        <v>1019</v>
      </c>
      <c r="P29" s="52" t="s">
        <v>1019</v>
      </c>
    </row>
    <row r="30" spans="1:16" ht="15" customHeight="1" x14ac:dyDescent="0.35">
      <c r="A30" s="197"/>
      <c r="B30" s="79">
        <v>6</v>
      </c>
      <c r="C30" s="150">
        <v>1</v>
      </c>
      <c r="D30" s="55">
        <v>1</v>
      </c>
      <c r="E30" s="55">
        <v>1</v>
      </c>
      <c r="F30" s="55">
        <v>1</v>
      </c>
      <c r="G30" s="55">
        <v>1</v>
      </c>
      <c r="H30" s="56" t="s">
        <v>1019</v>
      </c>
      <c r="I30" s="57">
        <f t="shared" si="1"/>
        <v>1</v>
      </c>
      <c r="J30" s="61" t="s">
        <v>1019</v>
      </c>
      <c r="K30" s="56" t="s">
        <v>1019</v>
      </c>
      <c r="L30" s="73">
        <v>0</v>
      </c>
      <c r="M30" s="55">
        <v>0</v>
      </c>
      <c r="N30" s="56" t="s">
        <v>1019</v>
      </c>
      <c r="O30" s="56" t="s">
        <v>1019</v>
      </c>
      <c r="P30" s="62" t="s">
        <v>1019</v>
      </c>
    </row>
    <row r="31" spans="1:16" ht="15" customHeight="1" x14ac:dyDescent="0.35">
      <c r="A31" s="195" t="s">
        <v>1023</v>
      </c>
      <c r="B31" s="77">
        <v>0</v>
      </c>
      <c r="C31" s="148">
        <v>0</v>
      </c>
      <c r="D31" s="69" t="s">
        <v>1019</v>
      </c>
      <c r="E31" s="68">
        <v>0</v>
      </c>
      <c r="F31" s="68">
        <v>0</v>
      </c>
      <c r="G31" s="69" t="s">
        <v>1019</v>
      </c>
      <c r="H31" s="69" t="s">
        <v>1019</v>
      </c>
      <c r="I31" s="70">
        <v>0</v>
      </c>
      <c r="J31" s="71" t="s">
        <v>1019</v>
      </c>
      <c r="K31" s="69" t="s">
        <v>1019</v>
      </c>
      <c r="L31" s="69" t="s">
        <v>1019</v>
      </c>
      <c r="M31" s="68">
        <v>0</v>
      </c>
      <c r="N31" s="69" t="s">
        <v>1019</v>
      </c>
      <c r="O31" s="69" t="s">
        <v>1019</v>
      </c>
      <c r="P31" s="64" t="s">
        <v>1019</v>
      </c>
    </row>
    <row r="32" spans="1:16" ht="15" customHeight="1" x14ac:dyDescent="0.35">
      <c r="A32" s="196"/>
      <c r="B32" s="78">
        <v>0.5</v>
      </c>
      <c r="C32" s="149">
        <v>0.31666666666666665</v>
      </c>
      <c r="D32" s="49" t="s">
        <v>1019</v>
      </c>
      <c r="E32" s="48">
        <v>8.7719298245614044E-2</v>
      </c>
      <c r="F32" s="48">
        <v>0.35751633986928105</v>
      </c>
      <c r="G32" s="49" t="s">
        <v>1019</v>
      </c>
      <c r="H32" s="49" t="s">
        <v>1019</v>
      </c>
      <c r="I32" s="53">
        <f>AVERAGE(C32:H32)</f>
        <v>0.25396743492718726</v>
      </c>
      <c r="J32" s="59" t="s">
        <v>1019</v>
      </c>
      <c r="K32" s="49" t="s">
        <v>1019</v>
      </c>
      <c r="L32" s="49" t="s">
        <v>1019</v>
      </c>
      <c r="M32" s="48">
        <v>0.30215383015193398</v>
      </c>
      <c r="N32" s="49" t="s">
        <v>1019</v>
      </c>
      <c r="O32" s="49" t="s">
        <v>1019</v>
      </c>
      <c r="P32" s="52" t="s">
        <v>1019</v>
      </c>
    </row>
    <row r="33" spans="1:16" ht="15" customHeight="1" x14ac:dyDescent="0.35">
      <c r="A33" s="196"/>
      <c r="B33" s="78">
        <v>1</v>
      </c>
      <c r="C33" s="149">
        <v>0.54166666666666674</v>
      </c>
      <c r="D33" s="49" t="s">
        <v>1019</v>
      </c>
      <c r="E33" s="48">
        <v>0.17543859649122809</v>
      </c>
      <c r="F33" s="48">
        <v>0.57189542483660138</v>
      </c>
      <c r="G33" s="49" t="s">
        <v>1019</v>
      </c>
      <c r="H33" s="49" t="s">
        <v>1019</v>
      </c>
      <c r="I33" s="53">
        <f t="shared" ref="I33:I39" si="2">AVERAGE(C33:H33)</f>
        <v>0.42966689599816538</v>
      </c>
      <c r="J33" s="59" t="s">
        <v>1019</v>
      </c>
      <c r="K33" s="49" t="s">
        <v>1019</v>
      </c>
      <c r="L33" s="49" t="s">
        <v>1019</v>
      </c>
      <c r="M33" s="48">
        <v>0.28148240892351406</v>
      </c>
      <c r="N33" s="49" t="s">
        <v>1019</v>
      </c>
      <c r="O33" s="49" t="s">
        <v>1019</v>
      </c>
      <c r="P33" s="52" t="s">
        <v>1019</v>
      </c>
    </row>
    <row r="34" spans="1:16" ht="15" customHeight="1" x14ac:dyDescent="0.35">
      <c r="A34" s="196"/>
      <c r="B34" s="78">
        <v>1.5</v>
      </c>
      <c r="C34" s="149">
        <v>0.70166666666666666</v>
      </c>
      <c r="D34" s="49" t="s">
        <v>1019</v>
      </c>
      <c r="E34" s="48">
        <v>0.59649122807017552</v>
      </c>
      <c r="F34" s="48">
        <v>0.73333333333333339</v>
      </c>
      <c r="G34" s="49" t="s">
        <v>1019</v>
      </c>
      <c r="H34" s="49" t="s">
        <v>1019</v>
      </c>
      <c r="I34" s="53">
        <f t="shared" si="2"/>
        <v>0.67716374269005852</v>
      </c>
      <c r="J34" s="59" t="s">
        <v>1019</v>
      </c>
      <c r="K34" s="49" t="s">
        <v>1019</v>
      </c>
      <c r="L34" s="49" t="s">
        <v>1019</v>
      </c>
      <c r="M34" s="48">
        <v>0.25166114784235838</v>
      </c>
      <c r="N34" s="49" t="s">
        <v>1019</v>
      </c>
      <c r="O34" s="49" t="s">
        <v>1019</v>
      </c>
      <c r="P34" s="52" t="s">
        <v>1019</v>
      </c>
    </row>
    <row r="35" spans="1:16" ht="15" customHeight="1" x14ac:dyDescent="0.35">
      <c r="A35" s="196"/>
      <c r="B35" s="78">
        <v>2</v>
      </c>
      <c r="C35" s="149">
        <v>0.83166666666666667</v>
      </c>
      <c r="D35" s="49" t="s">
        <v>1019</v>
      </c>
      <c r="E35" s="48">
        <v>0.84210526315789469</v>
      </c>
      <c r="F35" s="48">
        <v>0.84722222222222232</v>
      </c>
      <c r="G35" s="49" t="s">
        <v>1019</v>
      </c>
      <c r="H35" s="49" t="s">
        <v>1019</v>
      </c>
      <c r="I35" s="53">
        <f t="shared" si="2"/>
        <v>0.84033138401559448</v>
      </c>
      <c r="J35" s="59" t="s">
        <v>1019</v>
      </c>
      <c r="K35" s="49" t="s">
        <v>1019</v>
      </c>
      <c r="L35" s="49" t="s">
        <v>1019</v>
      </c>
      <c r="M35" s="48">
        <v>0.1683938285136406</v>
      </c>
      <c r="N35" s="49" t="s">
        <v>1019</v>
      </c>
      <c r="O35" s="49" t="s">
        <v>1019</v>
      </c>
      <c r="P35" s="52" t="s">
        <v>1019</v>
      </c>
    </row>
    <row r="36" spans="1:16" ht="15" customHeight="1" x14ac:dyDescent="0.35">
      <c r="A36" s="196"/>
      <c r="B36" s="78">
        <v>3</v>
      </c>
      <c r="C36" s="149">
        <v>1</v>
      </c>
      <c r="D36" s="49" t="s">
        <v>1019</v>
      </c>
      <c r="E36" s="48">
        <v>1</v>
      </c>
      <c r="F36" s="48">
        <v>1</v>
      </c>
      <c r="G36" s="49" t="s">
        <v>1019</v>
      </c>
      <c r="H36" s="49" t="s">
        <v>1019</v>
      </c>
      <c r="I36" s="53">
        <f t="shared" si="2"/>
        <v>1</v>
      </c>
      <c r="J36" s="59" t="s">
        <v>1019</v>
      </c>
      <c r="K36" s="49" t="s">
        <v>1019</v>
      </c>
      <c r="L36" s="49" t="s">
        <v>1019</v>
      </c>
      <c r="M36" s="48">
        <v>0</v>
      </c>
      <c r="N36" s="49" t="s">
        <v>1019</v>
      </c>
      <c r="O36" s="49" t="s">
        <v>1019</v>
      </c>
      <c r="P36" s="52" t="s">
        <v>1019</v>
      </c>
    </row>
    <row r="37" spans="1:16" ht="15" customHeight="1" x14ac:dyDescent="0.35">
      <c r="A37" s="196"/>
      <c r="B37" s="78">
        <v>4</v>
      </c>
      <c r="C37" s="149">
        <v>1</v>
      </c>
      <c r="D37" s="49" t="s">
        <v>1019</v>
      </c>
      <c r="E37" s="48">
        <v>1</v>
      </c>
      <c r="F37" s="48">
        <v>1</v>
      </c>
      <c r="G37" s="49" t="s">
        <v>1019</v>
      </c>
      <c r="H37" s="49" t="s">
        <v>1019</v>
      </c>
      <c r="I37" s="53">
        <f t="shared" si="2"/>
        <v>1</v>
      </c>
      <c r="J37" s="59" t="s">
        <v>1019</v>
      </c>
      <c r="K37" s="49" t="s">
        <v>1019</v>
      </c>
      <c r="L37" s="49" t="s">
        <v>1019</v>
      </c>
      <c r="M37" s="48">
        <v>0</v>
      </c>
      <c r="N37" s="49" t="s">
        <v>1019</v>
      </c>
      <c r="O37" s="49" t="s">
        <v>1019</v>
      </c>
      <c r="P37" s="52" t="s">
        <v>1019</v>
      </c>
    </row>
    <row r="38" spans="1:16" ht="15" customHeight="1" x14ac:dyDescent="0.35">
      <c r="A38" s="196"/>
      <c r="B38" s="78">
        <v>5</v>
      </c>
      <c r="C38" s="149">
        <v>1</v>
      </c>
      <c r="D38" s="49" t="s">
        <v>1019</v>
      </c>
      <c r="E38" s="48">
        <v>1</v>
      </c>
      <c r="F38" s="48">
        <v>1</v>
      </c>
      <c r="G38" s="49" t="s">
        <v>1019</v>
      </c>
      <c r="H38" s="49" t="s">
        <v>1019</v>
      </c>
      <c r="I38" s="53">
        <f t="shared" si="2"/>
        <v>1</v>
      </c>
      <c r="J38" s="59" t="s">
        <v>1019</v>
      </c>
      <c r="K38" s="49" t="s">
        <v>1019</v>
      </c>
      <c r="L38" s="49" t="s">
        <v>1019</v>
      </c>
      <c r="M38" s="48">
        <v>0</v>
      </c>
      <c r="N38" s="49" t="s">
        <v>1019</v>
      </c>
      <c r="O38" s="49" t="s">
        <v>1019</v>
      </c>
      <c r="P38" s="52" t="s">
        <v>1019</v>
      </c>
    </row>
    <row r="39" spans="1:16" ht="15" customHeight="1" x14ac:dyDescent="0.35">
      <c r="A39" s="197"/>
      <c r="B39" s="79">
        <v>6</v>
      </c>
      <c r="C39" s="150">
        <v>1</v>
      </c>
      <c r="D39" s="56" t="s">
        <v>1019</v>
      </c>
      <c r="E39" s="55">
        <v>1</v>
      </c>
      <c r="F39" s="55">
        <v>1</v>
      </c>
      <c r="G39" s="56" t="s">
        <v>1019</v>
      </c>
      <c r="H39" s="56" t="s">
        <v>1019</v>
      </c>
      <c r="I39" s="57">
        <f t="shared" si="2"/>
        <v>1</v>
      </c>
      <c r="J39" s="61" t="s">
        <v>1019</v>
      </c>
      <c r="K39" s="56" t="s">
        <v>1019</v>
      </c>
      <c r="L39" s="56" t="s">
        <v>1019</v>
      </c>
      <c r="M39" s="55">
        <v>0</v>
      </c>
      <c r="N39" s="56" t="s">
        <v>1019</v>
      </c>
      <c r="O39" s="56" t="s">
        <v>1019</v>
      </c>
      <c r="P39" s="62" t="s">
        <v>1019</v>
      </c>
    </row>
    <row r="40" spans="1:16" ht="15" customHeight="1" x14ac:dyDescent="0.35">
      <c r="A40" s="195" t="s">
        <v>1024</v>
      </c>
      <c r="B40" s="77">
        <v>0</v>
      </c>
      <c r="C40" s="148">
        <v>0</v>
      </c>
      <c r="D40" s="69" t="s">
        <v>1019</v>
      </c>
      <c r="E40" s="69" t="s">
        <v>1019</v>
      </c>
      <c r="F40" s="68">
        <v>0</v>
      </c>
      <c r="G40" s="68" t="s">
        <v>1019</v>
      </c>
      <c r="H40" s="68" t="s">
        <v>1019</v>
      </c>
      <c r="I40" s="70">
        <v>0</v>
      </c>
      <c r="J40" s="71" t="s">
        <v>1019</v>
      </c>
      <c r="K40" s="69" t="s">
        <v>1019</v>
      </c>
      <c r="L40" s="69" t="s">
        <v>1019</v>
      </c>
      <c r="M40" s="68">
        <v>0</v>
      </c>
      <c r="N40" s="69" t="s">
        <v>1019</v>
      </c>
      <c r="O40" s="69" t="s">
        <v>1019</v>
      </c>
      <c r="P40" s="64" t="s">
        <v>1019</v>
      </c>
    </row>
    <row r="41" spans="1:16" ht="15" customHeight="1" x14ac:dyDescent="0.35">
      <c r="A41" s="196"/>
      <c r="B41" s="78">
        <v>0.5</v>
      </c>
      <c r="C41" s="149">
        <v>0.25</v>
      </c>
      <c r="D41" s="49" t="s">
        <v>1019</v>
      </c>
      <c r="E41" s="49" t="s">
        <v>1019</v>
      </c>
      <c r="F41" s="48">
        <v>0.21443690637720489</v>
      </c>
      <c r="G41" s="48" t="s">
        <v>1019</v>
      </c>
      <c r="H41" s="48" t="s">
        <v>1019</v>
      </c>
      <c r="I41" s="53">
        <f t="shared" ref="I41:I48" si="3">AVERAGE(C41:H41)</f>
        <v>0.23221845318860246</v>
      </c>
      <c r="J41" s="59" t="s">
        <v>1019</v>
      </c>
      <c r="K41" s="49" t="s">
        <v>1019</v>
      </c>
      <c r="L41" s="49" t="s">
        <v>1019</v>
      </c>
      <c r="M41" s="48">
        <v>6.9410857376736385E-2</v>
      </c>
      <c r="N41" s="49" t="s">
        <v>1019</v>
      </c>
      <c r="O41" s="49" t="s">
        <v>1019</v>
      </c>
      <c r="P41" s="52" t="s">
        <v>1019</v>
      </c>
    </row>
    <row r="42" spans="1:16" ht="15" customHeight="1" x14ac:dyDescent="0.35">
      <c r="A42" s="196"/>
      <c r="B42" s="78">
        <v>1</v>
      </c>
      <c r="C42" s="149">
        <v>0.42</v>
      </c>
      <c r="D42" s="49" t="s">
        <v>1019</v>
      </c>
      <c r="E42" s="49" t="s">
        <v>1019</v>
      </c>
      <c r="F42" s="48">
        <v>0.37275440976933516</v>
      </c>
      <c r="G42" s="48" t="s">
        <v>1019</v>
      </c>
      <c r="H42" s="48" t="s">
        <v>1019</v>
      </c>
      <c r="I42" s="53">
        <f t="shared" si="3"/>
        <v>0.39637720488466754</v>
      </c>
      <c r="J42" s="59" t="s">
        <v>1019</v>
      </c>
      <c r="K42" s="49" t="s">
        <v>1019</v>
      </c>
      <c r="L42" s="49" t="s">
        <v>1019</v>
      </c>
      <c r="M42" s="48">
        <v>7.3943936559726364E-2</v>
      </c>
      <c r="N42" s="49" t="s">
        <v>1019</v>
      </c>
      <c r="O42" s="49" t="s">
        <v>1019</v>
      </c>
      <c r="P42" s="52" t="s">
        <v>1019</v>
      </c>
    </row>
    <row r="43" spans="1:16" ht="15" customHeight="1" x14ac:dyDescent="0.35">
      <c r="A43" s="196"/>
      <c r="B43" s="78">
        <v>1.5</v>
      </c>
      <c r="C43" s="149">
        <v>0.55000000000000004</v>
      </c>
      <c r="D43" s="49" t="s">
        <v>1019</v>
      </c>
      <c r="E43" s="49" t="s">
        <v>1019</v>
      </c>
      <c r="F43" s="48">
        <v>0.6039348710990502</v>
      </c>
      <c r="G43" s="48" t="s">
        <v>1019</v>
      </c>
      <c r="H43" s="48" t="s">
        <v>1019</v>
      </c>
      <c r="I43" s="53">
        <f t="shared" si="3"/>
        <v>0.57696743554952512</v>
      </c>
      <c r="J43" s="59" t="s">
        <v>1019</v>
      </c>
      <c r="K43" s="49" t="s">
        <v>1019</v>
      </c>
      <c r="L43" s="49" t="s">
        <v>1019</v>
      </c>
      <c r="M43" s="48">
        <v>0.20581432344927417</v>
      </c>
      <c r="N43" s="49" t="s">
        <v>1019</v>
      </c>
      <c r="O43" s="49" t="s">
        <v>1019</v>
      </c>
      <c r="P43" s="52" t="s">
        <v>1019</v>
      </c>
    </row>
    <row r="44" spans="1:16" ht="15" customHeight="1" x14ac:dyDescent="0.35">
      <c r="A44" s="196"/>
      <c r="B44" s="78">
        <v>2</v>
      </c>
      <c r="C44" s="149">
        <v>0.65</v>
      </c>
      <c r="D44" s="49" t="s">
        <v>1019</v>
      </c>
      <c r="E44" s="49" t="s">
        <v>1019</v>
      </c>
      <c r="F44" s="48">
        <v>0.70965909090909096</v>
      </c>
      <c r="G44" s="48" t="s">
        <v>1019</v>
      </c>
      <c r="H44" s="48" t="s">
        <v>1019</v>
      </c>
      <c r="I44" s="53">
        <f t="shared" si="3"/>
        <v>0.67982954545454555</v>
      </c>
      <c r="J44" s="59" t="s">
        <v>1019</v>
      </c>
      <c r="K44" s="49" t="s">
        <v>1019</v>
      </c>
      <c r="L44" s="49" t="s">
        <v>1019</v>
      </c>
      <c r="M44" s="48">
        <v>0.27055584428363927</v>
      </c>
      <c r="N44" s="49" t="s">
        <v>1019</v>
      </c>
      <c r="O44" s="49" t="s">
        <v>1019</v>
      </c>
      <c r="P44" s="52" t="s">
        <v>1019</v>
      </c>
    </row>
    <row r="45" spans="1:16" ht="15" customHeight="1" x14ac:dyDescent="0.35">
      <c r="A45" s="196"/>
      <c r="B45" s="78">
        <v>3</v>
      </c>
      <c r="C45" s="149">
        <v>0.8</v>
      </c>
      <c r="D45" s="49" t="s">
        <v>1019</v>
      </c>
      <c r="E45" s="49" t="s">
        <v>1019</v>
      </c>
      <c r="F45" s="48">
        <v>0.80840909090909097</v>
      </c>
      <c r="G45" s="48" t="s">
        <v>1019</v>
      </c>
      <c r="H45" s="48" t="s">
        <v>1019</v>
      </c>
      <c r="I45" s="53">
        <f t="shared" si="3"/>
        <v>0.80420454545454545</v>
      </c>
      <c r="J45" s="59" t="s">
        <v>1019</v>
      </c>
      <c r="K45" s="49" t="s">
        <v>1019</v>
      </c>
      <c r="L45" s="49" t="s">
        <v>1019</v>
      </c>
      <c r="M45" s="48">
        <v>0.22124537940109834</v>
      </c>
      <c r="N45" s="49" t="s">
        <v>1019</v>
      </c>
      <c r="O45" s="49" t="s">
        <v>1019</v>
      </c>
      <c r="P45" s="52" t="s">
        <v>1019</v>
      </c>
    </row>
    <row r="46" spans="1:16" ht="15" customHeight="1" x14ac:dyDescent="0.35">
      <c r="A46" s="196"/>
      <c r="B46" s="78">
        <v>4</v>
      </c>
      <c r="C46" s="149">
        <v>0.9</v>
      </c>
      <c r="D46" s="49" t="s">
        <v>1019</v>
      </c>
      <c r="E46" s="49" t="s">
        <v>1019</v>
      </c>
      <c r="F46" s="48">
        <v>0.88715909090909095</v>
      </c>
      <c r="G46" s="48" t="s">
        <v>1019</v>
      </c>
      <c r="H46" s="48" t="s">
        <v>1019</v>
      </c>
      <c r="I46" s="53">
        <f t="shared" si="3"/>
        <v>0.89357954545454543</v>
      </c>
      <c r="J46" s="59" t="s">
        <v>1019</v>
      </c>
      <c r="K46" s="49" t="s">
        <v>1019</v>
      </c>
      <c r="L46" s="49" t="s">
        <v>1019</v>
      </c>
      <c r="M46" s="48">
        <v>0.13351487726763137</v>
      </c>
      <c r="N46" s="49" t="s">
        <v>1019</v>
      </c>
      <c r="O46" s="49" t="s">
        <v>1019</v>
      </c>
      <c r="P46" s="52" t="s">
        <v>1019</v>
      </c>
    </row>
    <row r="47" spans="1:16" ht="15" customHeight="1" x14ac:dyDescent="0.35">
      <c r="A47" s="196"/>
      <c r="B47" s="78">
        <v>5</v>
      </c>
      <c r="C47" s="149">
        <v>1</v>
      </c>
      <c r="D47" s="49" t="s">
        <v>1019</v>
      </c>
      <c r="E47" s="49" t="s">
        <v>1019</v>
      </c>
      <c r="F47" s="48">
        <v>0.96875</v>
      </c>
      <c r="G47" s="48" t="s">
        <v>1019</v>
      </c>
      <c r="H47" s="48" t="s">
        <v>1019</v>
      </c>
      <c r="I47" s="53">
        <f t="shared" si="3"/>
        <v>0.984375</v>
      </c>
      <c r="J47" s="59" t="s">
        <v>1019</v>
      </c>
      <c r="K47" s="49" t="s">
        <v>1019</v>
      </c>
      <c r="L47" s="49" t="s">
        <v>1019</v>
      </c>
      <c r="M47" s="48">
        <v>6.25E-2</v>
      </c>
      <c r="N47" s="49" t="s">
        <v>1019</v>
      </c>
      <c r="O47" s="49" t="s">
        <v>1019</v>
      </c>
      <c r="P47" s="52" t="s">
        <v>1019</v>
      </c>
    </row>
    <row r="48" spans="1:16" ht="15" customHeight="1" x14ac:dyDescent="0.35">
      <c r="A48" s="197"/>
      <c r="B48" s="79">
        <v>6</v>
      </c>
      <c r="C48" s="150">
        <v>1</v>
      </c>
      <c r="D48" s="56" t="s">
        <v>1019</v>
      </c>
      <c r="E48" s="56" t="s">
        <v>1019</v>
      </c>
      <c r="F48" s="55">
        <v>1</v>
      </c>
      <c r="G48" s="55" t="s">
        <v>1019</v>
      </c>
      <c r="H48" s="55" t="s">
        <v>1019</v>
      </c>
      <c r="I48" s="57">
        <f t="shared" si="3"/>
        <v>1</v>
      </c>
      <c r="J48" s="61" t="s">
        <v>1019</v>
      </c>
      <c r="K48" s="56" t="s">
        <v>1019</v>
      </c>
      <c r="L48" s="56" t="s">
        <v>1019</v>
      </c>
      <c r="M48" s="55">
        <v>0</v>
      </c>
      <c r="N48" s="56" t="s">
        <v>1019</v>
      </c>
      <c r="O48" s="56" t="s">
        <v>1019</v>
      </c>
      <c r="P48" s="62" t="s">
        <v>1019</v>
      </c>
    </row>
    <row r="49" spans="1:16" ht="15" customHeight="1" x14ac:dyDescent="0.35">
      <c r="A49" s="195" t="s">
        <v>1025</v>
      </c>
      <c r="B49" s="77">
        <v>0</v>
      </c>
      <c r="C49" s="148">
        <v>0</v>
      </c>
      <c r="D49" s="68">
        <v>1.8575387611414872E-2</v>
      </c>
      <c r="E49" s="69" t="s">
        <v>1019</v>
      </c>
      <c r="F49" s="68">
        <v>0</v>
      </c>
      <c r="G49" s="68">
        <v>0</v>
      </c>
      <c r="H49" s="69" t="s">
        <v>1019</v>
      </c>
      <c r="I49" s="70">
        <v>0</v>
      </c>
      <c r="J49" s="71" t="s">
        <v>1019</v>
      </c>
      <c r="K49" s="69" t="s">
        <v>1019</v>
      </c>
      <c r="L49" s="69" t="s">
        <v>1019</v>
      </c>
      <c r="M49" s="68">
        <v>0</v>
      </c>
      <c r="N49" s="68">
        <v>0</v>
      </c>
      <c r="O49" s="69" t="s">
        <v>1019</v>
      </c>
      <c r="P49" s="64" t="s">
        <v>1019</v>
      </c>
    </row>
    <row r="50" spans="1:16" ht="15" customHeight="1" x14ac:dyDescent="0.35">
      <c r="A50" s="196"/>
      <c r="B50" s="78">
        <v>0.5</v>
      </c>
      <c r="C50" s="149">
        <v>0.3</v>
      </c>
      <c r="D50" s="48">
        <v>0.26779766808978106</v>
      </c>
      <c r="E50" s="49" t="s">
        <v>1019</v>
      </c>
      <c r="F50" s="48">
        <v>0.13500000000000001</v>
      </c>
      <c r="G50" s="48">
        <v>0.24287356321839082</v>
      </c>
      <c r="H50" s="49" t="s">
        <v>1019</v>
      </c>
      <c r="I50" s="53">
        <f>AVERAGE(C50:H50)</f>
        <v>0.23641780782704297</v>
      </c>
      <c r="J50" s="59" t="s">
        <v>1019</v>
      </c>
      <c r="K50" s="49" t="s">
        <v>1019</v>
      </c>
      <c r="L50" s="49" t="s">
        <v>1019</v>
      </c>
      <c r="M50" s="48">
        <v>0.18894443627691182</v>
      </c>
      <c r="N50" s="48">
        <v>9.5973845360400115E-2</v>
      </c>
      <c r="O50" s="49" t="s">
        <v>1019</v>
      </c>
      <c r="P50" s="52" t="s">
        <v>1019</v>
      </c>
    </row>
    <row r="51" spans="1:16" ht="15" customHeight="1" x14ac:dyDescent="0.35">
      <c r="A51" s="196"/>
      <c r="B51" s="78">
        <v>1</v>
      </c>
      <c r="C51" s="149">
        <v>0.55000000000000004</v>
      </c>
      <c r="D51" s="48">
        <v>0.47367737747484578</v>
      </c>
      <c r="E51" s="49" t="s">
        <v>1019</v>
      </c>
      <c r="F51" s="48">
        <v>0.37</v>
      </c>
      <c r="G51" s="48">
        <v>0.47183908045977013</v>
      </c>
      <c r="H51" s="49" t="s">
        <v>1019</v>
      </c>
      <c r="I51" s="53">
        <f t="shared" ref="I51:I57" si="4">AVERAGE(C51:H51)</f>
        <v>0.46637911448365399</v>
      </c>
      <c r="J51" s="59" t="s">
        <v>1019</v>
      </c>
      <c r="K51" s="49" t="s">
        <v>1019</v>
      </c>
      <c r="L51" s="49" t="s">
        <v>1019</v>
      </c>
      <c r="M51" s="48">
        <v>0.35106979363083912</v>
      </c>
      <c r="N51" s="48">
        <v>0.17508561973223086</v>
      </c>
      <c r="O51" s="49" t="s">
        <v>1019</v>
      </c>
      <c r="P51" s="52" t="s">
        <v>1019</v>
      </c>
    </row>
    <row r="52" spans="1:16" ht="15" customHeight="1" x14ac:dyDescent="0.35">
      <c r="A52" s="196"/>
      <c r="B52" s="78">
        <v>1.5</v>
      </c>
      <c r="C52" s="149">
        <v>0.65</v>
      </c>
      <c r="D52" s="48">
        <v>0.55056078473799985</v>
      </c>
      <c r="E52" s="49" t="s">
        <v>1019</v>
      </c>
      <c r="F52" s="48">
        <v>0.52400000000000002</v>
      </c>
      <c r="G52" s="48">
        <v>0.74137931034482751</v>
      </c>
      <c r="H52" s="49" t="s">
        <v>1019</v>
      </c>
      <c r="I52" s="53">
        <f t="shared" si="4"/>
        <v>0.6164850237707068</v>
      </c>
      <c r="J52" s="59" t="s">
        <v>1019</v>
      </c>
      <c r="K52" s="49" t="s">
        <v>1019</v>
      </c>
      <c r="L52" s="49" t="s">
        <v>1019</v>
      </c>
      <c r="M52" s="48">
        <v>0.4763192206913342</v>
      </c>
      <c r="N52" s="48">
        <v>0.25044550079886152</v>
      </c>
      <c r="O52" s="49" t="s">
        <v>1019</v>
      </c>
      <c r="P52" s="52" t="s">
        <v>1019</v>
      </c>
    </row>
    <row r="53" spans="1:16" ht="15" customHeight="1" x14ac:dyDescent="0.35">
      <c r="A53" s="196"/>
      <c r="B53" s="78">
        <v>2</v>
      </c>
      <c r="C53" s="149">
        <v>0.75</v>
      </c>
      <c r="D53" s="48">
        <v>0.60216130294027082</v>
      </c>
      <c r="E53" s="49" t="s">
        <v>1019</v>
      </c>
      <c r="F53" s="48">
        <v>0.55800000000000005</v>
      </c>
      <c r="G53" s="48">
        <v>0.91666666666666663</v>
      </c>
      <c r="H53" s="49" t="s">
        <v>1019</v>
      </c>
      <c r="I53" s="53">
        <f t="shared" si="4"/>
        <v>0.7067069924017344</v>
      </c>
      <c r="J53" s="59" t="s">
        <v>1019</v>
      </c>
      <c r="K53" s="49" t="s">
        <v>1019</v>
      </c>
      <c r="L53" s="49" t="s">
        <v>1019</v>
      </c>
      <c r="M53" s="48">
        <v>0.455872789273499</v>
      </c>
      <c r="N53" s="48">
        <v>0.14433756729740618</v>
      </c>
      <c r="O53" s="49" t="s">
        <v>1019</v>
      </c>
      <c r="P53" s="52" t="s">
        <v>1019</v>
      </c>
    </row>
    <row r="54" spans="1:16" ht="15" customHeight="1" x14ac:dyDescent="0.35">
      <c r="A54" s="196"/>
      <c r="B54" s="78">
        <v>3</v>
      </c>
      <c r="C54" s="149">
        <v>0.85</v>
      </c>
      <c r="D54" s="48">
        <v>0.76005709102106378</v>
      </c>
      <c r="E54" s="49" t="s">
        <v>1019</v>
      </c>
      <c r="F54" s="48">
        <v>0.66</v>
      </c>
      <c r="G54" s="48">
        <v>1</v>
      </c>
      <c r="H54" s="49" t="s">
        <v>1019</v>
      </c>
      <c r="I54" s="53">
        <f t="shared" si="4"/>
        <v>0.817514272755266</v>
      </c>
      <c r="J54" s="59" t="s">
        <v>1019</v>
      </c>
      <c r="K54" s="49" t="s">
        <v>1019</v>
      </c>
      <c r="L54" s="49" t="s">
        <v>1019</v>
      </c>
      <c r="M54" s="48">
        <v>0.35777087639996635</v>
      </c>
      <c r="N54" s="48">
        <v>0</v>
      </c>
      <c r="O54" s="49" t="s">
        <v>1019</v>
      </c>
      <c r="P54" s="52" t="s">
        <v>1019</v>
      </c>
    </row>
    <row r="55" spans="1:16" ht="15" customHeight="1" x14ac:dyDescent="0.35">
      <c r="A55" s="196"/>
      <c r="B55" s="78">
        <v>4</v>
      </c>
      <c r="C55" s="149">
        <v>0.95</v>
      </c>
      <c r="D55" s="48">
        <v>0.8740946024295585</v>
      </c>
      <c r="E55" s="49" t="s">
        <v>1019</v>
      </c>
      <c r="F55" s="48">
        <v>0.83399999999999996</v>
      </c>
      <c r="G55" s="48">
        <v>1</v>
      </c>
      <c r="H55" s="49" t="s">
        <v>1019</v>
      </c>
      <c r="I55" s="53">
        <f t="shared" si="4"/>
        <v>0.9145236506073896</v>
      </c>
      <c r="J55" s="59" t="s">
        <v>1019</v>
      </c>
      <c r="K55" s="49" t="s">
        <v>1019</v>
      </c>
      <c r="L55" s="49" t="s">
        <v>1019</v>
      </c>
      <c r="M55" s="48">
        <v>0.16364595931461248</v>
      </c>
      <c r="N55" s="48">
        <v>0</v>
      </c>
      <c r="O55" s="49" t="s">
        <v>1019</v>
      </c>
      <c r="P55" s="52" t="s">
        <v>1019</v>
      </c>
    </row>
    <row r="56" spans="1:16" ht="15" customHeight="1" x14ac:dyDescent="0.35">
      <c r="A56" s="196"/>
      <c r="B56" s="78">
        <v>5</v>
      </c>
      <c r="C56" s="149">
        <v>1</v>
      </c>
      <c r="D56" s="48">
        <v>0.95407557208920402</v>
      </c>
      <c r="E56" s="49" t="s">
        <v>1019</v>
      </c>
      <c r="F56" s="48">
        <v>0.98799999999999988</v>
      </c>
      <c r="G56" s="48">
        <v>1</v>
      </c>
      <c r="H56" s="49" t="s">
        <v>1019</v>
      </c>
      <c r="I56" s="53">
        <f t="shared" si="4"/>
        <v>0.985518893022301</v>
      </c>
      <c r="J56" s="59" t="s">
        <v>1019</v>
      </c>
      <c r="K56" s="49" t="s">
        <v>1019</v>
      </c>
      <c r="L56" s="49" t="s">
        <v>1019</v>
      </c>
      <c r="M56" s="48">
        <v>2.6832815729997503E-2</v>
      </c>
      <c r="N56" s="48">
        <v>0</v>
      </c>
      <c r="O56" s="49" t="s">
        <v>1019</v>
      </c>
      <c r="P56" s="52" t="s">
        <v>1019</v>
      </c>
    </row>
    <row r="57" spans="1:16" ht="15" customHeight="1" x14ac:dyDescent="0.35">
      <c r="A57" s="197"/>
      <c r="B57" s="79">
        <v>6</v>
      </c>
      <c r="C57" s="150">
        <v>1</v>
      </c>
      <c r="D57" s="55">
        <v>1</v>
      </c>
      <c r="E57" s="56" t="s">
        <v>1019</v>
      </c>
      <c r="F57" s="55">
        <v>1</v>
      </c>
      <c r="G57" s="55">
        <v>1</v>
      </c>
      <c r="H57" s="56" t="s">
        <v>1019</v>
      </c>
      <c r="I57" s="57">
        <f t="shared" si="4"/>
        <v>1</v>
      </c>
      <c r="J57" s="61" t="s">
        <v>1019</v>
      </c>
      <c r="K57" s="56" t="s">
        <v>1019</v>
      </c>
      <c r="L57" s="56" t="s">
        <v>1019</v>
      </c>
      <c r="M57" s="55">
        <v>0</v>
      </c>
      <c r="N57" s="55">
        <v>0</v>
      </c>
      <c r="O57" s="56" t="s">
        <v>1019</v>
      </c>
      <c r="P57" s="62" t="s">
        <v>1019</v>
      </c>
    </row>
    <row r="58" spans="1:16" ht="15" customHeight="1" x14ac:dyDescent="0.35">
      <c r="B58" s="41"/>
      <c r="C58" s="42"/>
      <c r="D58" s="43"/>
      <c r="E58" s="43"/>
      <c r="F58"/>
      <c r="G58"/>
      <c r="H58"/>
      <c r="I58"/>
    </row>
    <row r="59" spans="1:16" ht="15" customHeight="1" x14ac:dyDescent="0.35">
      <c r="B59" s="41"/>
      <c r="C59" s="42"/>
      <c r="D59" s="43"/>
      <c r="E59" s="43"/>
      <c r="F59"/>
      <c r="G59"/>
      <c r="H59"/>
      <c r="I59"/>
    </row>
  </sheetData>
  <mergeCells count="10">
    <mergeCell ref="A31:A39"/>
    <mergeCell ref="A40:A48"/>
    <mergeCell ref="A49:A57"/>
    <mergeCell ref="A2:A3"/>
    <mergeCell ref="C2:I2"/>
    <mergeCell ref="J2:P2"/>
    <mergeCell ref="A4:A12"/>
    <mergeCell ref="B2:B3"/>
    <mergeCell ref="A13:A21"/>
    <mergeCell ref="A22:A30"/>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F251"/>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RowHeight="14.5" x14ac:dyDescent="0.35"/>
  <cols>
    <col min="1" max="1" width="22.453125" customWidth="1"/>
    <col min="2" max="2" width="21.54296875" customWidth="1"/>
    <col min="3" max="3" width="21.54296875" style="3" customWidth="1"/>
    <col min="4" max="6" width="21.54296875" customWidth="1"/>
  </cols>
  <sheetData>
    <row r="1" spans="1:6" ht="18" customHeight="1" x14ac:dyDescent="0.35">
      <c r="B1" s="200" t="s">
        <v>272</v>
      </c>
      <c r="C1" s="201"/>
      <c r="D1" s="201"/>
      <c r="E1" s="9" t="s">
        <v>268</v>
      </c>
      <c r="F1" s="9" t="s">
        <v>269</v>
      </c>
    </row>
    <row r="2" spans="1:6" ht="41.25" customHeight="1" x14ac:dyDescent="0.35">
      <c r="A2" s="9" t="s">
        <v>248</v>
      </c>
      <c r="B2" s="11" t="s">
        <v>270</v>
      </c>
      <c r="C2" s="11" t="s">
        <v>263</v>
      </c>
      <c r="D2" s="12" t="s">
        <v>264</v>
      </c>
      <c r="E2" s="12" t="s">
        <v>264</v>
      </c>
      <c r="F2" s="12" t="s">
        <v>264</v>
      </c>
    </row>
    <row r="3" spans="1:6" ht="33" customHeight="1" x14ac:dyDescent="0.35">
      <c r="A3" s="2"/>
      <c r="B3" s="10" t="s">
        <v>267</v>
      </c>
      <c r="C3" s="10" t="s">
        <v>267</v>
      </c>
      <c r="D3" s="10" t="s">
        <v>267</v>
      </c>
      <c r="E3" s="10" t="s">
        <v>267</v>
      </c>
      <c r="F3" s="10" t="s">
        <v>275</v>
      </c>
    </row>
    <row r="4" spans="1:6" x14ac:dyDescent="0.35">
      <c r="A4" t="str">
        <f>'MaxDamage-Data'!A3</f>
        <v>Afghanistan</v>
      </c>
      <c r="B4" s="1">
        <f>'MaxDamage-Data'!D3*'MaxDamage-Adjustment'!$C$5*(1-'MaxDamage-Adjustment'!$C$17)*'MaxDamage-Adjustment'!$I$17</f>
        <v>99.284699164453869</v>
      </c>
      <c r="C4" s="5">
        <f>B4*'MaxDamage-Adjustment'!$I$5</f>
        <v>49.642349582226935</v>
      </c>
      <c r="D4" s="1">
        <f>C4+B4</f>
        <v>148.92704874668081</v>
      </c>
      <c r="E4" s="1">
        <f>D4*'MaxDamage-Adjustment'!$C$11</f>
        <v>29.785409749336164</v>
      </c>
      <c r="F4" s="1">
        <f>D4*'MaxDamage-Adjustment'!$I$11</f>
        <v>14892.704874668081</v>
      </c>
    </row>
    <row r="5" spans="1:6" x14ac:dyDescent="0.35">
      <c r="A5" t="str">
        <f>'MaxDamage-Data'!A4</f>
        <v>Albania</v>
      </c>
      <c r="B5" s="1">
        <f>'MaxDamage-Data'!D4*'MaxDamage-Adjustment'!$C$5*(1-'MaxDamage-Adjustment'!$C$17)*'MaxDamage-Adjustment'!$I$17</f>
        <v>215.08229446217345</v>
      </c>
      <c r="C5" s="5">
        <f>B5*'MaxDamage-Adjustment'!$I$5</f>
        <v>107.54114723108673</v>
      </c>
      <c r="D5" s="1">
        <f t="shared" ref="D5:D68" si="0">C5+B5</f>
        <v>322.62344169326019</v>
      </c>
      <c r="E5" s="1">
        <f>D5*'MaxDamage-Adjustment'!$C$11</f>
        <v>64.524688338652041</v>
      </c>
      <c r="F5" s="1">
        <f>D5*'MaxDamage-Adjustment'!$I$11</f>
        <v>32262.344169326017</v>
      </c>
    </row>
    <row r="6" spans="1:6" x14ac:dyDescent="0.35">
      <c r="A6" t="str">
        <f>'MaxDamage-Data'!A5</f>
        <v>Algeria</v>
      </c>
      <c r="B6" s="1">
        <f>'MaxDamage-Data'!D5*'MaxDamage-Adjustment'!$C$5*(1-'MaxDamage-Adjustment'!$C$17)*'MaxDamage-Adjustment'!$I$17</f>
        <v>218.50048693156558</v>
      </c>
      <c r="C6" s="5">
        <f>B6*'MaxDamage-Adjustment'!$I$5</f>
        <v>109.25024346578279</v>
      </c>
      <c r="D6" s="1">
        <f t="shared" si="0"/>
        <v>327.75073039734838</v>
      </c>
      <c r="E6" s="1">
        <f>D6*'MaxDamage-Adjustment'!$C$11</f>
        <v>65.550146079469684</v>
      </c>
      <c r="F6" s="1">
        <f>D6*'MaxDamage-Adjustment'!$I$11</f>
        <v>32775.073039734838</v>
      </c>
    </row>
    <row r="7" spans="1:6" x14ac:dyDescent="0.35">
      <c r="A7" t="str">
        <f>'MaxDamage-Data'!A6</f>
        <v>American Samoa</v>
      </c>
      <c r="B7" s="1">
        <f>'MaxDamage-Data'!D6*'MaxDamage-Adjustment'!$C$5*(1-'MaxDamage-Adjustment'!$C$17)*'MaxDamage-Adjustment'!$I$17</f>
        <v>0</v>
      </c>
      <c r="C7" s="5">
        <f>B7*'MaxDamage-Adjustment'!$I$5</f>
        <v>0</v>
      </c>
      <c r="D7" s="1">
        <f t="shared" si="0"/>
        <v>0</v>
      </c>
      <c r="E7" s="1">
        <f>D7*'MaxDamage-Adjustment'!$C$11</f>
        <v>0</v>
      </c>
      <c r="F7" s="1">
        <f>D7*'MaxDamage-Adjustment'!$I$11</f>
        <v>0</v>
      </c>
    </row>
    <row r="8" spans="1:6" x14ac:dyDescent="0.35">
      <c r="A8" t="str">
        <f>'MaxDamage-Data'!A7</f>
        <v>Andorra</v>
      </c>
      <c r="B8" s="1">
        <f>'MaxDamage-Data'!D7*'MaxDamage-Adjustment'!$C$5*(1-'MaxDamage-Adjustment'!$C$17)*'MaxDamage-Adjustment'!$I$17</f>
        <v>0</v>
      </c>
      <c r="C8" s="5">
        <f>B8*'MaxDamage-Adjustment'!$I$5</f>
        <v>0</v>
      </c>
      <c r="D8" s="1">
        <f t="shared" si="0"/>
        <v>0</v>
      </c>
      <c r="E8" s="1">
        <f>D8*'MaxDamage-Adjustment'!$C$11</f>
        <v>0</v>
      </c>
      <c r="F8" s="1">
        <f>D8*'MaxDamage-Adjustment'!$I$11</f>
        <v>0</v>
      </c>
    </row>
    <row r="9" spans="1:6" x14ac:dyDescent="0.35">
      <c r="A9" t="str">
        <f>'MaxDamage-Data'!A8</f>
        <v>Angola</v>
      </c>
      <c r="B9" s="1">
        <f>'MaxDamage-Data'!D8*'MaxDamage-Adjustment'!$C$5*(1-'MaxDamage-Adjustment'!$C$17)*'MaxDamage-Adjustment'!$I$17</f>
        <v>215.94328650312627</v>
      </c>
      <c r="C9" s="5">
        <f>B9*'MaxDamage-Adjustment'!$I$5</f>
        <v>107.97164325156314</v>
      </c>
      <c r="D9" s="1">
        <f t="shared" si="0"/>
        <v>323.91492975468941</v>
      </c>
      <c r="E9" s="1">
        <f>D9*'MaxDamage-Adjustment'!$C$11</f>
        <v>64.782985950937885</v>
      </c>
      <c r="F9" s="1">
        <f>D9*'MaxDamage-Adjustment'!$I$11</f>
        <v>32391.49297546894</v>
      </c>
    </row>
    <row r="10" spans="1:6" x14ac:dyDescent="0.35">
      <c r="A10" t="str">
        <f>'MaxDamage-Data'!A9</f>
        <v>Antigua and Barbuda</v>
      </c>
      <c r="B10" s="1">
        <f>'MaxDamage-Data'!D9*'MaxDamage-Adjustment'!$C$5*(1-'MaxDamage-Adjustment'!$C$17)*'MaxDamage-Adjustment'!$I$17</f>
        <v>333.30091075442465</v>
      </c>
      <c r="C10" s="5">
        <f>B10*'MaxDamage-Adjustment'!$I$5</f>
        <v>166.65045537721232</v>
      </c>
      <c r="D10" s="1">
        <f t="shared" si="0"/>
        <v>499.95136613163697</v>
      </c>
      <c r="E10" s="1">
        <f>D10*'MaxDamage-Adjustment'!$C$11</f>
        <v>99.990273226327403</v>
      </c>
      <c r="F10" s="1">
        <f>D10*'MaxDamage-Adjustment'!$I$11</f>
        <v>49995.136613163697</v>
      </c>
    </row>
    <row r="11" spans="1:6" x14ac:dyDescent="0.35">
      <c r="A11" t="str">
        <f>'MaxDamage-Data'!A10</f>
        <v>Argentina</v>
      </c>
      <c r="B11" s="1">
        <f>'MaxDamage-Data'!D10*'MaxDamage-Adjustment'!$C$5*(1-'MaxDamage-Adjustment'!$C$17)*'MaxDamage-Adjustment'!$I$17</f>
        <v>317.34109533407235</v>
      </c>
      <c r="C11" s="5">
        <f>B11*'MaxDamage-Adjustment'!$I$5</f>
        <v>158.67054766703617</v>
      </c>
      <c r="D11" s="1">
        <f t="shared" si="0"/>
        <v>476.0116430011085</v>
      </c>
      <c r="E11" s="1">
        <f>D11*'MaxDamage-Adjustment'!$C$11</f>
        <v>95.202328600221705</v>
      </c>
      <c r="F11" s="1">
        <f>D11*'MaxDamage-Adjustment'!$I$11</f>
        <v>47601.164300110846</v>
      </c>
    </row>
    <row r="12" spans="1:6" x14ac:dyDescent="0.35">
      <c r="A12" t="str">
        <f>'MaxDamage-Data'!A11</f>
        <v>Armenia</v>
      </c>
      <c r="B12" s="1">
        <f>'MaxDamage-Data'!D11*'MaxDamage-Adjustment'!$C$5*(1-'MaxDamage-Adjustment'!$C$17)*'MaxDamage-Adjustment'!$I$17</f>
        <v>192.36569302949488</v>
      </c>
      <c r="C12" s="5">
        <f>B12*'MaxDamage-Adjustment'!$I$5</f>
        <v>96.182846514747439</v>
      </c>
      <c r="D12" s="1">
        <f t="shared" si="0"/>
        <v>288.54853954424232</v>
      </c>
      <c r="E12" s="1">
        <f>D12*'MaxDamage-Adjustment'!$C$11</f>
        <v>57.709707908848465</v>
      </c>
      <c r="F12" s="1">
        <f>D12*'MaxDamage-Adjustment'!$I$11</f>
        <v>28854.85395442423</v>
      </c>
    </row>
    <row r="13" spans="1:6" x14ac:dyDescent="0.35">
      <c r="A13" t="str">
        <f>'MaxDamage-Data'!A12</f>
        <v>Aruba</v>
      </c>
      <c r="B13" s="1">
        <f>'MaxDamage-Data'!D12*'MaxDamage-Adjustment'!$C$5*(1-'MaxDamage-Adjustment'!$C$17)*'MaxDamage-Adjustment'!$I$17</f>
        <v>423.82217600730695</v>
      </c>
      <c r="C13" s="5">
        <f>B13*'MaxDamage-Adjustment'!$I$5</f>
        <v>211.91108800365348</v>
      </c>
      <c r="D13" s="1">
        <f t="shared" si="0"/>
        <v>635.7332640109604</v>
      </c>
      <c r="E13" s="1">
        <f>D13*'MaxDamage-Adjustment'!$C$11</f>
        <v>127.14665280219208</v>
      </c>
      <c r="F13" s="1">
        <f>D13*'MaxDamage-Adjustment'!$I$11</f>
        <v>63573.326401096041</v>
      </c>
    </row>
    <row r="14" spans="1:6" x14ac:dyDescent="0.35">
      <c r="A14" t="str">
        <f>'MaxDamage-Data'!A13</f>
        <v>Australia</v>
      </c>
      <c r="B14" s="1">
        <f>'MaxDamage-Data'!D13*'MaxDamage-Adjustment'!$C$5*(1-'MaxDamage-Adjustment'!$C$17)*'MaxDamage-Adjustment'!$I$17</f>
        <v>567.39531079355788</v>
      </c>
      <c r="C14" s="5">
        <f>B14*'MaxDamage-Adjustment'!$I$5</f>
        <v>283.69765539677894</v>
      </c>
      <c r="D14" s="1">
        <f t="shared" si="0"/>
        <v>851.09296619033682</v>
      </c>
      <c r="E14" s="1">
        <f>D14*'MaxDamage-Adjustment'!$C$11</f>
        <v>170.21859323806737</v>
      </c>
      <c r="F14" s="1">
        <f>D14*'MaxDamage-Adjustment'!$I$11</f>
        <v>85109.296619033688</v>
      </c>
    </row>
    <row r="15" spans="1:6" x14ac:dyDescent="0.35">
      <c r="A15" t="str">
        <f>'MaxDamage-Data'!A14</f>
        <v>Austria</v>
      </c>
      <c r="B15" s="1">
        <f>'MaxDamage-Data'!D14*'MaxDamage-Adjustment'!$C$5*(1-'MaxDamage-Adjustment'!$C$17)*'MaxDamage-Adjustment'!$I$17</f>
        <v>544.0325233676524</v>
      </c>
      <c r="C15" s="5">
        <f>B15*'MaxDamage-Adjustment'!$I$5</f>
        <v>272.0162616838262</v>
      </c>
      <c r="D15" s="1">
        <f t="shared" si="0"/>
        <v>816.0487850514786</v>
      </c>
      <c r="E15" s="1">
        <f>D15*'MaxDamage-Adjustment'!$C$11</f>
        <v>163.20975701029573</v>
      </c>
      <c r="F15" s="1">
        <f>D15*'MaxDamage-Adjustment'!$I$11</f>
        <v>81604.878505147863</v>
      </c>
    </row>
    <row r="16" spans="1:6" x14ac:dyDescent="0.35">
      <c r="A16" t="str">
        <f>'MaxDamage-Data'!A15</f>
        <v>Azerbaijan</v>
      </c>
      <c r="B16" s="1">
        <f>'MaxDamage-Data'!D15*'MaxDamage-Adjustment'!$C$5*(1-'MaxDamage-Adjustment'!$C$17)*'MaxDamage-Adjustment'!$I$17</f>
        <v>244.80793672024325</v>
      </c>
      <c r="C16" s="5">
        <f>B16*'MaxDamage-Adjustment'!$I$5</f>
        <v>122.40396836012162</v>
      </c>
      <c r="D16" s="1">
        <f t="shared" si="0"/>
        <v>367.21190508036489</v>
      </c>
      <c r="E16" s="1">
        <f>D16*'MaxDamage-Adjustment'!$C$11</f>
        <v>73.442381016072986</v>
      </c>
      <c r="F16" s="1">
        <f>D16*'MaxDamage-Adjustment'!$I$11</f>
        <v>36721.190508036489</v>
      </c>
    </row>
    <row r="17" spans="1:6" x14ac:dyDescent="0.35">
      <c r="A17" t="str">
        <f>'MaxDamage-Data'!A16</f>
        <v>Bahamas, The</v>
      </c>
      <c r="B17" s="1">
        <f>'MaxDamage-Data'!D16*'MaxDamage-Adjustment'!$C$5*(1-'MaxDamage-Adjustment'!$C$17)*'MaxDamage-Adjustment'!$I$17</f>
        <v>407.55057554947302</v>
      </c>
      <c r="C17" s="5">
        <f>B17*'MaxDamage-Adjustment'!$I$5</f>
        <v>203.77528777473651</v>
      </c>
      <c r="D17" s="1">
        <f t="shared" si="0"/>
        <v>611.32586332420954</v>
      </c>
      <c r="E17" s="1">
        <f>D17*'MaxDamage-Adjustment'!$C$11</f>
        <v>122.26517266484191</v>
      </c>
      <c r="F17" s="1">
        <f>D17*'MaxDamage-Adjustment'!$I$11</f>
        <v>61132.586332420957</v>
      </c>
    </row>
    <row r="18" spans="1:6" x14ac:dyDescent="0.35">
      <c r="A18" t="str">
        <f>'MaxDamage-Data'!A17</f>
        <v>Bahrain</v>
      </c>
      <c r="B18" s="1">
        <f>'MaxDamage-Data'!D17*'MaxDamage-Adjustment'!$C$5*(1-'MaxDamage-Adjustment'!$C$17)*'MaxDamage-Adjustment'!$I$17</f>
        <v>397.36095621169989</v>
      </c>
      <c r="C18" s="5">
        <f>B18*'MaxDamage-Adjustment'!$I$5</f>
        <v>198.68047810584994</v>
      </c>
      <c r="D18" s="1">
        <f t="shared" si="0"/>
        <v>596.04143431754983</v>
      </c>
      <c r="E18" s="1">
        <f>D18*'MaxDamage-Adjustment'!$C$11</f>
        <v>119.20828686350997</v>
      </c>
      <c r="F18" s="1">
        <f>D18*'MaxDamage-Adjustment'!$I$11</f>
        <v>59604.143431754987</v>
      </c>
    </row>
    <row r="19" spans="1:6" x14ac:dyDescent="0.35">
      <c r="A19" t="str">
        <f>'MaxDamage-Data'!A18</f>
        <v>Bangladesh</v>
      </c>
      <c r="B19" s="1">
        <f>'MaxDamage-Data'!D18*'MaxDamage-Adjustment'!$C$5*(1-'MaxDamage-Adjustment'!$C$17)*'MaxDamage-Adjustment'!$I$17</f>
        <v>111.74505834835053</v>
      </c>
      <c r="C19" s="5">
        <f>B19*'MaxDamage-Adjustment'!$I$5</f>
        <v>55.872529174175263</v>
      </c>
      <c r="D19" s="1">
        <f t="shared" si="0"/>
        <v>167.61758752252578</v>
      </c>
      <c r="E19" s="1">
        <f>D19*'MaxDamage-Adjustment'!$C$11</f>
        <v>33.523517504505158</v>
      </c>
      <c r="F19" s="1">
        <f>D19*'MaxDamage-Adjustment'!$I$11</f>
        <v>16761.758752252579</v>
      </c>
    </row>
    <row r="20" spans="1:6" x14ac:dyDescent="0.35">
      <c r="A20" t="str">
        <f>'MaxDamage-Data'!A19</f>
        <v>Barbados</v>
      </c>
      <c r="B20" s="1">
        <f>'MaxDamage-Data'!D19*'MaxDamage-Adjustment'!$C$5*(1-'MaxDamage-Adjustment'!$C$17)*'MaxDamage-Adjustment'!$I$17</f>
        <v>359.23247331414564</v>
      </c>
      <c r="C20" s="5">
        <f>B20*'MaxDamage-Adjustment'!$I$5</f>
        <v>179.61623665707282</v>
      </c>
      <c r="D20" s="1">
        <f t="shared" si="0"/>
        <v>538.84870997121845</v>
      </c>
      <c r="E20" s="1">
        <f>D20*'MaxDamage-Adjustment'!$C$11</f>
        <v>107.7697419942437</v>
      </c>
      <c r="F20" s="1">
        <f>D20*'MaxDamage-Adjustment'!$I$11</f>
        <v>53884.870997121849</v>
      </c>
    </row>
    <row r="21" spans="1:6" x14ac:dyDescent="0.35">
      <c r="A21" t="str">
        <f>'MaxDamage-Data'!A20</f>
        <v>Belarus</v>
      </c>
      <c r="B21" s="1">
        <f>'MaxDamage-Data'!D20*'MaxDamage-Adjustment'!$C$5*(1-'MaxDamage-Adjustment'!$C$17)*'MaxDamage-Adjustment'!$I$17</f>
        <v>244.42089238124578</v>
      </c>
      <c r="C21" s="5">
        <f>B21*'MaxDamage-Adjustment'!$I$5</f>
        <v>122.21044619062289</v>
      </c>
      <c r="D21" s="1">
        <f t="shared" si="0"/>
        <v>366.6313385718687</v>
      </c>
      <c r="E21" s="1">
        <f>D21*'MaxDamage-Adjustment'!$C$11</f>
        <v>73.326267714373742</v>
      </c>
      <c r="F21" s="1">
        <f>D21*'MaxDamage-Adjustment'!$I$11</f>
        <v>36663.133857186869</v>
      </c>
    </row>
    <row r="22" spans="1:6" x14ac:dyDescent="0.35">
      <c r="A22" t="str">
        <f>'MaxDamage-Data'!A21</f>
        <v>Belgium</v>
      </c>
      <c r="B22" s="1">
        <f>'MaxDamage-Data'!D21*'MaxDamage-Adjustment'!$C$5*(1-'MaxDamage-Adjustment'!$C$17)*'MaxDamage-Adjustment'!$I$17</f>
        <v>534.48742449582494</v>
      </c>
      <c r="C22" s="5">
        <f>B22*'MaxDamage-Adjustment'!$I$5</f>
        <v>267.24371224791247</v>
      </c>
      <c r="D22" s="1">
        <f t="shared" si="0"/>
        <v>801.73113674373735</v>
      </c>
      <c r="E22" s="1">
        <f>D22*'MaxDamage-Adjustment'!$C$11</f>
        <v>160.34622734874748</v>
      </c>
      <c r="F22" s="1">
        <f>D22*'MaxDamage-Adjustment'!$I$11</f>
        <v>80173.11367437373</v>
      </c>
    </row>
    <row r="23" spans="1:6" x14ac:dyDescent="0.35">
      <c r="A23" t="str">
        <f>'MaxDamage-Data'!A22</f>
        <v>Belize</v>
      </c>
      <c r="B23" s="1">
        <f>'MaxDamage-Data'!D22*'MaxDamage-Adjustment'!$C$5*(1-'MaxDamage-Adjustment'!$C$17)*'MaxDamage-Adjustment'!$I$17</f>
        <v>221.89808436565659</v>
      </c>
      <c r="C23" s="5">
        <f>B23*'MaxDamage-Adjustment'!$I$5</f>
        <v>110.94904218282829</v>
      </c>
      <c r="D23" s="1">
        <f t="shared" si="0"/>
        <v>332.84712654848488</v>
      </c>
      <c r="E23" s="1">
        <f>D23*'MaxDamage-Adjustment'!$C$11</f>
        <v>66.569425309696982</v>
      </c>
      <c r="F23" s="1">
        <f>D23*'MaxDamage-Adjustment'!$I$11</f>
        <v>33284.712654848488</v>
      </c>
    </row>
    <row r="24" spans="1:6" x14ac:dyDescent="0.35">
      <c r="A24" t="str">
        <f>'MaxDamage-Data'!A23</f>
        <v>Benin</v>
      </c>
      <c r="B24" s="1">
        <f>'MaxDamage-Data'!D23*'MaxDamage-Adjustment'!$C$5*(1-'MaxDamage-Adjustment'!$C$17)*'MaxDamage-Adjustment'!$I$17</f>
        <v>107.50981973942103</v>
      </c>
      <c r="C24" s="5">
        <f>B24*'MaxDamage-Adjustment'!$I$5</f>
        <v>53.754909869710517</v>
      </c>
      <c r="D24" s="1">
        <f t="shared" si="0"/>
        <v>161.26472960913156</v>
      </c>
      <c r="E24" s="1">
        <f>D24*'MaxDamage-Adjustment'!$C$11</f>
        <v>32.252945921826317</v>
      </c>
      <c r="F24" s="1">
        <f>D24*'MaxDamage-Adjustment'!$I$11</f>
        <v>16126.472960913157</v>
      </c>
    </row>
    <row r="25" spans="1:6" x14ac:dyDescent="0.35">
      <c r="A25" t="str">
        <f>'MaxDamage-Data'!A24</f>
        <v>Bermuda</v>
      </c>
      <c r="B25" s="1">
        <f>'MaxDamage-Data'!D24*'MaxDamage-Adjustment'!$C$5*(1-'MaxDamage-Adjustment'!$C$17)*'MaxDamage-Adjustment'!$I$17</f>
        <v>696.51633732605069</v>
      </c>
      <c r="C25" s="5">
        <f>B25*'MaxDamage-Adjustment'!$I$5</f>
        <v>348.25816866302534</v>
      </c>
      <c r="D25" s="1">
        <f t="shared" si="0"/>
        <v>1044.774505989076</v>
      </c>
      <c r="E25" s="1">
        <f>D25*'MaxDamage-Adjustment'!$C$11</f>
        <v>208.95490119781522</v>
      </c>
      <c r="F25" s="1">
        <f>D25*'MaxDamage-Adjustment'!$I$11</f>
        <v>104477.4505989076</v>
      </c>
    </row>
    <row r="26" spans="1:6" x14ac:dyDescent="0.35">
      <c r="A26" t="str">
        <f>'MaxDamage-Data'!A25</f>
        <v>Bhutan</v>
      </c>
      <c r="B26" s="1">
        <f>'MaxDamage-Data'!D25*'MaxDamage-Adjustment'!$C$5*(1-'MaxDamage-Adjustment'!$C$17)*'MaxDamage-Adjustment'!$I$17</f>
        <v>168.37757741614894</v>
      </c>
      <c r="C26" s="5">
        <f>B26*'MaxDamage-Adjustment'!$I$5</f>
        <v>84.188788708074469</v>
      </c>
      <c r="D26" s="1">
        <f t="shared" si="0"/>
        <v>252.56636612422341</v>
      </c>
      <c r="E26" s="1">
        <f>D26*'MaxDamage-Adjustment'!$C$11</f>
        <v>50.513273224844681</v>
      </c>
      <c r="F26" s="1">
        <f>D26*'MaxDamage-Adjustment'!$I$11</f>
        <v>25256.636612422342</v>
      </c>
    </row>
    <row r="27" spans="1:6" x14ac:dyDescent="0.35">
      <c r="A27" t="str">
        <f>'MaxDamage-Data'!A26</f>
        <v>Bolivia</v>
      </c>
      <c r="B27" s="1">
        <f>'MaxDamage-Data'!D26*'MaxDamage-Adjustment'!$C$5*(1-'MaxDamage-Adjustment'!$C$17)*'MaxDamage-Adjustment'!$I$17</f>
        <v>159.92764702328409</v>
      </c>
      <c r="C27" s="5">
        <f>B27*'MaxDamage-Adjustment'!$I$5</f>
        <v>79.963823511642047</v>
      </c>
      <c r="D27" s="1">
        <f t="shared" si="0"/>
        <v>239.89147053492616</v>
      </c>
      <c r="E27" s="1">
        <f>D27*'MaxDamage-Adjustment'!$C$11</f>
        <v>47.978294106985231</v>
      </c>
      <c r="F27" s="1">
        <f>D27*'MaxDamage-Adjustment'!$I$11</f>
        <v>23989.147053492616</v>
      </c>
    </row>
    <row r="28" spans="1:6" x14ac:dyDescent="0.35">
      <c r="A28" t="str">
        <f>'MaxDamage-Data'!A27</f>
        <v>Bosnia and Herzegovina</v>
      </c>
      <c r="B28" s="1">
        <f>'MaxDamage-Data'!D27*'MaxDamage-Adjustment'!$C$5*(1-'MaxDamage-Adjustment'!$C$17)*'MaxDamage-Adjustment'!$I$17</f>
        <v>219.09971710223212</v>
      </c>
      <c r="C28" s="5">
        <f>B28*'MaxDamage-Adjustment'!$I$5</f>
        <v>109.54985855111606</v>
      </c>
      <c r="D28" s="1">
        <f t="shared" si="0"/>
        <v>328.64957565334817</v>
      </c>
      <c r="E28" s="1">
        <f>D28*'MaxDamage-Adjustment'!$C$11</f>
        <v>65.729915130669639</v>
      </c>
      <c r="F28" s="1">
        <f>D28*'MaxDamage-Adjustment'!$I$11</f>
        <v>32864.957565334815</v>
      </c>
    </row>
    <row r="29" spans="1:6" x14ac:dyDescent="0.35">
      <c r="A29" t="str">
        <f>'MaxDamage-Data'!A28</f>
        <v>Botswana</v>
      </c>
      <c r="B29" s="1">
        <f>'MaxDamage-Data'!D28*'MaxDamage-Adjustment'!$C$5*(1-'MaxDamage-Adjustment'!$C$17)*'MaxDamage-Adjustment'!$I$17</f>
        <v>262.17102440703451</v>
      </c>
      <c r="C29" s="5">
        <f>B29*'MaxDamage-Adjustment'!$I$5</f>
        <v>131.08551220351725</v>
      </c>
      <c r="D29" s="1">
        <f t="shared" si="0"/>
        <v>393.25653661055173</v>
      </c>
      <c r="E29" s="1">
        <f>D29*'MaxDamage-Adjustment'!$C$11</f>
        <v>78.651307322110355</v>
      </c>
      <c r="F29" s="1">
        <f>D29*'MaxDamage-Adjustment'!$I$11</f>
        <v>39325.65366105517</v>
      </c>
    </row>
    <row r="30" spans="1:6" x14ac:dyDescent="0.35">
      <c r="A30" t="str">
        <f>'MaxDamage-Data'!A29</f>
        <v>Brazil</v>
      </c>
      <c r="B30" s="1">
        <f>'MaxDamage-Data'!D29*'MaxDamage-Adjustment'!$C$5*(1-'MaxDamage-Adjustment'!$C$17)*'MaxDamage-Adjustment'!$I$17</f>
        <v>312.1306547332768</v>
      </c>
      <c r="C30" s="5">
        <f>B30*'MaxDamage-Adjustment'!$I$5</f>
        <v>156.0653273666384</v>
      </c>
      <c r="D30" s="1">
        <f t="shared" si="0"/>
        <v>468.19598209991523</v>
      </c>
      <c r="E30" s="1">
        <f>D30*'MaxDamage-Adjustment'!$C$11</f>
        <v>93.639196419983051</v>
      </c>
      <c r="F30" s="1">
        <f>D30*'MaxDamage-Adjustment'!$I$11</f>
        <v>46819.59820999152</v>
      </c>
    </row>
    <row r="31" spans="1:6" x14ac:dyDescent="0.35">
      <c r="A31" t="str">
        <f>'MaxDamage-Data'!A30</f>
        <v>Brunei Darussalam</v>
      </c>
      <c r="B31" s="1">
        <f>'MaxDamage-Data'!D30*'MaxDamage-Adjustment'!$C$5*(1-'MaxDamage-Adjustment'!$C$17)*'MaxDamage-Adjustment'!$I$17</f>
        <v>464.88814540065471</v>
      </c>
      <c r="C31" s="5">
        <f>B31*'MaxDamage-Adjustment'!$I$5</f>
        <v>232.44407270032735</v>
      </c>
      <c r="D31" s="1">
        <f t="shared" si="0"/>
        <v>697.33221810098212</v>
      </c>
      <c r="E31" s="1">
        <f>D31*'MaxDamage-Adjustment'!$C$11</f>
        <v>139.46644362019643</v>
      </c>
      <c r="F31" s="1">
        <f>D31*'MaxDamage-Adjustment'!$I$11</f>
        <v>69733.221810098214</v>
      </c>
    </row>
    <row r="32" spans="1:6" x14ac:dyDescent="0.35">
      <c r="A32" t="str">
        <f>'MaxDamage-Data'!A31</f>
        <v>Bulgaria</v>
      </c>
      <c r="B32" s="1">
        <f>'MaxDamage-Data'!D31*'MaxDamage-Adjustment'!$C$5*(1-'MaxDamage-Adjustment'!$C$17)*'MaxDamage-Adjustment'!$I$17</f>
        <v>256.28560636669124</v>
      </c>
      <c r="C32" s="5">
        <f>B32*'MaxDamage-Adjustment'!$I$5</f>
        <v>128.14280318334562</v>
      </c>
      <c r="D32" s="1">
        <f t="shared" si="0"/>
        <v>384.42840955003686</v>
      </c>
      <c r="E32" s="1">
        <f>D32*'MaxDamage-Adjustment'!$C$11</f>
        <v>76.885681910007378</v>
      </c>
      <c r="F32" s="1">
        <f>D32*'MaxDamage-Adjustment'!$I$11</f>
        <v>38442.840955003689</v>
      </c>
    </row>
    <row r="33" spans="1:6" x14ac:dyDescent="0.35">
      <c r="A33" t="str">
        <f>'MaxDamage-Data'!A32</f>
        <v>Burkina Faso</v>
      </c>
      <c r="B33" s="1">
        <f>'MaxDamage-Data'!D32*'MaxDamage-Adjustment'!$C$5*(1-'MaxDamage-Adjustment'!$C$17)*'MaxDamage-Adjustment'!$I$17</f>
        <v>101.38945908740571</v>
      </c>
      <c r="C33" s="5">
        <f>B33*'MaxDamage-Adjustment'!$I$5</f>
        <v>50.694729543702856</v>
      </c>
      <c r="D33" s="1">
        <f t="shared" si="0"/>
        <v>152.08418863110856</v>
      </c>
      <c r="E33" s="1">
        <f>D33*'MaxDamage-Adjustment'!$C$11</f>
        <v>30.416837726221715</v>
      </c>
      <c r="F33" s="1">
        <f>D33*'MaxDamage-Adjustment'!$I$11</f>
        <v>15208.418863110855</v>
      </c>
    </row>
    <row r="34" spans="1:6" x14ac:dyDescent="0.35">
      <c r="A34" t="str">
        <f>'MaxDamage-Data'!A33</f>
        <v>Burundi</v>
      </c>
      <c r="B34" s="1">
        <f>'MaxDamage-Data'!D33*'MaxDamage-Adjustment'!$C$5*(1-'MaxDamage-Adjustment'!$C$17)*'MaxDamage-Adjustment'!$I$17</f>
        <v>69.161785980654997</v>
      </c>
      <c r="C34" s="5">
        <f>B34*'MaxDamage-Adjustment'!$I$5</f>
        <v>34.580892990327499</v>
      </c>
      <c r="D34" s="1">
        <f t="shared" si="0"/>
        <v>103.7426789709825</v>
      </c>
      <c r="E34" s="1">
        <f>D34*'MaxDamage-Adjustment'!$C$11</f>
        <v>20.748535794196499</v>
      </c>
      <c r="F34" s="1">
        <f>D34*'MaxDamage-Adjustment'!$I$11</f>
        <v>10374.267897098249</v>
      </c>
    </row>
    <row r="35" spans="1:6" x14ac:dyDescent="0.35">
      <c r="A35" t="str">
        <f>'MaxDamage-Data'!A34</f>
        <v>Cabo Verde</v>
      </c>
      <c r="B35" s="1">
        <f>'MaxDamage-Data'!D34*'MaxDamage-Adjustment'!$C$5*(1-'MaxDamage-Adjustment'!$C$17)*'MaxDamage-Adjustment'!$I$17</f>
        <v>199.02146459189524</v>
      </c>
      <c r="C35" s="5">
        <f>B35*'MaxDamage-Adjustment'!$I$5</f>
        <v>99.510732295947619</v>
      </c>
      <c r="D35" s="1">
        <f t="shared" si="0"/>
        <v>298.53219688784287</v>
      </c>
      <c r="E35" s="1">
        <f>D35*'MaxDamage-Adjustment'!$C$11</f>
        <v>59.706439377568579</v>
      </c>
      <c r="F35" s="1">
        <f>D35*'MaxDamage-Adjustment'!$I$11</f>
        <v>29853.219688784287</v>
      </c>
    </row>
    <row r="36" spans="1:6" x14ac:dyDescent="0.35">
      <c r="A36" t="str">
        <f>'MaxDamage-Data'!A35</f>
        <v>Cambodia</v>
      </c>
      <c r="B36" s="1">
        <f>'MaxDamage-Data'!D35*'MaxDamage-Adjustment'!$C$5*(1-'MaxDamage-Adjustment'!$C$17)*'MaxDamage-Adjustment'!$I$17</f>
        <v>112.8544000259825</v>
      </c>
      <c r="C36" s="5">
        <f>B36*'MaxDamage-Adjustment'!$I$5</f>
        <v>56.42720001299125</v>
      </c>
      <c r="D36" s="1">
        <f t="shared" si="0"/>
        <v>169.28160003897375</v>
      </c>
      <c r="E36" s="1">
        <f>D36*'MaxDamage-Adjustment'!$C$11</f>
        <v>33.85632000779475</v>
      </c>
      <c r="F36" s="1">
        <f>D36*'MaxDamage-Adjustment'!$I$11</f>
        <v>16928.160003897374</v>
      </c>
    </row>
    <row r="37" spans="1:6" x14ac:dyDescent="0.35">
      <c r="A37" t="str">
        <f>'MaxDamage-Data'!A36</f>
        <v>Cameroon</v>
      </c>
      <c r="B37" s="1">
        <f>'MaxDamage-Data'!D36*'MaxDamage-Adjustment'!$C$5*(1-'MaxDamage-Adjustment'!$C$17)*'MaxDamage-Adjustment'!$I$17</f>
        <v>130.68588621115336</v>
      </c>
      <c r="C37" s="5">
        <f>B37*'MaxDamage-Adjustment'!$I$5</f>
        <v>65.34294310557668</v>
      </c>
      <c r="D37" s="1">
        <f t="shared" si="0"/>
        <v>196.02882931673003</v>
      </c>
      <c r="E37" s="1">
        <f>D37*'MaxDamage-Adjustment'!$C$11</f>
        <v>39.205765863346009</v>
      </c>
      <c r="F37" s="1">
        <f>D37*'MaxDamage-Adjustment'!$I$11</f>
        <v>19602.882931673004</v>
      </c>
    </row>
    <row r="38" spans="1:6" x14ac:dyDescent="0.35">
      <c r="A38" t="str">
        <f>'MaxDamage-Data'!A37</f>
        <v>Canada</v>
      </c>
      <c r="B38" s="1">
        <f>'MaxDamage-Data'!D37*'MaxDamage-Adjustment'!$C$5*(1-'MaxDamage-Adjustment'!$C$17)*'MaxDamage-Adjustment'!$I$17</f>
        <v>548.60933932589762</v>
      </c>
      <c r="C38" s="5">
        <f>B38*'MaxDamage-Adjustment'!$I$5</f>
        <v>274.30466966294881</v>
      </c>
      <c r="D38" s="1">
        <f t="shared" si="0"/>
        <v>822.91400898884649</v>
      </c>
      <c r="E38" s="1">
        <f>D38*'MaxDamage-Adjustment'!$C$11</f>
        <v>164.58280179776932</v>
      </c>
      <c r="F38" s="1">
        <f>D38*'MaxDamage-Adjustment'!$I$11</f>
        <v>82291.400898884647</v>
      </c>
    </row>
    <row r="39" spans="1:6" x14ac:dyDescent="0.35">
      <c r="A39" t="str">
        <f>'MaxDamage-Data'!A38</f>
        <v>Cayman Islands</v>
      </c>
      <c r="B39" s="1">
        <f>'MaxDamage-Data'!D38*'MaxDamage-Adjustment'!$C$5*(1-'MaxDamage-Adjustment'!$C$17)*'MaxDamage-Adjustment'!$I$17</f>
        <v>0</v>
      </c>
      <c r="C39" s="5">
        <f>B39*'MaxDamage-Adjustment'!$I$5</f>
        <v>0</v>
      </c>
      <c r="D39" s="1">
        <f t="shared" si="0"/>
        <v>0</v>
      </c>
      <c r="E39" s="1">
        <f>D39*'MaxDamage-Adjustment'!$C$11</f>
        <v>0</v>
      </c>
      <c r="F39" s="1">
        <f>D39*'MaxDamage-Adjustment'!$I$11</f>
        <v>0</v>
      </c>
    </row>
    <row r="40" spans="1:6" x14ac:dyDescent="0.35">
      <c r="A40" t="str">
        <f>'MaxDamage-Data'!A39</f>
        <v>Central African Republic</v>
      </c>
      <c r="B40" s="1">
        <f>'MaxDamage-Data'!D39*'MaxDamage-Adjustment'!$C$5*(1-'MaxDamage-Adjustment'!$C$17)*'MaxDamage-Adjustment'!$I$17</f>
        <v>91.698606374787303</v>
      </c>
      <c r="C40" s="5">
        <f>B40*'MaxDamage-Adjustment'!$I$5</f>
        <v>45.849303187393652</v>
      </c>
      <c r="D40" s="1">
        <f t="shared" si="0"/>
        <v>137.54790956218096</v>
      </c>
      <c r="E40" s="1">
        <f>D40*'MaxDamage-Adjustment'!$C$11</f>
        <v>27.509581912436193</v>
      </c>
      <c r="F40" s="1">
        <f>D40*'MaxDamage-Adjustment'!$I$11</f>
        <v>13754.790956218096</v>
      </c>
    </row>
    <row r="41" spans="1:6" x14ac:dyDescent="0.35">
      <c r="A41" t="str">
        <f>'MaxDamage-Data'!A40</f>
        <v>Chad</v>
      </c>
      <c r="B41" s="1">
        <f>'MaxDamage-Data'!D40*'MaxDamage-Adjustment'!$C$5*(1-'MaxDamage-Adjustment'!$C$17)*'MaxDamage-Adjustment'!$I$17</f>
        <v>119.56853379781461</v>
      </c>
      <c r="C41" s="5">
        <f>B41*'MaxDamage-Adjustment'!$I$5</f>
        <v>59.784266898907305</v>
      </c>
      <c r="D41" s="1">
        <f t="shared" si="0"/>
        <v>179.35280069672191</v>
      </c>
      <c r="E41" s="1">
        <f>D41*'MaxDamage-Adjustment'!$C$11</f>
        <v>35.870560139344384</v>
      </c>
      <c r="F41" s="1">
        <f>D41*'MaxDamage-Adjustment'!$I$11</f>
        <v>17935.28006967219</v>
      </c>
    </row>
    <row r="42" spans="1:6" x14ac:dyDescent="0.35">
      <c r="A42" t="str">
        <f>'MaxDamage-Data'!A41</f>
        <v>Channel Islands</v>
      </c>
      <c r="B42" s="1">
        <f>'MaxDamage-Data'!D41*'MaxDamage-Adjustment'!$C$5*(1-'MaxDamage-Adjustment'!$C$17)*'MaxDamage-Adjustment'!$I$17</f>
        <v>0</v>
      </c>
      <c r="C42" s="5">
        <f>B42*'MaxDamage-Adjustment'!$I$5</f>
        <v>0</v>
      </c>
      <c r="D42" s="1">
        <f t="shared" si="0"/>
        <v>0</v>
      </c>
      <c r="E42" s="1">
        <f>D42*'MaxDamage-Adjustment'!$C$11</f>
        <v>0</v>
      </c>
      <c r="F42" s="1">
        <f>D42*'MaxDamage-Adjustment'!$I$11</f>
        <v>0</v>
      </c>
    </row>
    <row r="43" spans="1:6" x14ac:dyDescent="0.35">
      <c r="A43" t="str">
        <f>'MaxDamage-Data'!A42</f>
        <v>Chile</v>
      </c>
      <c r="B43" s="1">
        <f>'MaxDamage-Data'!D42*'MaxDamage-Adjustment'!$C$5*(1-'MaxDamage-Adjustment'!$C$17)*'MaxDamage-Adjustment'!$I$17</f>
        <v>329.96489252291565</v>
      </c>
      <c r="C43" s="5">
        <f>B43*'MaxDamage-Adjustment'!$I$5</f>
        <v>164.98244626145782</v>
      </c>
      <c r="D43" s="1">
        <f t="shared" si="0"/>
        <v>494.94733878437347</v>
      </c>
      <c r="E43" s="1">
        <f>D43*'MaxDamage-Adjustment'!$C$11</f>
        <v>98.989467756874703</v>
      </c>
      <c r="F43" s="1">
        <f>D43*'MaxDamage-Adjustment'!$I$11</f>
        <v>49494.73387843735</v>
      </c>
    </row>
    <row r="44" spans="1:6" x14ac:dyDescent="0.35">
      <c r="A44" t="str">
        <f>'MaxDamage-Data'!A43</f>
        <v>China</v>
      </c>
      <c r="B44" s="1">
        <f>'MaxDamage-Data'!D43*'MaxDamage-Adjustment'!$C$5*(1-'MaxDamage-Adjustment'!$C$17)*'MaxDamage-Adjustment'!$I$17</f>
        <v>220.1120105118714</v>
      </c>
      <c r="C44" s="5">
        <f>B44*'MaxDamage-Adjustment'!$I$5</f>
        <v>110.0560052559357</v>
      </c>
      <c r="D44" s="1">
        <f t="shared" si="0"/>
        <v>330.16801576780711</v>
      </c>
      <c r="E44" s="1">
        <f>D44*'MaxDamage-Adjustment'!$C$11</f>
        <v>66.03360315356143</v>
      </c>
      <c r="F44" s="1">
        <f>D44*'MaxDamage-Adjustment'!$I$11</f>
        <v>33016.801576780708</v>
      </c>
    </row>
    <row r="45" spans="1:6" x14ac:dyDescent="0.35">
      <c r="A45" t="str">
        <f>'MaxDamage-Data'!A44</f>
        <v>Colombia</v>
      </c>
      <c r="B45" s="1">
        <f>'MaxDamage-Data'!D44*'MaxDamage-Adjustment'!$C$5*(1-'MaxDamage-Adjustment'!$C$17)*'MaxDamage-Adjustment'!$I$17</f>
        <v>250.15284948156551</v>
      </c>
      <c r="C45" s="5">
        <f>B45*'MaxDamage-Adjustment'!$I$5</f>
        <v>125.07642474078276</v>
      </c>
      <c r="D45" s="1">
        <f t="shared" si="0"/>
        <v>375.22927422234829</v>
      </c>
      <c r="E45" s="1">
        <f>D45*'MaxDamage-Adjustment'!$C$11</f>
        <v>75.045854844469659</v>
      </c>
      <c r="F45" s="1">
        <f>D45*'MaxDamage-Adjustment'!$I$11</f>
        <v>37522.927422234832</v>
      </c>
    </row>
    <row r="46" spans="1:6" x14ac:dyDescent="0.35">
      <c r="A46" t="str">
        <f>'MaxDamage-Data'!A45</f>
        <v>Comoros</v>
      </c>
      <c r="B46" s="1">
        <f>'MaxDamage-Data'!D45*'MaxDamage-Adjustment'!$C$5*(1-'MaxDamage-Adjustment'!$C$17)*'MaxDamage-Adjustment'!$I$17</f>
        <v>111.40605233867164</v>
      </c>
      <c r="C46" s="5">
        <f>B46*'MaxDamage-Adjustment'!$I$5</f>
        <v>55.703026169335821</v>
      </c>
      <c r="D46" s="1">
        <f t="shared" si="0"/>
        <v>167.10907850800746</v>
      </c>
      <c r="E46" s="1">
        <f>D46*'MaxDamage-Adjustment'!$C$11</f>
        <v>33.421815701601496</v>
      </c>
      <c r="F46" s="1">
        <f>D46*'MaxDamage-Adjustment'!$I$11</f>
        <v>16710.907850800744</v>
      </c>
    </row>
    <row r="47" spans="1:6" x14ac:dyDescent="0.35">
      <c r="A47" t="str">
        <f>'MaxDamage-Data'!A46</f>
        <v>Congo, Dem. Rep.</v>
      </c>
      <c r="B47" s="1">
        <f>'MaxDamage-Data'!D46*'MaxDamage-Adjustment'!$C$5*(1-'MaxDamage-Adjustment'!$C$17)*'MaxDamage-Adjustment'!$I$17</f>
        <v>82.47364581481844</v>
      </c>
      <c r="C47" s="5">
        <f>B47*'MaxDamage-Adjustment'!$I$5</f>
        <v>41.23682290740922</v>
      </c>
      <c r="D47" s="1">
        <f t="shared" si="0"/>
        <v>123.71046872222766</v>
      </c>
      <c r="E47" s="1">
        <f>D47*'MaxDamage-Adjustment'!$C$11</f>
        <v>24.742093744445533</v>
      </c>
      <c r="F47" s="1">
        <f>D47*'MaxDamage-Adjustment'!$I$11</f>
        <v>12371.046872222765</v>
      </c>
    </row>
    <row r="48" spans="1:6" x14ac:dyDescent="0.35">
      <c r="A48" t="str">
        <f>'MaxDamage-Data'!A47</f>
        <v>Congo, Rep.</v>
      </c>
      <c r="B48" s="1">
        <f>'MaxDamage-Data'!D47*'MaxDamage-Adjustment'!$C$5*(1-'MaxDamage-Adjustment'!$C$17)*'MaxDamage-Adjustment'!$I$17</f>
        <v>187.41816629803802</v>
      </c>
      <c r="C48" s="5">
        <f>B48*'MaxDamage-Adjustment'!$I$5</f>
        <v>93.709083149019008</v>
      </c>
      <c r="D48" s="1">
        <f t="shared" si="0"/>
        <v>281.12724944705701</v>
      </c>
      <c r="E48" s="1">
        <f>D48*'MaxDamage-Adjustment'!$C$11</f>
        <v>56.225449889411408</v>
      </c>
      <c r="F48" s="1">
        <f>D48*'MaxDamage-Adjustment'!$I$11</f>
        <v>28112.7249447057</v>
      </c>
    </row>
    <row r="49" spans="1:6" x14ac:dyDescent="0.35">
      <c r="A49" t="str">
        <f>'MaxDamage-Data'!A48</f>
        <v>Costa Rica</v>
      </c>
      <c r="B49" s="1">
        <f>'MaxDamage-Data'!D48*'MaxDamage-Adjustment'!$C$5*(1-'MaxDamage-Adjustment'!$C$17)*'MaxDamage-Adjustment'!$I$17</f>
        <v>273.26351958981854</v>
      </c>
      <c r="C49" s="5">
        <f>B49*'MaxDamage-Adjustment'!$I$5</f>
        <v>136.63175979490927</v>
      </c>
      <c r="D49" s="1">
        <f t="shared" si="0"/>
        <v>409.89527938472781</v>
      </c>
      <c r="E49" s="1">
        <f>D49*'MaxDamage-Adjustment'!$C$11</f>
        <v>81.979055876945566</v>
      </c>
      <c r="F49" s="1">
        <f>D49*'MaxDamage-Adjustment'!$I$11</f>
        <v>40989.527938472784</v>
      </c>
    </row>
    <row r="50" spans="1:6" x14ac:dyDescent="0.35">
      <c r="A50" t="str">
        <f>'MaxDamage-Data'!A49</f>
        <v>Cote d'Ivoire</v>
      </c>
      <c r="B50" s="1">
        <f>'MaxDamage-Data'!D49*'MaxDamage-Adjustment'!$C$5*(1-'MaxDamage-Adjustment'!$C$17)*'MaxDamage-Adjustment'!$I$17</f>
        <v>137.67818555357363</v>
      </c>
      <c r="C50" s="5">
        <f>B50*'MaxDamage-Adjustment'!$I$5</f>
        <v>68.839092776786813</v>
      </c>
      <c r="D50" s="1">
        <f t="shared" si="0"/>
        <v>206.51727833036045</v>
      </c>
      <c r="E50" s="1">
        <f>D50*'MaxDamage-Adjustment'!$C$11</f>
        <v>41.303455666072097</v>
      </c>
      <c r="F50" s="1">
        <f>D50*'MaxDamage-Adjustment'!$I$11</f>
        <v>20651.727833036046</v>
      </c>
    </row>
    <row r="51" spans="1:6" x14ac:dyDescent="0.35">
      <c r="A51" t="str">
        <f>'MaxDamage-Data'!A50</f>
        <v>Croatia</v>
      </c>
      <c r="B51" s="1">
        <f>'MaxDamage-Data'!D50*'MaxDamage-Adjustment'!$C$5*(1-'MaxDamage-Adjustment'!$C$17)*'MaxDamage-Adjustment'!$I$17</f>
        <v>338.0166289076198</v>
      </c>
      <c r="C51" s="5">
        <f>B51*'MaxDamage-Adjustment'!$I$5</f>
        <v>169.0083144538099</v>
      </c>
      <c r="D51" s="1">
        <f t="shared" si="0"/>
        <v>507.02494336142968</v>
      </c>
      <c r="E51" s="1">
        <f>D51*'MaxDamage-Adjustment'!$C$11</f>
        <v>101.40498867228594</v>
      </c>
      <c r="F51" s="1">
        <f>D51*'MaxDamage-Adjustment'!$I$11</f>
        <v>50702.494336142969</v>
      </c>
    </row>
    <row r="52" spans="1:6" x14ac:dyDescent="0.35">
      <c r="A52" t="str">
        <f>'MaxDamage-Data'!A51</f>
        <v>Cuba</v>
      </c>
      <c r="B52" s="1">
        <f>'MaxDamage-Data'!D51*'MaxDamage-Adjustment'!$C$5*(1-'MaxDamage-Adjustment'!$C$17)*'MaxDamage-Adjustment'!$I$17</f>
        <v>242.51773201374667</v>
      </c>
      <c r="C52" s="5">
        <f>B52*'MaxDamage-Adjustment'!$I$5</f>
        <v>121.25886600687333</v>
      </c>
      <c r="D52" s="1">
        <f t="shared" si="0"/>
        <v>363.77659802061999</v>
      </c>
      <c r="E52" s="1">
        <f>D52*'MaxDamage-Adjustment'!$C$11</f>
        <v>72.755319604123997</v>
      </c>
      <c r="F52" s="1">
        <f>D52*'MaxDamage-Adjustment'!$I$11</f>
        <v>36377.659802062</v>
      </c>
    </row>
    <row r="53" spans="1:6" x14ac:dyDescent="0.35">
      <c r="A53" t="str">
        <f>'MaxDamage-Data'!A52</f>
        <v>Curacao</v>
      </c>
      <c r="B53" s="1">
        <f>'MaxDamage-Data'!D52*'MaxDamage-Adjustment'!$C$5*(1-'MaxDamage-Adjustment'!$C$17)*'MaxDamage-Adjustment'!$I$17</f>
        <v>0</v>
      </c>
      <c r="C53" s="5">
        <f>B53*'MaxDamage-Adjustment'!$I$5</f>
        <v>0</v>
      </c>
      <c r="D53" s="1">
        <f t="shared" si="0"/>
        <v>0</v>
      </c>
      <c r="E53" s="1">
        <f>D53*'MaxDamage-Adjustment'!$C$11</f>
        <v>0</v>
      </c>
      <c r="F53" s="1">
        <f>D53*'MaxDamage-Adjustment'!$I$11</f>
        <v>0</v>
      </c>
    </row>
    <row r="54" spans="1:6" x14ac:dyDescent="0.35">
      <c r="A54" t="str">
        <f>'MaxDamage-Data'!A53</f>
        <v>Cyprus</v>
      </c>
      <c r="B54" s="1">
        <f>'MaxDamage-Data'!D53*'MaxDamage-Adjustment'!$C$5*(1-'MaxDamage-Adjustment'!$C$17)*'MaxDamage-Adjustment'!$I$17</f>
        <v>446.99627424872705</v>
      </c>
      <c r="C54" s="5">
        <f>B54*'MaxDamage-Adjustment'!$I$5</f>
        <v>223.49813712436352</v>
      </c>
      <c r="D54" s="1">
        <f t="shared" si="0"/>
        <v>670.49441137309054</v>
      </c>
      <c r="E54" s="1">
        <f>D54*'MaxDamage-Adjustment'!$C$11</f>
        <v>134.09888227461812</v>
      </c>
      <c r="F54" s="1">
        <f>D54*'MaxDamage-Adjustment'!$I$11</f>
        <v>67049.441137309055</v>
      </c>
    </row>
    <row r="55" spans="1:6" x14ac:dyDescent="0.35">
      <c r="A55" t="str">
        <f>'MaxDamage-Data'!A54</f>
        <v>Czech Republic</v>
      </c>
      <c r="B55" s="1">
        <f>'MaxDamage-Data'!D54*'MaxDamage-Adjustment'!$C$5*(1-'MaxDamage-Adjustment'!$C$17)*'MaxDamage-Adjustment'!$I$17</f>
        <v>391.46598608358357</v>
      </c>
      <c r="C55" s="5">
        <f>B55*'MaxDamage-Adjustment'!$I$5</f>
        <v>195.73299304179179</v>
      </c>
      <c r="D55" s="1">
        <f t="shared" si="0"/>
        <v>587.19897912537533</v>
      </c>
      <c r="E55" s="1">
        <f>D55*'MaxDamage-Adjustment'!$C$11</f>
        <v>117.43979582507507</v>
      </c>
      <c r="F55" s="1">
        <f>D55*'MaxDamage-Adjustment'!$I$11</f>
        <v>58719.897912537534</v>
      </c>
    </row>
    <row r="56" spans="1:6" x14ac:dyDescent="0.35">
      <c r="A56" t="str">
        <f>'MaxDamage-Data'!A55</f>
        <v>Denmark</v>
      </c>
      <c r="B56" s="1">
        <f>'MaxDamage-Data'!D55*'MaxDamage-Adjustment'!$C$5*(1-'MaxDamage-Adjustment'!$C$17)*'MaxDamage-Adjustment'!$I$17</f>
        <v>591.25766560817988</v>
      </c>
      <c r="C56" s="5">
        <f>B56*'MaxDamage-Adjustment'!$I$5</f>
        <v>295.62883280408994</v>
      </c>
      <c r="D56" s="1">
        <f t="shared" si="0"/>
        <v>886.88649841226982</v>
      </c>
      <c r="E56" s="1">
        <f>D56*'MaxDamage-Adjustment'!$C$11</f>
        <v>177.37729968245398</v>
      </c>
      <c r="F56" s="1">
        <f>D56*'MaxDamage-Adjustment'!$I$11</f>
        <v>88688.649841226987</v>
      </c>
    </row>
    <row r="57" spans="1:6" x14ac:dyDescent="0.35">
      <c r="A57" t="str">
        <f>'MaxDamage-Data'!A56</f>
        <v>Djibouti</v>
      </c>
      <c r="B57" s="1">
        <f>'MaxDamage-Data'!D56*'MaxDamage-Adjustment'!$C$5*(1-'MaxDamage-Adjustment'!$C$17)*'MaxDamage-Adjustment'!$I$17</f>
        <v>139.355042209727</v>
      </c>
      <c r="C57" s="5">
        <f>B57*'MaxDamage-Adjustment'!$I$5</f>
        <v>69.677521104863501</v>
      </c>
      <c r="D57" s="1">
        <f t="shared" si="0"/>
        <v>209.0325633145905</v>
      </c>
      <c r="E57" s="1">
        <f>D57*'MaxDamage-Adjustment'!$C$11</f>
        <v>41.806512662918102</v>
      </c>
      <c r="F57" s="1">
        <f>D57*'MaxDamage-Adjustment'!$I$11</f>
        <v>20903.256331459052</v>
      </c>
    </row>
    <row r="58" spans="1:6" x14ac:dyDescent="0.35">
      <c r="A58" t="str">
        <f>'MaxDamage-Data'!A57</f>
        <v>Dominica</v>
      </c>
      <c r="B58" s="1">
        <f>'MaxDamage-Data'!D57*'MaxDamage-Adjustment'!$C$5*(1-'MaxDamage-Adjustment'!$C$17)*'MaxDamage-Adjustment'!$I$17</f>
        <v>261.39497619556914</v>
      </c>
      <c r="C58" s="5">
        <f>B58*'MaxDamage-Adjustment'!$I$5</f>
        <v>130.69748809778457</v>
      </c>
      <c r="D58" s="1">
        <f t="shared" si="0"/>
        <v>392.09246429335371</v>
      </c>
      <c r="E58" s="1">
        <f>D58*'MaxDamage-Adjustment'!$C$11</f>
        <v>78.418492858670746</v>
      </c>
      <c r="F58" s="1">
        <f>D58*'MaxDamage-Adjustment'!$I$11</f>
        <v>39209.24642933537</v>
      </c>
    </row>
    <row r="59" spans="1:6" x14ac:dyDescent="0.35">
      <c r="A59" t="str">
        <f>'MaxDamage-Data'!A58</f>
        <v>Dominican Republic</v>
      </c>
      <c r="B59" s="1">
        <f>'MaxDamage-Data'!D58*'MaxDamage-Adjustment'!$C$5*(1-'MaxDamage-Adjustment'!$C$17)*'MaxDamage-Adjustment'!$I$17</f>
        <v>235.70495247517843</v>
      </c>
      <c r="C59" s="5">
        <f>B59*'MaxDamage-Adjustment'!$I$5</f>
        <v>117.85247623758922</v>
      </c>
      <c r="D59" s="1">
        <f t="shared" si="0"/>
        <v>353.55742871276766</v>
      </c>
      <c r="E59" s="1">
        <f>D59*'MaxDamage-Adjustment'!$C$11</f>
        <v>70.711485742553535</v>
      </c>
      <c r="F59" s="1">
        <f>D59*'MaxDamage-Adjustment'!$I$11</f>
        <v>35355.742871276765</v>
      </c>
    </row>
    <row r="60" spans="1:6" x14ac:dyDescent="0.35">
      <c r="A60" t="str">
        <f>'MaxDamage-Data'!A59</f>
        <v>Ecuador</v>
      </c>
      <c r="B60" s="1">
        <f>'MaxDamage-Data'!D59*'MaxDamage-Adjustment'!$C$5*(1-'MaxDamage-Adjustment'!$C$17)*'MaxDamage-Adjustment'!$I$17</f>
        <v>223.94757684783926</v>
      </c>
      <c r="C60" s="5">
        <f>B60*'MaxDamage-Adjustment'!$I$5</f>
        <v>111.97378842391963</v>
      </c>
      <c r="D60" s="1">
        <f t="shared" si="0"/>
        <v>335.92136527175887</v>
      </c>
      <c r="E60" s="1">
        <f>D60*'MaxDamage-Adjustment'!$C$11</f>
        <v>67.184273054351777</v>
      </c>
      <c r="F60" s="1">
        <f>D60*'MaxDamage-Adjustment'!$I$11</f>
        <v>33592.136527175884</v>
      </c>
    </row>
    <row r="61" spans="1:6" x14ac:dyDescent="0.35">
      <c r="A61" t="str">
        <f>'MaxDamage-Data'!A60</f>
        <v>Egypt, Arab Rep.</v>
      </c>
      <c r="B61" s="1">
        <f>'MaxDamage-Data'!D60*'MaxDamage-Adjustment'!$C$5*(1-'MaxDamage-Adjustment'!$C$17)*'MaxDamage-Adjustment'!$I$17</f>
        <v>184.49267748914903</v>
      </c>
      <c r="C61" s="5">
        <f>B61*'MaxDamage-Adjustment'!$I$5</f>
        <v>92.246338744574516</v>
      </c>
      <c r="D61" s="1">
        <f t="shared" si="0"/>
        <v>276.73901623372353</v>
      </c>
      <c r="E61" s="1">
        <f>D61*'MaxDamage-Adjustment'!$C$11</f>
        <v>55.347803246744711</v>
      </c>
      <c r="F61" s="1">
        <f>D61*'MaxDamage-Adjustment'!$I$11</f>
        <v>27673.901623372352</v>
      </c>
    </row>
    <row r="62" spans="1:6" x14ac:dyDescent="0.35">
      <c r="A62" t="str">
        <f>'MaxDamage-Data'!A61</f>
        <v>El Salvador</v>
      </c>
      <c r="B62" s="1">
        <f>'MaxDamage-Data'!D61*'MaxDamage-Adjustment'!$C$5*(1-'MaxDamage-Adjustment'!$C$17)*'MaxDamage-Adjustment'!$I$17</f>
        <v>199.72010658521552</v>
      </c>
      <c r="C62" s="5">
        <f>B62*'MaxDamage-Adjustment'!$I$5</f>
        <v>99.860053292607759</v>
      </c>
      <c r="D62" s="1">
        <f t="shared" si="0"/>
        <v>299.58015987782329</v>
      </c>
      <c r="E62" s="1">
        <f>D62*'MaxDamage-Adjustment'!$C$11</f>
        <v>59.916031975564664</v>
      </c>
      <c r="F62" s="1">
        <f>D62*'MaxDamage-Adjustment'!$I$11</f>
        <v>29958.015987782328</v>
      </c>
    </row>
    <row r="63" spans="1:6" x14ac:dyDescent="0.35">
      <c r="A63" t="str">
        <f>'MaxDamage-Data'!A62</f>
        <v>Equatorial Guinea</v>
      </c>
      <c r="B63" s="1">
        <f>'MaxDamage-Data'!D62*'MaxDamage-Adjustment'!$C$5*(1-'MaxDamage-Adjustment'!$C$17)*'MaxDamage-Adjustment'!$I$17</f>
        <v>366.34678123129419</v>
      </c>
      <c r="C63" s="5">
        <f>B63*'MaxDamage-Adjustment'!$I$5</f>
        <v>183.17339061564709</v>
      </c>
      <c r="D63" s="1">
        <f t="shared" si="0"/>
        <v>549.52017184694125</v>
      </c>
      <c r="E63" s="1">
        <f>D63*'MaxDamage-Adjustment'!$C$11</f>
        <v>109.90403436938826</v>
      </c>
      <c r="F63" s="1">
        <f>D63*'MaxDamage-Adjustment'!$I$11</f>
        <v>54952.017184694123</v>
      </c>
    </row>
    <row r="64" spans="1:6" x14ac:dyDescent="0.35">
      <c r="A64" t="str">
        <f>'MaxDamage-Data'!A63</f>
        <v>Eritrea</v>
      </c>
      <c r="B64" s="1">
        <f>'MaxDamage-Data'!D63*'MaxDamage-Adjustment'!$C$5*(1-'MaxDamage-Adjustment'!$C$17)*'MaxDamage-Adjustment'!$I$17</f>
        <v>84.455331592891994</v>
      </c>
      <c r="C64" s="5">
        <f>B64*'MaxDamage-Adjustment'!$I$5</f>
        <v>42.227665796445997</v>
      </c>
      <c r="D64" s="1">
        <f t="shared" si="0"/>
        <v>126.682997389338</v>
      </c>
      <c r="E64" s="1">
        <f>D64*'MaxDamage-Adjustment'!$C$11</f>
        <v>25.336599477867601</v>
      </c>
      <c r="F64" s="1">
        <f>D64*'MaxDamage-Adjustment'!$I$11</f>
        <v>12668.2997389338</v>
      </c>
    </row>
    <row r="65" spans="1:6" x14ac:dyDescent="0.35">
      <c r="A65" t="str">
        <f>'MaxDamage-Data'!A64</f>
        <v>Estonia</v>
      </c>
      <c r="B65" s="1">
        <f>'MaxDamage-Data'!D64*'MaxDamage-Adjustment'!$C$5*(1-'MaxDamage-Adjustment'!$C$17)*'MaxDamage-Adjustment'!$I$17</f>
        <v>348.63502544189339</v>
      </c>
      <c r="C65" s="5">
        <f>B65*'MaxDamage-Adjustment'!$I$5</f>
        <v>174.3175127209467</v>
      </c>
      <c r="D65" s="1">
        <f t="shared" si="0"/>
        <v>522.95253816284003</v>
      </c>
      <c r="E65" s="1">
        <f>D65*'MaxDamage-Adjustment'!$C$11</f>
        <v>104.59050763256801</v>
      </c>
      <c r="F65" s="1">
        <f>D65*'MaxDamage-Adjustment'!$I$11</f>
        <v>52295.253816284006</v>
      </c>
    </row>
    <row r="66" spans="1:6" x14ac:dyDescent="0.35">
      <c r="A66" t="str">
        <f>'MaxDamage-Data'!A65</f>
        <v>Ethiopia</v>
      </c>
      <c r="B66" s="1">
        <f>'MaxDamage-Data'!D65*'MaxDamage-Adjustment'!$C$5*(1-'MaxDamage-Adjustment'!$C$17)*'MaxDamage-Adjustment'!$I$17</f>
        <v>82.196717234895473</v>
      </c>
      <c r="C66" s="5">
        <f>B66*'MaxDamage-Adjustment'!$I$5</f>
        <v>41.098358617447737</v>
      </c>
      <c r="D66" s="1">
        <f t="shared" si="0"/>
        <v>123.29507585234322</v>
      </c>
      <c r="E66" s="1">
        <f>D66*'MaxDamage-Adjustment'!$C$11</f>
        <v>24.659015170468646</v>
      </c>
      <c r="F66" s="1">
        <f>D66*'MaxDamage-Adjustment'!$I$11</f>
        <v>12329.507585234322</v>
      </c>
    </row>
    <row r="67" spans="1:6" x14ac:dyDescent="0.35">
      <c r="A67" t="str">
        <f>'MaxDamage-Data'!A66</f>
        <v>Faeroe Islands</v>
      </c>
      <c r="B67" s="1">
        <f>'MaxDamage-Data'!D66*'MaxDamage-Adjustment'!$C$5*(1-'MaxDamage-Adjustment'!$C$17)*'MaxDamage-Adjustment'!$I$17</f>
        <v>0</v>
      </c>
      <c r="C67" s="5">
        <f>B67*'MaxDamage-Adjustment'!$I$5</f>
        <v>0</v>
      </c>
      <c r="D67" s="1">
        <f t="shared" si="0"/>
        <v>0</v>
      </c>
      <c r="E67" s="1">
        <f>D67*'MaxDamage-Adjustment'!$C$11</f>
        <v>0</v>
      </c>
      <c r="F67" s="1">
        <f>D67*'MaxDamage-Adjustment'!$I$11</f>
        <v>0</v>
      </c>
    </row>
    <row r="68" spans="1:6" x14ac:dyDescent="0.35">
      <c r="A68" t="str">
        <f>'MaxDamage-Data'!A67</f>
        <v>Fiji</v>
      </c>
      <c r="B68" s="1">
        <f>'MaxDamage-Data'!D67*'MaxDamage-Adjustment'!$C$5*(1-'MaxDamage-Adjustment'!$C$17)*'MaxDamage-Adjustment'!$I$17</f>
        <v>204.21602178913943</v>
      </c>
      <c r="C68" s="5">
        <f>B68*'MaxDamage-Adjustment'!$I$5</f>
        <v>102.10801089456972</v>
      </c>
      <c r="D68" s="1">
        <f t="shared" si="0"/>
        <v>306.32403268370916</v>
      </c>
      <c r="E68" s="1">
        <f>D68*'MaxDamage-Adjustment'!$C$11</f>
        <v>61.264806536741837</v>
      </c>
      <c r="F68" s="1">
        <f>D68*'MaxDamage-Adjustment'!$I$11</f>
        <v>30632.403268370916</v>
      </c>
    </row>
    <row r="69" spans="1:6" x14ac:dyDescent="0.35">
      <c r="A69" t="str">
        <f>'MaxDamage-Data'!A68</f>
        <v>Finland</v>
      </c>
      <c r="B69" s="1">
        <f>'MaxDamage-Data'!D68*'MaxDamage-Adjustment'!$C$5*(1-'MaxDamage-Adjustment'!$C$17)*'MaxDamage-Adjustment'!$I$17</f>
        <v>542.93988292207655</v>
      </c>
      <c r="C69" s="5">
        <f>B69*'MaxDamage-Adjustment'!$I$5</f>
        <v>271.46994146103827</v>
      </c>
      <c r="D69" s="1">
        <f t="shared" ref="D69:D132" si="1">C69+B69</f>
        <v>814.40982438311482</v>
      </c>
      <c r="E69" s="1">
        <f>D69*'MaxDamage-Adjustment'!$C$11</f>
        <v>162.88196487662299</v>
      </c>
      <c r="F69" s="1">
        <f>D69*'MaxDamage-Adjustment'!$I$11</f>
        <v>81440.982438311476</v>
      </c>
    </row>
    <row r="70" spans="1:6" x14ac:dyDescent="0.35">
      <c r="A70" t="str">
        <f>'MaxDamage-Data'!A69</f>
        <v>France</v>
      </c>
      <c r="B70" s="1">
        <f>'MaxDamage-Data'!D69*'MaxDamage-Adjustment'!$C$5*(1-'MaxDamage-Adjustment'!$C$17)*'MaxDamage-Adjustment'!$I$17</f>
        <v>517.08704762651359</v>
      </c>
      <c r="C70" s="5">
        <f>B70*'MaxDamage-Adjustment'!$I$5</f>
        <v>258.5435238132568</v>
      </c>
      <c r="D70" s="1">
        <f t="shared" si="1"/>
        <v>775.63057143977039</v>
      </c>
      <c r="E70" s="1">
        <f>D70*'MaxDamage-Adjustment'!$C$11</f>
        <v>155.1261142879541</v>
      </c>
      <c r="F70" s="1">
        <f>D70*'MaxDamage-Adjustment'!$I$11</f>
        <v>77563.057143977043</v>
      </c>
    </row>
    <row r="71" spans="1:6" x14ac:dyDescent="0.35">
      <c r="A71" t="str">
        <f>'MaxDamage-Data'!A70</f>
        <v>French Polynesia</v>
      </c>
      <c r="B71" s="1">
        <f>'MaxDamage-Data'!D70*'MaxDamage-Adjustment'!$C$5*(1-'MaxDamage-Adjustment'!$C$17)*'MaxDamage-Adjustment'!$I$17</f>
        <v>0</v>
      </c>
      <c r="C71" s="5">
        <f>B71*'MaxDamage-Adjustment'!$I$5</f>
        <v>0</v>
      </c>
      <c r="D71" s="1">
        <f t="shared" si="1"/>
        <v>0</v>
      </c>
      <c r="E71" s="1">
        <f>D71*'MaxDamage-Adjustment'!$C$11</f>
        <v>0</v>
      </c>
      <c r="F71" s="1">
        <f>D71*'MaxDamage-Adjustment'!$I$11</f>
        <v>0</v>
      </c>
    </row>
    <row r="72" spans="1:6" x14ac:dyDescent="0.35">
      <c r="A72" t="str">
        <f>'MaxDamage-Data'!A71</f>
        <v>Gabon</v>
      </c>
      <c r="B72" s="1">
        <f>'MaxDamage-Data'!D71*'MaxDamage-Adjustment'!$C$5*(1-'MaxDamage-Adjustment'!$C$17)*'MaxDamage-Adjustment'!$I$17</f>
        <v>293.55950004473783</v>
      </c>
      <c r="C72" s="5">
        <f>B72*'MaxDamage-Adjustment'!$I$5</f>
        <v>146.77975002236892</v>
      </c>
      <c r="D72" s="1">
        <f t="shared" si="1"/>
        <v>440.33925006710672</v>
      </c>
      <c r="E72" s="1">
        <f>D72*'MaxDamage-Adjustment'!$C$11</f>
        <v>88.067850013421349</v>
      </c>
      <c r="F72" s="1">
        <f>D72*'MaxDamage-Adjustment'!$I$11</f>
        <v>44033.92500671067</v>
      </c>
    </row>
    <row r="73" spans="1:6" x14ac:dyDescent="0.35">
      <c r="A73" t="str">
        <f>'MaxDamage-Data'!A72</f>
        <v>Gambia, The</v>
      </c>
      <c r="B73" s="1">
        <f>'MaxDamage-Data'!D72*'MaxDamage-Adjustment'!$C$5*(1-'MaxDamage-Adjustment'!$C$17)*'MaxDamage-Adjustment'!$I$17</f>
        <v>99.634709178343982</v>
      </c>
      <c r="C73" s="5">
        <f>B73*'MaxDamage-Adjustment'!$I$5</f>
        <v>49.817354589171991</v>
      </c>
      <c r="D73" s="1">
        <f t="shared" si="1"/>
        <v>149.45206376751597</v>
      </c>
      <c r="E73" s="1">
        <f>D73*'MaxDamage-Adjustment'!$C$11</f>
        <v>29.890412753503195</v>
      </c>
      <c r="F73" s="1">
        <f>D73*'MaxDamage-Adjustment'!$I$11</f>
        <v>14945.206376751597</v>
      </c>
    </row>
    <row r="74" spans="1:6" x14ac:dyDescent="0.35">
      <c r="A74" t="str">
        <f>'MaxDamage-Data'!A73</f>
        <v>Georgia</v>
      </c>
      <c r="B74" s="1">
        <f>'MaxDamage-Data'!D73*'MaxDamage-Adjustment'!$C$5*(1-'MaxDamage-Adjustment'!$C$17)*'MaxDamage-Adjustment'!$I$17</f>
        <v>179.57813816030696</v>
      </c>
      <c r="C74" s="5">
        <f>B74*'MaxDamage-Adjustment'!$I$5</f>
        <v>89.789069080153482</v>
      </c>
      <c r="D74" s="1">
        <f t="shared" si="1"/>
        <v>269.36720724046046</v>
      </c>
      <c r="E74" s="1">
        <f>D74*'MaxDamage-Adjustment'!$C$11</f>
        <v>53.873441448092095</v>
      </c>
      <c r="F74" s="1">
        <f>D74*'MaxDamage-Adjustment'!$I$11</f>
        <v>26936.720724046045</v>
      </c>
    </row>
    <row r="75" spans="1:6" x14ac:dyDescent="0.35">
      <c r="A75" t="str">
        <f>'MaxDamage-Data'!A74</f>
        <v>Germany</v>
      </c>
      <c r="B75" s="1">
        <f>'MaxDamage-Data'!D74*'MaxDamage-Adjustment'!$C$5*(1-'MaxDamage-Adjustment'!$C$17)*'MaxDamage-Adjustment'!$I$17</f>
        <v>522.02707858998156</v>
      </c>
      <c r="C75" s="5">
        <f>B75*'MaxDamage-Adjustment'!$I$5</f>
        <v>261.01353929499078</v>
      </c>
      <c r="D75" s="1">
        <f t="shared" si="1"/>
        <v>783.04061788497233</v>
      </c>
      <c r="E75" s="1">
        <f>D75*'MaxDamage-Adjustment'!$C$11</f>
        <v>156.60812357699447</v>
      </c>
      <c r="F75" s="1">
        <f>D75*'MaxDamage-Adjustment'!$I$11</f>
        <v>78304.061788497231</v>
      </c>
    </row>
    <row r="76" spans="1:6" x14ac:dyDescent="0.35">
      <c r="A76" t="str">
        <f>'MaxDamage-Data'!A75</f>
        <v>Ghana</v>
      </c>
      <c r="B76" s="1">
        <f>'MaxDamage-Data'!D75*'MaxDamage-Adjustment'!$C$5*(1-'MaxDamage-Adjustment'!$C$17)*'MaxDamage-Adjustment'!$I$17</f>
        <v>138.2732870201763</v>
      </c>
      <c r="C76" s="5">
        <f>B76*'MaxDamage-Adjustment'!$I$5</f>
        <v>69.136643510088149</v>
      </c>
      <c r="D76" s="1">
        <f t="shared" si="1"/>
        <v>207.40993053026443</v>
      </c>
      <c r="E76" s="1">
        <f>D76*'MaxDamage-Adjustment'!$C$11</f>
        <v>41.481986106052886</v>
      </c>
      <c r="F76" s="1">
        <f>D76*'MaxDamage-Adjustment'!$I$11</f>
        <v>20740.993053026443</v>
      </c>
    </row>
    <row r="77" spans="1:6" x14ac:dyDescent="0.35">
      <c r="A77" t="str">
        <f>'MaxDamage-Data'!A76</f>
        <v>Greece</v>
      </c>
      <c r="B77" s="1">
        <f>'MaxDamage-Data'!D76*'MaxDamage-Adjustment'!$C$5*(1-'MaxDamage-Adjustment'!$C$17)*'MaxDamage-Adjustment'!$I$17</f>
        <v>440.57884190510123</v>
      </c>
      <c r="C77" s="5">
        <f>B77*'MaxDamage-Adjustment'!$I$5</f>
        <v>220.28942095255061</v>
      </c>
      <c r="D77" s="1">
        <f t="shared" si="1"/>
        <v>660.86826285765187</v>
      </c>
      <c r="E77" s="1">
        <f>D77*'MaxDamage-Adjustment'!$C$11</f>
        <v>132.17365257153037</v>
      </c>
      <c r="F77" s="1">
        <f>D77*'MaxDamage-Adjustment'!$I$11</f>
        <v>66086.826285765186</v>
      </c>
    </row>
    <row r="78" spans="1:6" x14ac:dyDescent="0.35">
      <c r="A78" t="str">
        <f>'MaxDamage-Data'!A77</f>
        <v>Greenland</v>
      </c>
      <c r="B78" s="1">
        <f>'MaxDamage-Data'!D77*'MaxDamage-Adjustment'!$C$5*(1-'MaxDamage-Adjustment'!$C$17)*'MaxDamage-Adjustment'!$I$17</f>
        <v>0</v>
      </c>
      <c r="C78" s="5">
        <f>B78*'MaxDamage-Adjustment'!$I$5</f>
        <v>0</v>
      </c>
      <c r="D78" s="1">
        <f t="shared" si="1"/>
        <v>0</v>
      </c>
      <c r="E78" s="1">
        <f>D78*'MaxDamage-Adjustment'!$C$11</f>
        <v>0</v>
      </c>
      <c r="F78" s="1">
        <f>D78*'MaxDamage-Adjustment'!$I$11</f>
        <v>0</v>
      </c>
    </row>
    <row r="79" spans="1:6" x14ac:dyDescent="0.35">
      <c r="A79" t="str">
        <f>'MaxDamage-Data'!A78</f>
        <v>Grenada</v>
      </c>
      <c r="B79" s="1">
        <f>'MaxDamage-Data'!D78*'MaxDamage-Adjustment'!$C$5*(1-'MaxDamage-Adjustment'!$C$17)*'MaxDamage-Adjustment'!$I$17</f>
        <v>267.6535411614388</v>
      </c>
      <c r="C79" s="5">
        <f>B79*'MaxDamage-Adjustment'!$I$5</f>
        <v>133.8267705807194</v>
      </c>
      <c r="D79" s="1">
        <f t="shared" si="1"/>
        <v>401.48031174215816</v>
      </c>
      <c r="E79" s="1">
        <f>D79*'MaxDamage-Adjustment'!$C$11</f>
        <v>80.296062348431633</v>
      </c>
      <c r="F79" s="1">
        <f>D79*'MaxDamage-Adjustment'!$I$11</f>
        <v>40148.031174215816</v>
      </c>
    </row>
    <row r="80" spans="1:6" x14ac:dyDescent="0.35">
      <c r="A80" t="str">
        <f>'MaxDamage-Data'!A79</f>
        <v>Guam</v>
      </c>
      <c r="B80" s="1">
        <f>'MaxDamage-Data'!D79*'MaxDamage-Adjustment'!$C$5*(1-'MaxDamage-Adjustment'!$C$17)*'MaxDamage-Adjustment'!$I$17</f>
        <v>0</v>
      </c>
      <c r="C80" s="5">
        <f>B80*'MaxDamage-Adjustment'!$I$5</f>
        <v>0</v>
      </c>
      <c r="D80" s="1">
        <f t="shared" si="1"/>
        <v>0</v>
      </c>
      <c r="E80" s="1">
        <f>D80*'MaxDamage-Adjustment'!$C$11</f>
        <v>0</v>
      </c>
      <c r="F80" s="1">
        <f>D80*'MaxDamage-Adjustment'!$I$11</f>
        <v>0</v>
      </c>
    </row>
    <row r="81" spans="1:6" x14ac:dyDescent="0.35">
      <c r="A81" t="str">
        <f>'MaxDamage-Data'!A80</f>
        <v>Guatemala</v>
      </c>
      <c r="B81" s="1">
        <f>'MaxDamage-Data'!D80*'MaxDamage-Adjustment'!$C$5*(1-'MaxDamage-Adjustment'!$C$17)*'MaxDamage-Adjustment'!$I$17</f>
        <v>186.47449367406756</v>
      </c>
      <c r="C81" s="5">
        <f>B81*'MaxDamage-Adjustment'!$I$5</f>
        <v>93.23724683703378</v>
      </c>
      <c r="D81" s="1">
        <f t="shared" si="1"/>
        <v>279.71174051110131</v>
      </c>
      <c r="E81" s="1">
        <f>D81*'MaxDamage-Adjustment'!$C$11</f>
        <v>55.942348102220265</v>
      </c>
      <c r="F81" s="1">
        <f>D81*'MaxDamage-Adjustment'!$I$11</f>
        <v>27971.174051110131</v>
      </c>
    </row>
    <row r="82" spans="1:6" x14ac:dyDescent="0.35">
      <c r="A82" t="str">
        <f>'MaxDamage-Data'!A81</f>
        <v>Guinea</v>
      </c>
      <c r="B82" s="1">
        <f>'MaxDamage-Data'!D81*'MaxDamage-Adjustment'!$C$5*(1-'MaxDamage-Adjustment'!$C$17)*'MaxDamage-Adjustment'!$I$17</f>
        <v>90.041249875390804</v>
      </c>
      <c r="C82" s="5">
        <f>B82*'MaxDamage-Adjustment'!$I$5</f>
        <v>45.020624937695402</v>
      </c>
      <c r="D82" s="1">
        <f t="shared" si="1"/>
        <v>135.06187481308621</v>
      </c>
      <c r="E82" s="1">
        <f>D82*'MaxDamage-Adjustment'!$C$11</f>
        <v>27.012374962617244</v>
      </c>
      <c r="F82" s="1">
        <f>D82*'MaxDamage-Adjustment'!$I$11</f>
        <v>13506.187481308621</v>
      </c>
    </row>
    <row r="83" spans="1:6" x14ac:dyDescent="0.35">
      <c r="A83" t="str">
        <f>'MaxDamage-Data'!A82</f>
        <v>Guinea-Bissau</v>
      </c>
      <c r="B83" s="1">
        <f>'MaxDamage-Data'!D82*'MaxDamage-Adjustment'!$C$5*(1-'MaxDamage-Adjustment'!$C$17)*'MaxDamage-Adjustment'!$I$17</f>
        <v>97.413249246617838</v>
      </c>
      <c r="C83" s="5">
        <f>B83*'MaxDamage-Adjustment'!$I$5</f>
        <v>48.706624623308919</v>
      </c>
      <c r="D83" s="1">
        <f t="shared" si="1"/>
        <v>146.11987386992675</v>
      </c>
      <c r="E83" s="1">
        <f>D83*'MaxDamage-Adjustment'!$C$11</f>
        <v>29.223974773985351</v>
      </c>
      <c r="F83" s="1">
        <f>D83*'MaxDamage-Adjustment'!$I$11</f>
        <v>14611.987386992674</v>
      </c>
    </row>
    <row r="84" spans="1:6" x14ac:dyDescent="0.35">
      <c r="A84" t="str">
        <f>'MaxDamage-Data'!A83</f>
        <v>Guyana</v>
      </c>
      <c r="B84" s="1">
        <f>'MaxDamage-Data'!D83*'MaxDamage-Adjustment'!$C$5*(1-'MaxDamage-Adjustment'!$C$17)*'MaxDamage-Adjustment'!$I$17</f>
        <v>186.26412592316146</v>
      </c>
      <c r="C84" s="5">
        <f>B84*'MaxDamage-Adjustment'!$I$5</f>
        <v>93.132062961580729</v>
      </c>
      <c r="D84" s="1">
        <f t="shared" si="1"/>
        <v>279.39618888474217</v>
      </c>
      <c r="E84" s="1">
        <f>D84*'MaxDamage-Adjustment'!$C$11</f>
        <v>55.879237776948436</v>
      </c>
      <c r="F84" s="1">
        <f>D84*'MaxDamage-Adjustment'!$I$11</f>
        <v>27939.618888474219</v>
      </c>
    </row>
    <row r="85" spans="1:6" x14ac:dyDescent="0.35">
      <c r="A85" t="str">
        <f>'MaxDamage-Data'!A84</f>
        <v>Haiti</v>
      </c>
      <c r="B85" s="1">
        <f>'MaxDamage-Data'!D84*'MaxDamage-Adjustment'!$C$5*(1-'MaxDamage-Adjustment'!$C$17)*'MaxDamage-Adjustment'!$I$17</f>
        <v>106.24874001300029</v>
      </c>
      <c r="C85" s="5">
        <f>B85*'MaxDamage-Adjustment'!$I$5</f>
        <v>53.124370006500143</v>
      </c>
      <c r="D85" s="1">
        <f t="shared" si="1"/>
        <v>159.37311001950042</v>
      </c>
      <c r="E85" s="1">
        <f>D85*'MaxDamage-Adjustment'!$C$11</f>
        <v>31.874622003900086</v>
      </c>
      <c r="F85" s="1">
        <f>D85*'MaxDamage-Adjustment'!$I$11</f>
        <v>15937.311001950042</v>
      </c>
    </row>
    <row r="86" spans="1:6" x14ac:dyDescent="0.35">
      <c r="A86" t="str">
        <f>'MaxDamage-Data'!A85</f>
        <v>Honduras</v>
      </c>
      <c r="B86" s="1">
        <f>'MaxDamage-Data'!D85*'MaxDamage-Adjustment'!$C$5*(1-'MaxDamage-Adjustment'!$C$17)*'MaxDamage-Adjustment'!$I$17</f>
        <v>164.40165965524503</v>
      </c>
      <c r="C86" s="5">
        <f>B86*'MaxDamage-Adjustment'!$I$5</f>
        <v>82.200829827622513</v>
      </c>
      <c r="D86" s="1">
        <f t="shared" si="1"/>
        <v>246.60248948286755</v>
      </c>
      <c r="E86" s="1">
        <f>D86*'MaxDamage-Adjustment'!$C$11</f>
        <v>49.320497896573514</v>
      </c>
      <c r="F86" s="1">
        <f>D86*'MaxDamage-Adjustment'!$I$11</f>
        <v>24660.248948286757</v>
      </c>
    </row>
    <row r="87" spans="1:6" x14ac:dyDescent="0.35">
      <c r="A87" t="str">
        <f>'MaxDamage-Data'!A86</f>
        <v>Hong Kong SAR, China</v>
      </c>
      <c r="B87" s="1">
        <f>'MaxDamage-Data'!D86*'MaxDamage-Adjustment'!$C$5*(1-'MaxDamage-Adjustment'!$C$17)*'MaxDamage-Adjustment'!$I$17</f>
        <v>474.41405204707638</v>
      </c>
      <c r="C87" s="5">
        <f>B87*'MaxDamage-Adjustment'!$I$5</f>
        <v>237.20702602353819</v>
      </c>
      <c r="D87" s="1">
        <f t="shared" si="1"/>
        <v>711.62107807061454</v>
      </c>
      <c r="E87" s="1">
        <f>D87*'MaxDamage-Adjustment'!$C$11</f>
        <v>142.32421561412292</v>
      </c>
      <c r="F87" s="1">
        <f>D87*'MaxDamage-Adjustment'!$I$11</f>
        <v>71162.10780706146</v>
      </c>
    </row>
    <row r="88" spans="1:6" x14ac:dyDescent="0.35">
      <c r="A88" t="str">
        <f>'MaxDamage-Data'!A87</f>
        <v>Hungary</v>
      </c>
      <c r="B88" s="1">
        <f>'MaxDamage-Data'!D87*'MaxDamage-Adjustment'!$C$5*(1-'MaxDamage-Adjustment'!$C$17)*'MaxDamage-Adjustment'!$I$17</f>
        <v>332.72036666441505</v>
      </c>
      <c r="C88" s="5">
        <f>B88*'MaxDamage-Adjustment'!$I$5</f>
        <v>166.36018333220753</v>
      </c>
      <c r="D88" s="1">
        <f t="shared" si="1"/>
        <v>499.08054999662261</v>
      </c>
      <c r="E88" s="1">
        <f>D88*'MaxDamage-Adjustment'!$C$11</f>
        <v>99.816109999324524</v>
      </c>
      <c r="F88" s="1">
        <f>D88*'MaxDamage-Adjustment'!$I$11</f>
        <v>49908.054999662258</v>
      </c>
    </row>
    <row r="89" spans="1:6" x14ac:dyDescent="0.35">
      <c r="A89" t="str">
        <f>'MaxDamage-Data'!A88</f>
        <v>Iceland</v>
      </c>
      <c r="B89" s="1">
        <f>'MaxDamage-Data'!D88*'MaxDamage-Adjustment'!$C$5*(1-'MaxDamage-Adjustment'!$C$17)*'MaxDamage-Adjustment'!$I$17</f>
        <v>521.89513202063256</v>
      </c>
      <c r="C89" s="5">
        <f>B89*'MaxDamage-Adjustment'!$I$5</f>
        <v>260.94756601031628</v>
      </c>
      <c r="D89" s="1">
        <f t="shared" si="1"/>
        <v>782.8426980309489</v>
      </c>
      <c r="E89" s="1">
        <f>D89*'MaxDamage-Adjustment'!$C$11</f>
        <v>156.5685396061898</v>
      </c>
      <c r="F89" s="1">
        <f>D89*'MaxDamage-Adjustment'!$I$11</f>
        <v>78284.269803094896</v>
      </c>
    </row>
    <row r="90" spans="1:6" x14ac:dyDescent="0.35">
      <c r="A90" t="str">
        <f>'MaxDamage-Data'!A89</f>
        <v>India</v>
      </c>
      <c r="B90" s="1">
        <f>'MaxDamage-Data'!D89*'MaxDamage-Adjustment'!$C$5*(1-'MaxDamage-Adjustment'!$C$17)*'MaxDamage-Adjustment'!$I$17</f>
        <v>141.85324262199438</v>
      </c>
      <c r="C90" s="5">
        <f>B90*'MaxDamage-Adjustment'!$I$5</f>
        <v>70.926621310997191</v>
      </c>
      <c r="D90" s="1">
        <f t="shared" si="1"/>
        <v>212.77986393299159</v>
      </c>
      <c r="E90" s="1">
        <f>D90*'MaxDamage-Adjustment'!$C$11</f>
        <v>42.555972786598318</v>
      </c>
      <c r="F90" s="1">
        <f>D90*'MaxDamage-Adjustment'!$I$11</f>
        <v>21277.986393299157</v>
      </c>
    </row>
    <row r="91" spans="1:6" x14ac:dyDescent="0.35">
      <c r="A91" t="str">
        <f>'MaxDamage-Data'!A90</f>
        <v>Indonesia</v>
      </c>
      <c r="B91" s="1">
        <f>'MaxDamage-Data'!D90*'MaxDamage-Adjustment'!$C$5*(1-'MaxDamage-Adjustment'!$C$17)*'MaxDamage-Adjustment'!$I$17</f>
        <v>188.06527525070214</v>
      </c>
      <c r="C91" s="5">
        <f>B91*'MaxDamage-Adjustment'!$I$5</f>
        <v>94.032637625351072</v>
      </c>
      <c r="D91" s="1">
        <f t="shared" si="1"/>
        <v>282.09791287605321</v>
      </c>
      <c r="E91" s="1">
        <f>D91*'MaxDamage-Adjustment'!$C$11</f>
        <v>56.419582575210647</v>
      </c>
      <c r="F91" s="1">
        <f>D91*'MaxDamage-Adjustment'!$I$11</f>
        <v>28209.791287605323</v>
      </c>
    </row>
    <row r="92" spans="1:6" x14ac:dyDescent="0.35">
      <c r="A92" t="str">
        <f>'MaxDamage-Data'!A91</f>
        <v>Iran, Islamic Rep.</v>
      </c>
      <c r="B92" s="1">
        <f>'MaxDamage-Data'!D91*'MaxDamage-Adjustment'!$C$5*(1-'MaxDamage-Adjustment'!$C$17)*'MaxDamage-Adjustment'!$I$17</f>
        <v>242.07409666613927</v>
      </c>
      <c r="C92" s="5">
        <f>B92*'MaxDamage-Adjustment'!$I$5</f>
        <v>121.03704833306963</v>
      </c>
      <c r="D92" s="1">
        <f t="shared" si="1"/>
        <v>363.11114499920893</v>
      </c>
      <c r="E92" s="1">
        <f>D92*'MaxDamage-Adjustment'!$C$11</f>
        <v>72.622228999841795</v>
      </c>
      <c r="F92" s="1">
        <f>D92*'MaxDamage-Adjustment'!$I$11</f>
        <v>36311.114499920892</v>
      </c>
    </row>
    <row r="93" spans="1:6" x14ac:dyDescent="0.35">
      <c r="A93" t="str">
        <f>'MaxDamage-Data'!A92</f>
        <v>Iraq</v>
      </c>
      <c r="B93" s="1">
        <f>'MaxDamage-Data'!D92*'MaxDamage-Adjustment'!$C$5*(1-'MaxDamage-Adjustment'!$C$17)*'MaxDamage-Adjustment'!$I$17</f>
        <v>220.88192309599435</v>
      </c>
      <c r="C93" s="5">
        <f>B93*'MaxDamage-Adjustment'!$I$5</f>
        <v>110.44096154799718</v>
      </c>
      <c r="D93" s="1">
        <f t="shared" si="1"/>
        <v>331.32288464399153</v>
      </c>
      <c r="E93" s="1">
        <f>D93*'MaxDamage-Adjustment'!$C$11</f>
        <v>66.264576928798306</v>
      </c>
      <c r="F93" s="1">
        <f>D93*'MaxDamage-Adjustment'!$I$11</f>
        <v>33132.288464399157</v>
      </c>
    </row>
    <row r="94" spans="1:6" x14ac:dyDescent="0.35">
      <c r="A94" t="str">
        <f>'MaxDamage-Data'!A93</f>
        <v>Ireland</v>
      </c>
      <c r="B94" s="1">
        <f>'MaxDamage-Data'!D93*'MaxDamage-Adjustment'!$C$5*(1-'MaxDamage-Adjustment'!$C$17)*'MaxDamage-Adjustment'!$I$17</f>
        <v>550.54279306407966</v>
      </c>
      <c r="C94" s="5">
        <f>B94*'MaxDamage-Adjustment'!$I$5</f>
        <v>275.27139653203983</v>
      </c>
      <c r="D94" s="1">
        <f t="shared" si="1"/>
        <v>825.81418959611949</v>
      </c>
      <c r="E94" s="1">
        <f>D94*'MaxDamage-Adjustment'!$C$11</f>
        <v>165.1628379192239</v>
      </c>
      <c r="F94" s="1">
        <f>D94*'MaxDamage-Adjustment'!$I$11</f>
        <v>82581.418959611954</v>
      </c>
    </row>
    <row r="95" spans="1:6" x14ac:dyDescent="0.35">
      <c r="A95" t="str">
        <f>'MaxDamage-Data'!A94</f>
        <v>Isle of Man</v>
      </c>
      <c r="B95" s="1">
        <f>'MaxDamage-Data'!D94*'MaxDamage-Adjustment'!$C$5*(1-'MaxDamage-Adjustment'!$C$17)*'MaxDamage-Adjustment'!$I$17</f>
        <v>0</v>
      </c>
      <c r="C95" s="5">
        <f>B95*'MaxDamage-Adjustment'!$I$5</f>
        <v>0</v>
      </c>
      <c r="D95" s="1">
        <f t="shared" si="1"/>
        <v>0</v>
      </c>
      <c r="E95" s="1">
        <f>D95*'MaxDamage-Adjustment'!$C$11</f>
        <v>0</v>
      </c>
      <c r="F95" s="1">
        <f>D95*'MaxDamage-Adjustment'!$I$11</f>
        <v>0</v>
      </c>
    </row>
    <row r="96" spans="1:6" x14ac:dyDescent="0.35">
      <c r="A96" t="str">
        <f>'MaxDamage-Data'!A95</f>
        <v>Israel</v>
      </c>
      <c r="B96" s="1">
        <f>'MaxDamage-Data'!D95*'MaxDamage-Adjustment'!$C$5*(1-'MaxDamage-Adjustment'!$C$17)*'MaxDamage-Adjustment'!$I$17</f>
        <v>462.97151448011982</v>
      </c>
      <c r="C96" s="5">
        <f>B96*'MaxDamage-Adjustment'!$I$5</f>
        <v>231.48575724005991</v>
      </c>
      <c r="D96" s="1">
        <f t="shared" si="1"/>
        <v>694.45727172017973</v>
      </c>
      <c r="E96" s="1">
        <f>D96*'MaxDamage-Adjustment'!$C$11</f>
        <v>138.89145434403596</v>
      </c>
      <c r="F96" s="1">
        <f>D96*'MaxDamage-Adjustment'!$I$11</f>
        <v>69445.727172017971</v>
      </c>
    </row>
    <row r="97" spans="1:6" x14ac:dyDescent="0.35">
      <c r="A97" t="str">
        <f>'MaxDamage-Data'!A96</f>
        <v>Italy</v>
      </c>
      <c r="B97" s="1">
        <f>'MaxDamage-Data'!D96*'MaxDamage-Adjustment'!$C$5*(1-'MaxDamage-Adjustment'!$C$17)*'MaxDamage-Adjustment'!$I$17</f>
        <v>492.52938075836812</v>
      </c>
      <c r="C97" s="5">
        <f>B97*'MaxDamage-Adjustment'!$I$5</f>
        <v>246.26469037918406</v>
      </c>
      <c r="D97" s="1">
        <f t="shared" si="1"/>
        <v>738.79407113755224</v>
      </c>
      <c r="E97" s="1">
        <f>D97*'MaxDamage-Adjustment'!$C$11</f>
        <v>147.75881422751044</v>
      </c>
      <c r="F97" s="1">
        <f>D97*'MaxDamage-Adjustment'!$I$11</f>
        <v>73879.407113755224</v>
      </c>
    </row>
    <row r="98" spans="1:6" x14ac:dyDescent="0.35">
      <c r="A98" t="str">
        <f>'MaxDamage-Data'!A97</f>
        <v>Jamaica</v>
      </c>
      <c r="B98" s="1">
        <f>'MaxDamage-Data'!D97*'MaxDamage-Adjustment'!$C$5*(1-'MaxDamage-Adjustment'!$C$17)*'MaxDamage-Adjustment'!$I$17</f>
        <v>229.06915854612899</v>
      </c>
      <c r="C98" s="5">
        <f>B98*'MaxDamage-Adjustment'!$I$5</f>
        <v>114.53457927306449</v>
      </c>
      <c r="D98" s="1">
        <f t="shared" si="1"/>
        <v>343.6037378191935</v>
      </c>
      <c r="E98" s="1">
        <f>D98*'MaxDamage-Adjustment'!$C$11</f>
        <v>68.7207475638387</v>
      </c>
      <c r="F98" s="1">
        <f>D98*'MaxDamage-Adjustment'!$I$11</f>
        <v>34360.373781919348</v>
      </c>
    </row>
    <row r="99" spans="1:6" x14ac:dyDescent="0.35">
      <c r="A99" t="str">
        <f>'MaxDamage-Data'!A98</f>
        <v>Japan</v>
      </c>
      <c r="B99" s="1">
        <f>'MaxDamage-Data'!D98*'MaxDamage-Adjustment'!$C$5*(1-'MaxDamage-Adjustment'!$C$17)*'MaxDamage-Adjustment'!$I$17</f>
        <v>528.67983516497122</v>
      </c>
      <c r="C99" s="5">
        <f>B99*'MaxDamage-Adjustment'!$I$5</f>
        <v>264.33991758248561</v>
      </c>
      <c r="D99" s="1">
        <f t="shared" si="1"/>
        <v>793.01975274745678</v>
      </c>
      <c r="E99" s="1">
        <f>D99*'MaxDamage-Adjustment'!$C$11</f>
        <v>158.60395054949137</v>
      </c>
      <c r="F99" s="1">
        <f>D99*'MaxDamage-Adjustment'!$I$11</f>
        <v>79301.975274745681</v>
      </c>
    </row>
    <row r="100" spans="1:6" x14ac:dyDescent="0.35">
      <c r="A100" t="str">
        <f>'MaxDamage-Data'!A99</f>
        <v>Jordan</v>
      </c>
      <c r="B100" s="1">
        <f>'MaxDamage-Data'!D99*'MaxDamage-Adjustment'!$C$5*(1-'MaxDamage-Adjustment'!$C$17)*'MaxDamage-Adjustment'!$I$17</f>
        <v>218.90917326662068</v>
      </c>
      <c r="C100" s="5">
        <f>B100*'MaxDamage-Adjustment'!$I$5</f>
        <v>109.45458663331034</v>
      </c>
      <c r="D100" s="1">
        <f t="shared" si="1"/>
        <v>328.36375989993104</v>
      </c>
      <c r="E100" s="1">
        <f>D100*'MaxDamage-Adjustment'!$C$11</f>
        <v>65.672751979986216</v>
      </c>
      <c r="F100" s="1">
        <f>D100*'MaxDamage-Adjustment'!$I$11</f>
        <v>32836.375989993103</v>
      </c>
    </row>
    <row r="101" spans="1:6" x14ac:dyDescent="0.35">
      <c r="A101" t="str">
        <f>'MaxDamage-Data'!A100</f>
        <v>Kazakhstan</v>
      </c>
      <c r="B101" s="1">
        <f>'MaxDamage-Data'!D100*'MaxDamage-Adjustment'!$C$5*(1-'MaxDamage-Adjustment'!$C$17)*'MaxDamage-Adjustment'!$I$17</f>
        <v>290.00482642895463</v>
      </c>
      <c r="C101" s="5">
        <f>B101*'MaxDamage-Adjustment'!$I$5</f>
        <v>145.00241321447731</v>
      </c>
      <c r="D101" s="1">
        <f t="shared" si="1"/>
        <v>435.00723964343194</v>
      </c>
      <c r="E101" s="1">
        <f>D101*'MaxDamage-Adjustment'!$C$11</f>
        <v>87.001447928686389</v>
      </c>
      <c r="F101" s="1">
        <f>D101*'MaxDamage-Adjustment'!$I$11</f>
        <v>43500.723964343197</v>
      </c>
    </row>
    <row r="102" spans="1:6" x14ac:dyDescent="0.35">
      <c r="A102" t="str">
        <f>'MaxDamage-Data'!A101</f>
        <v>Kenya</v>
      </c>
      <c r="B102" s="1">
        <f>'MaxDamage-Data'!D101*'MaxDamage-Adjustment'!$C$5*(1-'MaxDamage-Adjustment'!$C$17)*'MaxDamage-Adjustment'!$I$17</f>
        <v>122.95989155048402</v>
      </c>
      <c r="C102" s="5">
        <f>B102*'MaxDamage-Adjustment'!$I$5</f>
        <v>61.479945775242008</v>
      </c>
      <c r="D102" s="1">
        <f t="shared" si="1"/>
        <v>184.43983732572602</v>
      </c>
      <c r="E102" s="1">
        <f>D102*'MaxDamage-Adjustment'!$C$11</f>
        <v>36.887967465145202</v>
      </c>
      <c r="F102" s="1">
        <f>D102*'MaxDamage-Adjustment'!$I$11</f>
        <v>18443.9837325726</v>
      </c>
    </row>
    <row r="103" spans="1:6" x14ac:dyDescent="0.35">
      <c r="A103" t="str">
        <f>'MaxDamage-Data'!A102</f>
        <v>Kiribati</v>
      </c>
      <c r="B103" s="1">
        <f>'MaxDamage-Data'!D102*'MaxDamage-Adjustment'!$C$5*(1-'MaxDamage-Adjustment'!$C$17)*'MaxDamage-Adjustment'!$I$17</f>
        <v>146.43752615469114</v>
      </c>
      <c r="C103" s="5">
        <f>B103*'MaxDamage-Adjustment'!$I$5</f>
        <v>73.218763077345571</v>
      </c>
      <c r="D103" s="1">
        <f t="shared" si="1"/>
        <v>219.65628923203673</v>
      </c>
      <c r="E103" s="1">
        <f>D103*'MaxDamage-Adjustment'!$C$11</f>
        <v>43.931257846407348</v>
      </c>
      <c r="F103" s="1">
        <f>D103*'MaxDamage-Adjustment'!$I$11</f>
        <v>21965.628923203672</v>
      </c>
    </row>
    <row r="104" spans="1:6" x14ac:dyDescent="0.35">
      <c r="A104" t="str">
        <f>'MaxDamage-Data'!A103</f>
        <v>Korea, Dem. Rep.</v>
      </c>
      <c r="B104" s="1">
        <f>'MaxDamage-Data'!D103*'MaxDamage-Adjustment'!$C$5*(1-'MaxDamage-Adjustment'!$C$17)*'MaxDamage-Adjustment'!$I$17</f>
        <v>155.54422086821069</v>
      </c>
      <c r="C104" s="5">
        <f>B104*'MaxDamage-Adjustment'!$I$5</f>
        <v>77.772110434105343</v>
      </c>
      <c r="D104" s="1">
        <f t="shared" si="1"/>
        <v>233.31633130231603</v>
      </c>
      <c r="E104" s="1">
        <f>D104*'MaxDamage-Adjustment'!$C$11</f>
        <v>46.66326626046321</v>
      </c>
      <c r="F104" s="1">
        <f>D104*'MaxDamage-Adjustment'!$I$11</f>
        <v>23331.633130231603</v>
      </c>
    </row>
    <row r="105" spans="1:6" x14ac:dyDescent="0.35">
      <c r="A105" t="str">
        <f>'MaxDamage-Data'!A104</f>
        <v>Korea, Rep.</v>
      </c>
      <c r="B105" s="1">
        <f>'MaxDamage-Data'!D104*'MaxDamage-Adjustment'!$C$5*(1-'MaxDamage-Adjustment'!$C$17)*'MaxDamage-Adjustment'!$I$17</f>
        <v>409.04397836216611</v>
      </c>
      <c r="C105" s="5">
        <f>B105*'MaxDamage-Adjustment'!$I$5</f>
        <v>204.52198918108306</v>
      </c>
      <c r="D105" s="1">
        <f t="shared" si="1"/>
        <v>613.56596754324914</v>
      </c>
      <c r="E105" s="1">
        <f>D105*'MaxDamage-Adjustment'!$C$11</f>
        <v>122.71319350864984</v>
      </c>
      <c r="F105" s="1">
        <f>D105*'MaxDamage-Adjustment'!$I$11</f>
        <v>61356.596754324913</v>
      </c>
    </row>
    <row r="106" spans="1:6" x14ac:dyDescent="0.35">
      <c r="A106" t="str">
        <f>'MaxDamage-Data'!A105</f>
        <v>Kosovo</v>
      </c>
      <c r="B106" s="1">
        <f>'MaxDamage-Data'!D105*'MaxDamage-Adjustment'!$C$5*(1-'MaxDamage-Adjustment'!$C$17)*'MaxDamage-Adjustment'!$I$17</f>
        <v>196.07053966421947</v>
      </c>
      <c r="C106" s="5">
        <f>B106*'MaxDamage-Adjustment'!$I$5</f>
        <v>98.035269832109734</v>
      </c>
      <c r="D106" s="1">
        <f t="shared" si="1"/>
        <v>294.10580949632919</v>
      </c>
      <c r="E106" s="1">
        <f>D106*'MaxDamage-Adjustment'!$C$11</f>
        <v>58.821161899265839</v>
      </c>
      <c r="F106" s="1">
        <f>D106*'MaxDamage-Adjustment'!$I$11</f>
        <v>29410.58094963292</v>
      </c>
    </row>
    <row r="107" spans="1:6" x14ac:dyDescent="0.35">
      <c r="A107" t="str">
        <f>'MaxDamage-Data'!A106</f>
        <v>Kuwait</v>
      </c>
      <c r="B107" s="1">
        <f>'MaxDamage-Data'!D106*'MaxDamage-Adjustment'!$C$5*(1-'MaxDamage-Adjustment'!$C$17)*'MaxDamage-Adjustment'!$I$17</f>
        <v>506.53453745440521</v>
      </c>
      <c r="C107" s="5">
        <f>B107*'MaxDamage-Adjustment'!$I$5</f>
        <v>253.26726872720261</v>
      </c>
      <c r="D107" s="1">
        <f t="shared" si="1"/>
        <v>759.80180618160784</v>
      </c>
      <c r="E107" s="1">
        <f>D107*'MaxDamage-Adjustment'!$C$11</f>
        <v>151.96036123632157</v>
      </c>
      <c r="F107" s="1">
        <f>D107*'MaxDamage-Adjustment'!$I$11</f>
        <v>75980.180618160783</v>
      </c>
    </row>
    <row r="108" spans="1:6" x14ac:dyDescent="0.35">
      <c r="A108" t="str">
        <f>'MaxDamage-Data'!A107</f>
        <v>Kyrgyz Republic</v>
      </c>
      <c r="B108" s="1">
        <f>'MaxDamage-Data'!D107*'MaxDamage-Adjustment'!$C$5*(1-'MaxDamage-Adjustment'!$C$17)*'MaxDamage-Adjustment'!$I$17</f>
        <v>118.07142837996113</v>
      </c>
      <c r="C108" s="5">
        <f>B108*'MaxDamage-Adjustment'!$I$5</f>
        <v>59.035714189980567</v>
      </c>
      <c r="D108" s="1">
        <f t="shared" si="1"/>
        <v>177.10714256994169</v>
      </c>
      <c r="E108" s="1">
        <f>D108*'MaxDamage-Adjustment'!$C$11</f>
        <v>35.421428513988339</v>
      </c>
      <c r="F108" s="1">
        <f>D108*'MaxDamage-Adjustment'!$I$11</f>
        <v>17710.714256994168</v>
      </c>
    </row>
    <row r="109" spans="1:6" x14ac:dyDescent="0.35">
      <c r="A109" t="str">
        <f>'MaxDamage-Data'!A108</f>
        <v>Lao PDR</v>
      </c>
      <c r="B109" s="1">
        <f>'MaxDamage-Data'!D108*'MaxDamage-Adjustment'!$C$5*(1-'MaxDamage-Adjustment'!$C$17)*'MaxDamage-Adjustment'!$I$17</f>
        <v>129.69020938049519</v>
      </c>
      <c r="C109" s="5">
        <f>B109*'MaxDamage-Adjustment'!$I$5</f>
        <v>64.845104690247595</v>
      </c>
      <c r="D109" s="1">
        <f t="shared" si="1"/>
        <v>194.5353140707428</v>
      </c>
      <c r="E109" s="1">
        <f>D109*'MaxDamage-Adjustment'!$C$11</f>
        <v>38.90706281414856</v>
      </c>
      <c r="F109" s="1">
        <f>D109*'MaxDamage-Adjustment'!$I$11</f>
        <v>19453.531407074279</v>
      </c>
    </row>
    <row r="110" spans="1:6" x14ac:dyDescent="0.35">
      <c r="A110" t="str">
        <f>'MaxDamage-Data'!A109</f>
        <v>Latvia</v>
      </c>
      <c r="B110" s="1">
        <f>'MaxDamage-Data'!D109*'MaxDamage-Adjustment'!$C$5*(1-'MaxDamage-Adjustment'!$C$17)*'MaxDamage-Adjustment'!$I$17</f>
        <v>317.1931203688186</v>
      </c>
      <c r="C110" s="5">
        <f>B110*'MaxDamage-Adjustment'!$I$5</f>
        <v>158.5965601844093</v>
      </c>
      <c r="D110" s="1">
        <f t="shared" si="1"/>
        <v>475.78968055322787</v>
      </c>
      <c r="E110" s="1">
        <f>D110*'MaxDamage-Adjustment'!$C$11</f>
        <v>95.157936110645579</v>
      </c>
      <c r="F110" s="1">
        <f>D110*'MaxDamage-Adjustment'!$I$11</f>
        <v>47578.968055322788</v>
      </c>
    </row>
    <row r="111" spans="1:6" x14ac:dyDescent="0.35">
      <c r="A111" t="str">
        <f>'MaxDamage-Data'!A110</f>
        <v>Lebanon</v>
      </c>
      <c r="B111" s="1">
        <f>'MaxDamage-Data'!D110*'MaxDamage-Adjustment'!$C$5*(1-'MaxDamage-Adjustment'!$C$17)*'MaxDamage-Adjustment'!$I$17</f>
        <v>286.08574628679776</v>
      </c>
      <c r="C111" s="5">
        <f>B111*'MaxDamage-Adjustment'!$I$5</f>
        <v>143.04287314339888</v>
      </c>
      <c r="D111" s="1">
        <f t="shared" si="1"/>
        <v>429.12861943019664</v>
      </c>
      <c r="E111" s="1">
        <f>D111*'MaxDamage-Adjustment'!$C$11</f>
        <v>85.825723886039327</v>
      </c>
      <c r="F111" s="1">
        <f>D111*'MaxDamage-Adjustment'!$I$11</f>
        <v>42912.861943019663</v>
      </c>
    </row>
    <row r="112" spans="1:6" x14ac:dyDescent="0.35">
      <c r="A112" t="str">
        <f>'MaxDamage-Data'!A111</f>
        <v>Lesotho</v>
      </c>
      <c r="B112" s="1">
        <f>'MaxDamage-Data'!D111*'MaxDamage-Adjustment'!$C$5*(1-'MaxDamage-Adjustment'!$C$17)*'MaxDamage-Adjustment'!$I$17</f>
        <v>127.89797137057062</v>
      </c>
      <c r="C112" s="5">
        <f>B112*'MaxDamage-Adjustment'!$I$5</f>
        <v>63.948985685285308</v>
      </c>
      <c r="D112" s="1">
        <f t="shared" si="1"/>
        <v>191.84695705585591</v>
      </c>
      <c r="E112" s="1">
        <f>D112*'MaxDamage-Adjustment'!$C$11</f>
        <v>38.369391411171186</v>
      </c>
      <c r="F112" s="1">
        <f>D112*'MaxDamage-Adjustment'!$I$11</f>
        <v>19184.695705585589</v>
      </c>
    </row>
    <row r="113" spans="1:6" x14ac:dyDescent="0.35">
      <c r="A113" t="str">
        <f>'MaxDamage-Data'!A112</f>
        <v>Liberia</v>
      </c>
      <c r="B113" s="1">
        <f>'MaxDamage-Data'!D112*'MaxDamage-Adjustment'!$C$5*(1-'MaxDamage-Adjustment'!$C$17)*'MaxDamage-Adjustment'!$I$17</f>
        <v>80.597976049717218</v>
      </c>
      <c r="C113" s="5">
        <f>B113*'MaxDamage-Adjustment'!$I$5</f>
        <v>40.298988024858609</v>
      </c>
      <c r="D113" s="1">
        <f t="shared" si="1"/>
        <v>120.89696407457583</v>
      </c>
      <c r="E113" s="1">
        <f>D113*'MaxDamage-Adjustment'!$C$11</f>
        <v>24.179392814915168</v>
      </c>
      <c r="F113" s="1">
        <f>D113*'MaxDamage-Adjustment'!$I$11</f>
        <v>12089.696407457583</v>
      </c>
    </row>
    <row r="114" spans="1:6" x14ac:dyDescent="0.35">
      <c r="A114" t="str">
        <f>'MaxDamage-Data'!A113</f>
        <v>Libya</v>
      </c>
      <c r="B114" s="1">
        <f>'MaxDamage-Data'!D113*'MaxDamage-Adjustment'!$C$5*(1-'MaxDamage-Adjustment'!$C$17)*'MaxDamage-Adjustment'!$I$17</f>
        <v>326.8717601393783</v>
      </c>
      <c r="C114" s="5">
        <f>B114*'MaxDamage-Adjustment'!$I$5</f>
        <v>163.43588006968915</v>
      </c>
      <c r="D114" s="1">
        <f t="shared" si="1"/>
        <v>490.30764020906747</v>
      </c>
      <c r="E114" s="1">
        <f>D114*'MaxDamage-Adjustment'!$C$11</f>
        <v>98.061528041813503</v>
      </c>
      <c r="F114" s="1">
        <f>D114*'MaxDamage-Adjustment'!$I$11</f>
        <v>49030.764020906747</v>
      </c>
    </row>
    <row r="115" spans="1:6" x14ac:dyDescent="0.35">
      <c r="A115" t="str">
        <f>'MaxDamage-Data'!A114</f>
        <v>Liechtenstein</v>
      </c>
      <c r="B115" s="1">
        <f>'MaxDamage-Data'!D114*'MaxDamage-Adjustment'!$C$5*(1-'MaxDamage-Adjustment'!$C$17)*'MaxDamage-Adjustment'!$I$17</f>
        <v>0</v>
      </c>
      <c r="C115" s="5">
        <f>B115*'MaxDamage-Adjustment'!$I$5</f>
        <v>0</v>
      </c>
      <c r="D115" s="1">
        <f t="shared" si="1"/>
        <v>0</v>
      </c>
      <c r="E115" s="1">
        <f>D115*'MaxDamage-Adjustment'!$C$11</f>
        <v>0</v>
      </c>
      <c r="F115" s="1">
        <f>D115*'MaxDamage-Adjustment'!$I$11</f>
        <v>0</v>
      </c>
    </row>
    <row r="116" spans="1:6" x14ac:dyDescent="0.35">
      <c r="A116" t="str">
        <f>'MaxDamage-Data'!A115</f>
        <v>Lithuania</v>
      </c>
      <c r="B116" s="1">
        <f>'MaxDamage-Data'!D115*'MaxDamage-Adjustment'!$C$5*(1-'MaxDamage-Adjustment'!$C$17)*'MaxDamage-Adjustment'!$I$17</f>
        <v>321.47695464151786</v>
      </c>
      <c r="C116" s="5">
        <f>B116*'MaxDamage-Adjustment'!$I$5</f>
        <v>160.73847732075893</v>
      </c>
      <c r="D116" s="1">
        <f t="shared" si="1"/>
        <v>482.2154319622768</v>
      </c>
      <c r="E116" s="1">
        <f>D116*'MaxDamage-Adjustment'!$C$11</f>
        <v>96.443086392455371</v>
      </c>
      <c r="F116" s="1">
        <f>D116*'MaxDamage-Adjustment'!$I$11</f>
        <v>48221.543196227678</v>
      </c>
    </row>
    <row r="117" spans="1:6" x14ac:dyDescent="0.35">
      <c r="A117" t="str">
        <f>'MaxDamage-Data'!A116</f>
        <v>Luxembourg</v>
      </c>
      <c r="B117" s="1">
        <f>'MaxDamage-Data'!D116*'MaxDamage-Adjustment'!$C$5*(1-'MaxDamage-Adjustment'!$C$17)*'MaxDamage-Adjustment'!$I$17</f>
        <v>738.98452700026428</v>
      </c>
      <c r="C117" s="5">
        <f>B117*'MaxDamage-Adjustment'!$I$5</f>
        <v>369.49226350013214</v>
      </c>
      <c r="D117" s="1">
        <f t="shared" si="1"/>
        <v>1108.4767905003964</v>
      </c>
      <c r="E117" s="1">
        <f>D117*'MaxDamage-Adjustment'!$C$11</f>
        <v>221.69535810007929</v>
      </c>
      <c r="F117" s="1">
        <f>D117*'MaxDamage-Adjustment'!$I$11</f>
        <v>110847.67905003965</v>
      </c>
    </row>
    <row r="118" spans="1:6" x14ac:dyDescent="0.35">
      <c r="A118" t="str">
        <f>'MaxDamage-Data'!A117</f>
        <v>Macao SAR, China</v>
      </c>
      <c r="B118" s="1">
        <f>'MaxDamage-Data'!D117*'MaxDamage-Adjustment'!$C$5*(1-'MaxDamage-Adjustment'!$C$17)*'MaxDamage-Adjustment'!$I$17</f>
        <v>572.60973427156659</v>
      </c>
      <c r="C118" s="5">
        <f>B118*'MaxDamage-Adjustment'!$I$5</f>
        <v>286.3048671357833</v>
      </c>
      <c r="D118" s="1">
        <f t="shared" si="1"/>
        <v>858.91460140734989</v>
      </c>
      <c r="E118" s="1">
        <f>D118*'MaxDamage-Adjustment'!$C$11</f>
        <v>171.78292028146998</v>
      </c>
      <c r="F118" s="1">
        <f>D118*'MaxDamage-Adjustment'!$I$11</f>
        <v>85891.460140734984</v>
      </c>
    </row>
    <row r="119" spans="1:6" x14ac:dyDescent="0.35">
      <c r="A119" t="str">
        <f>'MaxDamage-Data'!A118</f>
        <v>Macedonia, FYR</v>
      </c>
      <c r="B119" s="1">
        <f>'MaxDamage-Data'!D118*'MaxDamage-Adjustment'!$C$5*(1-'MaxDamage-Adjustment'!$C$17)*'MaxDamage-Adjustment'!$I$17</f>
        <v>220.28324569989564</v>
      </c>
      <c r="C119" s="5">
        <f>B119*'MaxDamage-Adjustment'!$I$5</f>
        <v>110.14162284994782</v>
      </c>
      <c r="D119" s="1">
        <f t="shared" si="1"/>
        <v>330.4248685498435</v>
      </c>
      <c r="E119" s="1">
        <f>D119*'MaxDamage-Adjustment'!$C$11</f>
        <v>66.084973709968708</v>
      </c>
      <c r="F119" s="1">
        <f>D119*'MaxDamage-Adjustment'!$I$11</f>
        <v>33042.486854984352</v>
      </c>
    </row>
    <row r="120" spans="1:6" x14ac:dyDescent="0.35">
      <c r="A120" t="str">
        <f>'MaxDamage-Data'!A119</f>
        <v>Madagascar</v>
      </c>
      <c r="B120" s="1">
        <f>'MaxDamage-Data'!D119*'MaxDamage-Adjustment'!$C$5*(1-'MaxDamage-Adjustment'!$C$17)*'MaxDamage-Adjustment'!$I$17</f>
        <v>88.317980573844082</v>
      </c>
      <c r="C120" s="5">
        <f>B120*'MaxDamage-Adjustment'!$I$5</f>
        <v>44.158990286922041</v>
      </c>
      <c r="D120" s="1">
        <f t="shared" si="1"/>
        <v>132.47697086076613</v>
      </c>
      <c r="E120" s="1">
        <f>D120*'MaxDamage-Adjustment'!$C$11</f>
        <v>26.495394172153226</v>
      </c>
      <c r="F120" s="1">
        <f>D120*'MaxDamage-Adjustment'!$I$11</f>
        <v>13247.697086076612</v>
      </c>
    </row>
    <row r="121" spans="1:6" x14ac:dyDescent="0.35">
      <c r="A121" t="str">
        <f>'MaxDamage-Data'!A120</f>
        <v>Malawi</v>
      </c>
      <c r="B121" s="1">
        <f>'MaxDamage-Data'!D120*'MaxDamage-Adjustment'!$C$5*(1-'MaxDamage-Adjustment'!$C$17)*'MaxDamage-Adjustment'!$I$17</f>
        <v>83.640212621895799</v>
      </c>
      <c r="C121" s="5">
        <f>B121*'MaxDamage-Adjustment'!$I$5</f>
        <v>41.820106310947899</v>
      </c>
      <c r="D121" s="1">
        <f t="shared" si="1"/>
        <v>125.46031893284371</v>
      </c>
      <c r="E121" s="1">
        <f>D121*'MaxDamage-Adjustment'!$C$11</f>
        <v>25.092063786568744</v>
      </c>
      <c r="F121" s="1">
        <f>D121*'MaxDamage-Adjustment'!$I$11</f>
        <v>12546.031893284371</v>
      </c>
    </row>
    <row r="122" spans="1:6" x14ac:dyDescent="0.35">
      <c r="A122" t="str">
        <f>'MaxDamage-Data'!A121</f>
        <v>Malaysia</v>
      </c>
      <c r="B122" s="1">
        <f>'MaxDamage-Data'!D121*'MaxDamage-Adjustment'!$C$5*(1-'MaxDamage-Adjustment'!$C$17)*'MaxDamage-Adjustment'!$I$17</f>
        <v>286.06551774235737</v>
      </c>
      <c r="C122" s="5">
        <f>B122*'MaxDamage-Adjustment'!$I$5</f>
        <v>143.03275887117869</v>
      </c>
      <c r="D122" s="1">
        <f t="shared" si="1"/>
        <v>429.09827661353609</v>
      </c>
      <c r="E122" s="1">
        <f>D122*'MaxDamage-Adjustment'!$C$11</f>
        <v>85.81965532270722</v>
      </c>
      <c r="F122" s="1">
        <f>D122*'MaxDamage-Adjustment'!$I$11</f>
        <v>42909.827661353607</v>
      </c>
    </row>
    <row r="123" spans="1:6" x14ac:dyDescent="0.35">
      <c r="A123" t="str">
        <f>'MaxDamage-Data'!A122</f>
        <v>Maldives</v>
      </c>
      <c r="B123" s="1">
        <f>'MaxDamage-Data'!D122*'MaxDamage-Adjustment'!$C$5*(1-'MaxDamage-Adjustment'!$C$17)*'MaxDamage-Adjustment'!$I$17</f>
        <v>255.86006314261891</v>
      </c>
      <c r="C123" s="5">
        <f>B123*'MaxDamage-Adjustment'!$I$5</f>
        <v>127.93003157130946</v>
      </c>
      <c r="D123" s="1">
        <f t="shared" si="1"/>
        <v>383.7900947139284</v>
      </c>
      <c r="E123" s="1">
        <f>D123*'MaxDamage-Adjustment'!$C$11</f>
        <v>76.758018942785682</v>
      </c>
      <c r="F123" s="1">
        <f>D123*'MaxDamage-Adjustment'!$I$11</f>
        <v>38379.009471392841</v>
      </c>
    </row>
    <row r="124" spans="1:6" x14ac:dyDescent="0.35">
      <c r="A124" t="str">
        <f>'MaxDamage-Data'!A123</f>
        <v>Mali</v>
      </c>
      <c r="B124" s="1">
        <f>'MaxDamage-Data'!D123*'MaxDamage-Adjustment'!$C$5*(1-'MaxDamage-Adjustment'!$C$17)*'MaxDamage-Adjustment'!$I$17</f>
        <v>106.52386100681694</v>
      </c>
      <c r="C124" s="5">
        <f>B124*'MaxDamage-Adjustment'!$I$5</f>
        <v>53.261930503408472</v>
      </c>
      <c r="D124" s="1">
        <f t="shared" si="1"/>
        <v>159.78579151022541</v>
      </c>
      <c r="E124" s="1">
        <f>D124*'MaxDamage-Adjustment'!$C$11</f>
        <v>31.957158302045084</v>
      </c>
      <c r="F124" s="1">
        <f>D124*'MaxDamage-Adjustment'!$I$11</f>
        <v>15978.579151022541</v>
      </c>
    </row>
    <row r="125" spans="1:6" x14ac:dyDescent="0.35">
      <c r="A125" t="str">
        <f>'MaxDamage-Data'!A124</f>
        <v>Malta</v>
      </c>
      <c r="B125" s="1">
        <f>'MaxDamage-Data'!D124*'MaxDamage-Adjustment'!$C$5*(1-'MaxDamage-Adjustment'!$C$17)*'MaxDamage-Adjustment'!$I$17</f>
        <v>390.94081002263732</v>
      </c>
      <c r="C125" s="5">
        <f>B125*'MaxDamage-Adjustment'!$I$5</f>
        <v>195.47040501131866</v>
      </c>
      <c r="D125" s="1">
        <f t="shared" si="1"/>
        <v>586.41121503395595</v>
      </c>
      <c r="E125" s="1">
        <f>D125*'MaxDamage-Adjustment'!$C$11</f>
        <v>117.28224300679119</v>
      </c>
      <c r="F125" s="1">
        <f>D125*'MaxDamage-Adjustment'!$I$11</f>
        <v>58641.121503395596</v>
      </c>
    </row>
    <row r="126" spans="1:6" x14ac:dyDescent="0.35">
      <c r="A126" t="str">
        <f>'MaxDamage-Data'!A125</f>
        <v>Marshall Islands</v>
      </c>
      <c r="B126" s="1">
        <f>'MaxDamage-Data'!D125*'MaxDamage-Adjustment'!$C$5*(1-'MaxDamage-Adjustment'!$C$17)*'MaxDamage-Adjustment'!$I$17</f>
        <v>192.4067460501131</v>
      </c>
      <c r="C126" s="5">
        <f>B126*'MaxDamage-Adjustment'!$I$5</f>
        <v>96.20337302505655</v>
      </c>
      <c r="D126" s="1">
        <f t="shared" si="1"/>
        <v>288.61011907516968</v>
      </c>
      <c r="E126" s="1">
        <f>D126*'MaxDamage-Adjustment'!$C$11</f>
        <v>57.722023815033936</v>
      </c>
      <c r="F126" s="1">
        <f>D126*'MaxDamage-Adjustment'!$I$11</f>
        <v>28861.011907516968</v>
      </c>
    </row>
    <row r="127" spans="1:6" x14ac:dyDescent="0.35">
      <c r="A127" t="str">
        <f>'MaxDamage-Data'!A126</f>
        <v>Mauritania</v>
      </c>
      <c r="B127" s="1">
        <f>'MaxDamage-Data'!D126*'MaxDamage-Adjustment'!$C$5*(1-'MaxDamage-Adjustment'!$C$17)*'MaxDamage-Adjustment'!$I$17</f>
        <v>122.9294883890242</v>
      </c>
      <c r="C127" s="5">
        <f>B127*'MaxDamage-Adjustment'!$I$5</f>
        <v>61.4647441945121</v>
      </c>
      <c r="D127" s="1">
        <f t="shared" si="1"/>
        <v>184.39423258353631</v>
      </c>
      <c r="E127" s="1">
        <f>D127*'MaxDamage-Adjustment'!$C$11</f>
        <v>36.878846516707263</v>
      </c>
      <c r="F127" s="1">
        <f>D127*'MaxDamage-Adjustment'!$I$11</f>
        <v>18439.423258353632</v>
      </c>
    </row>
    <row r="128" spans="1:6" x14ac:dyDescent="0.35">
      <c r="A128" t="str">
        <f>'MaxDamage-Data'!A127</f>
        <v>Mauritius</v>
      </c>
      <c r="B128" s="1">
        <f>'MaxDamage-Data'!D127*'MaxDamage-Adjustment'!$C$5*(1-'MaxDamage-Adjustment'!$C$17)*'MaxDamage-Adjustment'!$I$17</f>
        <v>270.7220050909765</v>
      </c>
      <c r="C128" s="5">
        <f>B128*'MaxDamage-Adjustment'!$I$5</f>
        <v>135.36100254548825</v>
      </c>
      <c r="D128" s="1">
        <f t="shared" si="1"/>
        <v>406.08300763646474</v>
      </c>
      <c r="E128" s="1">
        <f>D128*'MaxDamage-Adjustment'!$C$11</f>
        <v>81.216601527292951</v>
      </c>
      <c r="F128" s="1">
        <f>D128*'MaxDamage-Adjustment'!$I$11</f>
        <v>40608.300763646475</v>
      </c>
    </row>
    <row r="129" spans="1:6" x14ac:dyDescent="0.35">
      <c r="A129" t="str">
        <f>'MaxDamage-Data'!A128</f>
        <v>Mexico</v>
      </c>
      <c r="B129" s="1">
        <f>'MaxDamage-Data'!D128*'MaxDamage-Adjustment'!$C$5*(1-'MaxDamage-Adjustment'!$C$17)*'MaxDamage-Adjustment'!$I$17</f>
        <v>288.14850750751003</v>
      </c>
      <c r="C129" s="5">
        <f>B129*'MaxDamage-Adjustment'!$I$5</f>
        <v>144.07425375375502</v>
      </c>
      <c r="D129" s="1">
        <f t="shared" si="1"/>
        <v>432.22276126126508</v>
      </c>
      <c r="E129" s="1">
        <f>D129*'MaxDamage-Adjustment'!$C$11</f>
        <v>86.444552252253018</v>
      </c>
      <c r="F129" s="1">
        <f>D129*'MaxDamage-Adjustment'!$I$11</f>
        <v>43222.276126126511</v>
      </c>
    </row>
    <row r="130" spans="1:6" x14ac:dyDescent="0.35">
      <c r="A130" t="str">
        <f>'MaxDamage-Data'!A129</f>
        <v>Micronesia, Fed. Sts.</v>
      </c>
      <c r="B130" s="1">
        <f>'MaxDamage-Data'!D129*'MaxDamage-Adjustment'!$C$5*(1-'MaxDamage-Adjustment'!$C$17)*'MaxDamage-Adjustment'!$I$17</f>
        <v>185.37438454233779</v>
      </c>
      <c r="C130" s="5">
        <f>B130*'MaxDamage-Adjustment'!$I$5</f>
        <v>92.687192271168897</v>
      </c>
      <c r="D130" s="1">
        <f t="shared" si="1"/>
        <v>278.06157681350669</v>
      </c>
      <c r="E130" s="1">
        <f>D130*'MaxDamage-Adjustment'!$C$11</f>
        <v>55.612315362701338</v>
      </c>
      <c r="F130" s="1">
        <f>D130*'MaxDamage-Adjustment'!$I$11</f>
        <v>27806.157681350669</v>
      </c>
    </row>
    <row r="131" spans="1:6" x14ac:dyDescent="0.35">
      <c r="A131" t="str">
        <f>'MaxDamage-Data'!A130</f>
        <v>Moldova</v>
      </c>
      <c r="B131" s="1">
        <f>'MaxDamage-Data'!D130*'MaxDamage-Adjustment'!$C$5*(1-'MaxDamage-Adjustment'!$C$17)*'MaxDamage-Adjustment'!$I$17</f>
        <v>149.76665410505896</v>
      </c>
      <c r="C131" s="5">
        <f>B131*'MaxDamage-Adjustment'!$I$5</f>
        <v>74.883327052529481</v>
      </c>
      <c r="D131" s="1">
        <f t="shared" si="1"/>
        <v>224.64998115758846</v>
      </c>
      <c r="E131" s="1">
        <f>D131*'MaxDamage-Adjustment'!$C$11</f>
        <v>44.929996231517691</v>
      </c>
      <c r="F131" s="1">
        <f>D131*'MaxDamage-Adjustment'!$I$11</f>
        <v>22464.998115758845</v>
      </c>
    </row>
    <row r="132" spans="1:6" x14ac:dyDescent="0.35">
      <c r="A132" t="str">
        <f>'MaxDamage-Data'!A131</f>
        <v>Monaco</v>
      </c>
      <c r="B132" s="1">
        <f>'MaxDamage-Data'!D131*'MaxDamage-Adjustment'!$C$5*(1-'MaxDamage-Adjustment'!$C$17)*'MaxDamage-Adjustment'!$I$17</f>
        <v>844.00850950815504</v>
      </c>
      <c r="C132" s="5">
        <f>B132*'MaxDamage-Adjustment'!$I$5</f>
        <v>422.00425475407752</v>
      </c>
      <c r="D132" s="1">
        <f t="shared" si="1"/>
        <v>1266.0127642622326</v>
      </c>
      <c r="E132" s="1">
        <f>D132*'MaxDamage-Adjustment'!$C$11</f>
        <v>253.20255285244653</v>
      </c>
      <c r="F132" s="1">
        <f>D132*'MaxDamage-Adjustment'!$I$11</f>
        <v>126601.27642622327</v>
      </c>
    </row>
    <row r="133" spans="1:6" x14ac:dyDescent="0.35">
      <c r="A133" t="str">
        <f>'MaxDamage-Data'!A132</f>
        <v>Mongolia</v>
      </c>
      <c r="B133" s="1">
        <f>'MaxDamage-Data'!D132*'MaxDamage-Adjustment'!$C$5*(1-'MaxDamage-Adjustment'!$C$17)*'MaxDamage-Adjustment'!$I$17</f>
        <v>170.53484066193482</v>
      </c>
      <c r="C133" s="5">
        <f>B133*'MaxDamage-Adjustment'!$I$5</f>
        <v>85.267420330967411</v>
      </c>
      <c r="D133" s="1">
        <f t="shared" ref="D133:D196" si="2">C133+B133</f>
        <v>255.80226099290223</v>
      </c>
      <c r="E133" s="1">
        <f>D133*'MaxDamage-Adjustment'!$C$11</f>
        <v>51.160452198580451</v>
      </c>
      <c r="F133" s="1">
        <f>D133*'MaxDamage-Adjustment'!$I$11</f>
        <v>25580.226099290223</v>
      </c>
    </row>
    <row r="134" spans="1:6" x14ac:dyDescent="0.35">
      <c r="A134" t="str">
        <f>'MaxDamage-Data'!A133</f>
        <v>Montenegro</v>
      </c>
      <c r="B134" s="1">
        <f>'MaxDamage-Data'!D133*'MaxDamage-Adjustment'!$C$5*(1-'MaxDamage-Adjustment'!$C$17)*'MaxDamage-Adjustment'!$I$17</f>
        <v>257.11240200132193</v>
      </c>
      <c r="C134" s="5">
        <f>B134*'MaxDamage-Adjustment'!$I$5</f>
        <v>128.55620100066096</v>
      </c>
      <c r="D134" s="1">
        <f t="shared" si="2"/>
        <v>385.66860300198289</v>
      </c>
      <c r="E134" s="1">
        <f>D134*'MaxDamage-Adjustment'!$C$11</f>
        <v>77.133720600396586</v>
      </c>
      <c r="F134" s="1">
        <f>D134*'MaxDamage-Adjustment'!$I$11</f>
        <v>38566.860300198292</v>
      </c>
    </row>
    <row r="135" spans="1:6" x14ac:dyDescent="0.35">
      <c r="A135" t="str">
        <f>'MaxDamage-Data'!A134</f>
        <v>Morocco</v>
      </c>
      <c r="B135" s="1">
        <f>'MaxDamage-Data'!D134*'MaxDamage-Adjustment'!$C$5*(1-'MaxDamage-Adjustment'!$C$17)*'MaxDamage-Adjustment'!$I$17</f>
        <v>184.97837581904298</v>
      </c>
      <c r="C135" s="5">
        <f>B135*'MaxDamage-Adjustment'!$I$5</f>
        <v>92.48918790952149</v>
      </c>
      <c r="D135" s="1">
        <f t="shared" si="2"/>
        <v>277.46756372856447</v>
      </c>
      <c r="E135" s="1">
        <f>D135*'MaxDamage-Adjustment'!$C$11</f>
        <v>55.493512745712898</v>
      </c>
      <c r="F135" s="1">
        <f>D135*'MaxDamage-Adjustment'!$I$11</f>
        <v>27746.756372856446</v>
      </c>
    </row>
    <row r="136" spans="1:6" x14ac:dyDescent="0.35">
      <c r="A136" t="str">
        <f>'MaxDamage-Data'!A135</f>
        <v>Mozambique</v>
      </c>
      <c r="B136" s="1">
        <f>'MaxDamage-Data'!D135*'MaxDamage-Adjustment'!$C$5*(1-'MaxDamage-Adjustment'!$C$17)*'MaxDamage-Adjustment'!$I$17</f>
        <v>89.132780851645109</v>
      </c>
      <c r="C136" s="5">
        <f>B136*'MaxDamage-Adjustment'!$I$5</f>
        <v>44.566390425822554</v>
      </c>
      <c r="D136" s="1">
        <f t="shared" si="2"/>
        <v>133.69917127746766</v>
      </c>
      <c r="E136" s="1">
        <f>D136*'MaxDamage-Adjustment'!$C$11</f>
        <v>26.739834255493534</v>
      </c>
      <c r="F136" s="1">
        <f>D136*'MaxDamage-Adjustment'!$I$11</f>
        <v>13369.917127746765</v>
      </c>
    </row>
    <row r="137" spans="1:6" x14ac:dyDescent="0.35">
      <c r="A137" t="str">
        <f>'MaxDamage-Data'!A136</f>
        <v>Myanmar</v>
      </c>
      <c r="B137" s="1">
        <f>'MaxDamage-Data'!D136*'MaxDamage-Adjustment'!$C$5*(1-'MaxDamage-Adjustment'!$C$17)*'MaxDamage-Adjustment'!$I$17</f>
        <v>135.99035396681106</v>
      </c>
      <c r="C137" s="5">
        <f>B137*'MaxDamage-Adjustment'!$I$5</f>
        <v>67.995176983405528</v>
      </c>
      <c r="D137" s="1">
        <f t="shared" si="2"/>
        <v>203.98553095021657</v>
      </c>
      <c r="E137" s="1">
        <f>D137*'MaxDamage-Adjustment'!$C$11</f>
        <v>40.797106190043316</v>
      </c>
      <c r="F137" s="1">
        <f>D137*'MaxDamage-Adjustment'!$I$11</f>
        <v>20398.553095021656</v>
      </c>
    </row>
    <row r="138" spans="1:6" x14ac:dyDescent="0.35">
      <c r="A138" t="str">
        <f>'MaxDamage-Data'!A137</f>
        <v>Namibia</v>
      </c>
      <c r="B138" s="1">
        <f>'MaxDamage-Data'!D137*'MaxDamage-Adjustment'!$C$5*(1-'MaxDamage-Adjustment'!$C$17)*'MaxDamage-Adjustment'!$I$17</f>
        <v>233.67262123050702</v>
      </c>
      <c r="C138" s="5">
        <f>B138*'MaxDamage-Adjustment'!$I$5</f>
        <v>116.83631061525351</v>
      </c>
      <c r="D138" s="1">
        <f t="shared" si="2"/>
        <v>350.50893184576051</v>
      </c>
      <c r="E138" s="1">
        <f>D138*'MaxDamage-Adjustment'!$C$11</f>
        <v>70.101786369152109</v>
      </c>
      <c r="F138" s="1">
        <f>D138*'MaxDamage-Adjustment'!$I$11</f>
        <v>35050.893184576053</v>
      </c>
    </row>
    <row r="139" spans="1:6" x14ac:dyDescent="0.35">
      <c r="A139" t="str">
        <f>'MaxDamage-Data'!A138</f>
        <v>Nepal</v>
      </c>
      <c r="B139" s="1">
        <f>'MaxDamage-Data'!D138*'MaxDamage-Adjustment'!$C$5*(1-'MaxDamage-Adjustment'!$C$17)*'MaxDamage-Adjustment'!$I$17</f>
        <v>101.59764844121318</v>
      </c>
      <c r="C139" s="5">
        <f>B139*'MaxDamage-Adjustment'!$I$5</f>
        <v>50.798824220606591</v>
      </c>
      <c r="D139" s="1">
        <f t="shared" si="2"/>
        <v>152.39647266181976</v>
      </c>
      <c r="E139" s="1">
        <f>D139*'MaxDamage-Adjustment'!$C$11</f>
        <v>30.479294532363951</v>
      </c>
      <c r="F139" s="1">
        <f>D139*'MaxDamage-Adjustment'!$I$11</f>
        <v>15239.647266181975</v>
      </c>
    </row>
    <row r="140" spans="1:6" x14ac:dyDescent="0.35">
      <c r="A140" t="str">
        <f>'MaxDamage-Data'!A139</f>
        <v>Netherlands</v>
      </c>
      <c r="B140" s="1">
        <f>'MaxDamage-Data'!D139*'MaxDamage-Adjustment'!$C$5*(1-'MaxDamage-Adjustment'!$C$17)*'MaxDamage-Adjustment'!$I$17</f>
        <v>561.16952767714236</v>
      </c>
      <c r="C140" s="5">
        <f>B140*'MaxDamage-Adjustment'!$I$5</f>
        <v>280.58476383857118</v>
      </c>
      <c r="D140" s="1">
        <f t="shared" si="2"/>
        <v>841.75429151571348</v>
      </c>
      <c r="E140" s="1">
        <f>D140*'MaxDamage-Adjustment'!$C$11</f>
        <v>168.3508583031427</v>
      </c>
      <c r="F140" s="1">
        <f>D140*'MaxDamage-Adjustment'!$I$11</f>
        <v>84175.429151571341</v>
      </c>
    </row>
    <row r="141" spans="1:6" x14ac:dyDescent="0.35">
      <c r="A141" t="str">
        <f>'MaxDamage-Data'!A140</f>
        <v>New Caledonia</v>
      </c>
      <c r="B141" s="1">
        <f>'MaxDamage-Data'!D140*'MaxDamage-Adjustment'!$C$5*(1-'MaxDamage-Adjustment'!$C$17)*'MaxDamage-Adjustment'!$I$17</f>
        <v>0</v>
      </c>
      <c r="C141" s="5">
        <f>B141*'MaxDamage-Adjustment'!$I$5</f>
        <v>0</v>
      </c>
      <c r="D141" s="1">
        <f t="shared" si="2"/>
        <v>0</v>
      </c>
      <c r="E141" s="1">
        <f>D141*'MaxDamage-Adjustment'!$C$11</f>
        <v>0</v>
      </c>
      <c r="F141" s="1">
        <f>D141*'MaxDamage-Adjustment'!$I$11</f>
        <v>0</v>
      </c>
    </row>
    <row r="142" spans="1:6" x14ac:dyDescent="0.35">
      <c r="A142" t="str">
        <f>'MaxDamage-Data'!A141</f>
        <v>New Zealand</v>
      </c>
      <c r="B142" s="1">
        <f>'MaxDamage-Data'!D141*'MaxDamage-Adjustment'!$C$5*(1-'MaxDamage-Adjustment'!$C$17)*'MaxDamage-Adjustment'!$I$17</f>
        <v>476.07379841527137</v>
      </c>
      <c r="C142" s="5">
        <f>B142*'MaxDamage-Adjustment'!$I$5</f>
        <v>238.03689920763568</v>
      </c>
      <c r="D142" s="1">
        <f t="shared" si="2"/>
        <v>714.11069762290708</v>
      </c>
      <c r="E142" s="1">
        <f>D142*'MaxDamage-Adjustment'!$C$11</f>
        <v>142.82213952458142</v>
      </c>
      <c r="F142" s="1">
        <f>D142*'MaxDamage-Adjustment'!$I$11</f>
        <v>71411.069762290703</v>
      </c>
    </row>
    <row r="143" spans="1:6" x14ac:dyDescent="0.35">
      <c r="A143" t="str">
        <f>'MaxDamage-Data'!A142</f>
        <v>Nicaragua</v>
      </c>
      <c r="B143" s="1">
        <f>'MaxDamage-Data'!D142*'MaxDamage-Adjustment'!$C$5*(1-'MaxDamage-Adjustment'!$C$17)*'MaxDamage-Adjustment'!$I$17</f>
        <v>146.29611746203784</v>
      </c>
      <c r="C143" s="5">
        <f>B143*'MaxDamage-Adjustment'!$I$5</f>
        <v>73.148058731018921</v>
      </c>
      <c r="D143" s="1">
        <f t="shared" si="2"/>
        <v>219.44417619305676</v>
      </c>
      <c r="E143" s="1">
        <f>D143*'MaxDamage-Adjustment'!$C$11</f>
        <v>43.888835238611357</v>
      </c>
      <c r="F143" s="1">
        <f>D143*'MaxDamage-Adjustment'!$I$11</f>
        <v>21944.417619305677</v>
      </c>
    </row>
    <row r="144" spans="1:6" x14ac:dyDescent="0.35">
      <c r="A144" t="str">
        <f>'MaxDamage-Data'!A143</f>
        <v>Niger</v>
      </c>
      <c r="B144" s="1">
        <f>'MaxDamage-Data'!D143*'MaxDamage-Adjustment'!$C$5*(1-'MaxDamage-Adjustment'!$C$17)*'MaxDamage-Adjustment'!$I$17</f>
        <v>83.660074461304873</v>
      </c>
      <c r="C144" s="5">
        <f>B144*'MaxDamage-Adjustment'!$I$5</f>
        <v>41.830037230652437</v>
      </c>
      <c r="D144" s="1">
        <f t="shared" si="2"/>
        <v>125.49011169195731</v>
      </c>
      <c r="E144" s="1">
        <f>D144*'MaxDamage-Adjustment'!$C$11</f>
        <v>25.098022338391463</v>
      </c>
      <c r="F144" s="1">
        <f>D144*'MaxDamage-Adjustment'!$I$11</f>
        <v>12549.011169195732</v>
      </c>
    </row>
    <row r="145" spans="1:6" x14ac:dyDescent="0.35">
      <c r="A145" t="str">
        <f>'MaxDamage-Data'!A144</f>
        <v>Nigeria</v>
      </c>
      <c r="B145" s="1">
        <f>'MaxDamage-Data'!D144*'MaxDamage-Adjustment'!$C$5*(1-'MaxDamage-Adjustment'!$C$17)*'MaxDamage-Adjustment'!$I$17</f>
        <v>171.25708701340628</v>
      </c>
      <c r="C145" s="5">
        <f>B145*'MaxDamage-Adjustment'!$I$5</f>
        <v>85.628543506703139</v>
      </c>
      <c r="D145" s="1">
        <f t="shared" si="2"/>
        <v>256.88563052010943</v>
      </c>
      <c r="E145" s="1">
        <f>D145*'MaxDamage-Adjustment'!$C$11</f>
        <v>51.37712610402189</v>
      </c>
      <c r="F145" s="1">
        <f>D145*'MaxDamage-Adjustment'!$I$11</f>
        <v>25688.563052010944</v>
      </c>
    </row>
    <row r="146" spans="1:6" x14ac:dyDescent="0.35">
      <c r="A146" t="str">
        <f>'MaxDamage-Data'!A145</f>
        <v>Northern Mariana Islands</v>
      </c>
      <c r="B146" s="1">
        <f>'MaxDamage-Data'!D145*'MaxDamage-Adjustment'!$C$5*(1-'MaxDamage-Adjustment'!$C$17)*'MaxDamage-Adjustment'!$I$17</f>
        <v>0</v>
      </c>
      <c r="C146" s="5">
        <f>B146*'MaxDamage-Adjustment'!$I$5</f>
        <v>0</v>
      </c>
      <c r="D146" s="1">
        <f t="shared" si="2"/>
        <v>0</v>
      </c>
      <c r="E146" s="1">
        <f>D146*'MaxDamage-Adjustment'!$C$11</f>
        <v>0</v>
      </c>
      <c r="F146" s="1">
        <f>D146*'MaxDamage-Adjustment'!$I$11</f>
        <v>0</v>
      </c>
    </row>
    <row r="147" spans="1:6" x14ac:dyDescent="0.35">
      <c r="A147" t="str">
        <f>'MaxDamage-Data'!A146</f>
        <v>Norway</v>
      </c>
      <c r="B147" s="1">
        <f>'MaxDamage-Data'!D146*'MaxDamage-Adjustment'!$C$5*(1-'MaxDamage-Adjustment'!$C$17)*'MaxDamage-Adjustment'!$I$17</f>
        <v>690.04691249531447</v>
      </c>
      <c r="C147" s="5">
        <f>B147*'MaxDamage-Adjustment'!$I$5</f>
        <v>345.02345624765724</v>
      </c>
      <c r="D147" s="1">
        <f t="shared" si="2"/>
        <v>1035.0703687429718</v>
      </c>
      <c r="E147" s="1">
        <f>D147*'MaxDamage-Adjustment'!$C$11</f>
        <v>207.01407374859437</v>
      </c>
      <c r="F147" s="1">
        <f>D147*'MaxDamage-Adjustment'!$I$11</f>
        <v>103507.03687429718</v>
      </c>
    </row>
    <row r="148" spans="1:6" x14ac:dyDescent="0.35">
      <c r="A148" t="str">
        <f>'MaxDamage-Data'!A147</f>
        <v>Oman</v>
      </c>
      <c r="B148" s="1">
        <f>'MaxDamage-Data'!D147*'MaxDamage-Adjustment'!$C$5*(1-'MaxDamage-Adjustment'!$C$17)*'MaxDamage-Adjustment'!$I$17</f>
        <v>400.15155975217607</v>
      </c>
      <c r="C148" s="5">
        <f>B148*'MaxDamage-Adjustment'!$I$5</f>
        <v>200.07577987608803</v>
      </c>
      <c r="D148" s="1">
        <f t="shared" si="2"/>
        <v>600.22733962826408</v>
      </c>
      <c r="E148" s="1">
        <f>D148*'MaxDamage-Adjustment'!$C$11</f>
        <v>120.04546792565282</v>
      </c>
      <c r="F148" s="1">
        <f>D148*'MaxDamage-Adjustment'!$I$11</f>
        <v>60022.733962826409</v>
      </c>
    </row>
    <row r="149" spans="1:6" x14ac:dyDescent="0.35">
      <c r="A149" t="str">
        <f>'MaxDamage-Data'!A148</f>
        <v>Pakistan</v>
      </c>
      <c r="B149" s="1">
        <f>'MaxDamage-Data'!D148*'MaxDamage-Adjustment'!$C$5*(1-'MaxDamage-Adjustment'!$C$17)*'MaxDamage-Adjustment'!$I$17</f>
        <v>125.12929962832736</v>
      </c>
      <c r="C149" s="5">
        <f>B149*'MaxDamage-Adjustment'!$I$5</f>
        <v>62.56464981416368</v>
      </c>
      <c r="D149" s="1">
        <f t="shared" si="2"/>
        <v>187.69394944249103</v>
      </c>
      <c r="E149" s="1">
        <f>D149*'MaxDamage-Adjustment'!$C$11</f>
        <v>37.538789888498208</v>
      </c>
      <c r="F149" s="1">
        <f>D149*'MaxDamage-Adjustment'!$I$11</f>
        <v>18769.394944249103</v>
      </c>
    </row>
    <row r="150" spans="1:6" x14ac:dyDescent="0.35">
      <c r="A150" t="str">
        <f>'MaxDamage-Data'!A149</f>
        <v>Palau</v>
      </c>
      <c r="B150" s="1">
        <f>'MaxDamage-Data'!D149*'MaxDamage-Adjustment'!$C$5*(1-'MaxDamage-Adjustment'!$C$17)*'MaxDamage-Adjustment'!$I$17</f>
        <v>297.01780112657787</v>
      </c>
      <c r="C150" s="5">
        <f>B150*'MaxDamage-Adjustment'!$I$5</f>
        <v>148.50890056328893</v>
      </c>
      <c r="D150" s="1">
        <f t="shared" si="2"/>
        <v>445.5267016898668</v>
      </c>
      <c r="E150" s="1">
        <f>D150*'MaxDamage-Adjustment'!$C$11</f>
        <v>89.10534033797336</v>
      </c>
      <c r="F150" s="1">
        <f>D150*'MaxDamage-Adjustment'!$I$11</f>
        <v>44552.670168986682</v>
      </c>
    </row>
    <row r="151" spans="1:6" x14ac:dyDescent="0.35">
      <c r="A151" t="str">
        <f>'MaxDamage-Data'!A150</f>
        <v>Panama</v>
      </c>
      <c r="B151" s="1">
        <f>'MaxDamage-Data'!D150*'MaxDamage-Adjustment'!$C$5*(1-'MaxDamage-Adjustment'!$C$17)*'MaxDamage-Adjustment'!$I$17</f>
        <v>274.08377126474619</v>
      </c>
      <c r="C151" s="5">
        <f>B151*'MaxDamage-Adjustment'!$I$5</f>
        <v>137.04188563237309</v>
      </c>
      <c r="D151" s="1">
        <f t="shared" si="2"/>
        <v>411.12565689711926</v>
      </c>
      <c r="E151" s="1">
        <f>D151*'MaxDamage-Adjustment'!$C$11</f>
        <v>82.225131379423857</v>
      </c>
      <c r="F151" s="1">
        <f>D151*'MaxDamage-Adjustment'!$I$11</f>
        <v>41112.565689711926</v>
      </c>
    </row>
    <row r="152" spans="1:6" x14ac:dyDescent="0.35">
      <c r="A152" t="str">
        <f>'MaxDamage-Data'!A151</f>
        <v>Papua New Guinea</v>
      </c>
      <c r="B152" s="1">
        <f>'MaxDamage-Data'!D151*'MaxDamage-Adjustment'!$C$5*(1-'MaxDamage-Adjustment'!$C$17)*'MaxDamage-Adjustment'!$I$17</f>
        <v>140.49601588929127</v>
      </c>
      <c r="C152" s="5">
        <f>B152*'MaxDamage-Adjustment'!$I$5</f>
        <v>70.248007944645636</v>
      </c>
      <c r="D152" s="1">
        <f t="shared" si="2"/>
        <v>210.74402383393692</v>
      </c>
      <c r="E152" s="1">
        <f>D152*'MaxDamage-Adjustment'!$C$11</f>
        <v>42.148804766787386</v>
      </c>
      <c r="F152" s="1">
        <f>D152*'MaxDamage-Adjustment'!$I$11</f>
        <v>21074.402383393692</v>
      </c>
    </row>
    <row r="153" spans="1:6" x14ac:dyDescent="0.35">
      <c r="A153" t="str">
        <f>'MaxDamage-Data'!A152</f>
        <v>Paraguay</v>
      </c>
      <c r="B153" s="1">
        <f>'MaxDamage-Data'!D152*'MaxDamage-Adjustment'!$C$5*(1-'MaxDamage-Adjustment'!$C$17)*'MaxDamage-Adjustment'!$I$17</f>
        <v>191.79641981658844</v>
      </c>
      <c r="C153" s="5">
        <f>B153*'MaxDamage-Adjustment'!$I$5</f>
        <v>95.89820990829422</v>
      </c>
      <c r="D153" s="1">
        <f t="shared" si="2"/>
        <v>287.69462972488265</v>
      </c>
      <c r="E153" s="1">
        <f>D153*'MaxDamage-Adjustment'!$C$11</f>
        <v>57.538925944976533</v>
      </c>
      <c r="F153" s="1">
        <f>D153*'MaxDamage-Adjustment'!$I$11</f>
        <v>28769.462972488265</v>
      </c>
    </row>
    <row r="154" spans="1:6" x14ac:dyDescent="0.35">
      <c r="A154" t="str">
        <f>'MaxDamage-Data'!A153</f>
        <v>Peru</v>
      </c>
      <c r="B154" s="1">
        <f>'MaxDamage-Data'!D153*'MaxDamage-Adjustment'!$C$5*(1-'MaxDamage-Adjustment'!$C$17)*'MaxDamage-Adjustment'!$I$17</f>
        <v>231.88496359651776</v>
      </c>
      <c r="C154" s="5">
        <f>B154*'MaxDamage-Adjustment'!$I$5</f>
        <v>115.94248179825888</v>
      </c>
      <c r="D154" s="1">
        <f t="shared" si="2"/>
        <v>347.82744539477665</v>
      </c>
      <c r="E154" s="1">
        <f>D154*'MaxDamage-Adjustment'!$C$11</f>
        <v>69.565489078955338</v>
      </c>
      <c r="F154" s="1">
        <f>D154*'MaxDamage-Adjustment'!$I$11</f>
        <v>34782.744539477666</v>
      </c>
    </row>
    <row r="155" spans="1:6" x14ac:dyDescent="0.35">
      <c r="A155" t="str">
        <f>'MaxDamage-Data'!A154</f>
        <v>Philippines</v>
      </c>
      <c r="B155" s="1">
        <f>'MaxDamage-Data'!D154*'MaxDamage-Adjustment'!$C$5*(1-'MaxDamage-Adjustment'!$C$17)*'MaxDamage-Adjustment'!$I$17</f>
        <v>166.14180382223057</v>
      </c>
      <c r="C155" s="5">
        <f>B155*'MaxDamage-Adjustment'!$I$5</f>
        <v>83.070901911115286</v>
      </c>
      <c r="D155" s="1">
        <f t="shared" si="2"/>
        <v>249.21270573334584</v>
      </c>
      <c r="E155" s="1">
        <f>D155*'MaxDamage-Adjustment'!$C$11</f>
        <v>49.84254114666917</v>
      </c>
      <c r="F155" s="1">
        <f>D155*'MaxDamage-Adjustment'!$I$11</f>
        <v>24921.270573334583</v>
      </c>
    </row>
    <row r="156" spans="1:6" x14ac:dyDescent="0.35">
      <c r="A156" t="str">
        <f>'MaxDamage-Data'!A155</f>
        <v>Poland</v>
      </c>
      <c r="B156" s="1">
        <f>'MaxDamage-Data'!D155*'MaxDamage-Adjustment'!$C$5*(1-'MaxDamage-Adjustment'!$C$17)*'MaxDamage-Adjustment'!$I$17</f>
        <v>327.97395689290403</v>
      </c>
      <c r="C156" s="5">
        <f>B156*'MaxDamage-Adjustment'!$I$5</f>
        <v>163.98697844645201</v>
      </c>
      <c r="D156" s="1">
        <f t="shared" si="2"/>
        <v>491.96093533935607</v>
      </c>
      <c r="E156" s="1">
        <f>D156*'MaxDamage-Adjustment'!$C$11</f>
        <v>98.39218706787122</v>
      </c>
      <c r="F156" s="1">
        <f>D156*'MaxDamage-Adjustment'!$I$11</f>
        <v>49196.093533935607</v>
      </c>
    </row>
    <row r="157" spans="1:6" x14ac:dyDescent="0.35">
      <c r="A157" t="str">
        <f>'MaxDamage-Data'!A156</f>
        <v>Portugal</v>
      </c>
      <c r="B157" s="1">
        <f>'MaxDamage-Data'!D156*'MaxDamage-Adjustment'!$C$5*(1-'MaxDamage-Adjustment'!$C$17)*'MaxDamage-Adjustment'!$I$17</f>
        <v>411.78523269548697</v>
      </c>
      <c r="C157" s="5">
        <f>B157*'MaxDamage-Adjustment'!$I$5</f>
        <v>205.89261634774348</v>
      </c>
      <c r="D157" s="1">
        <f t="shared" si="2"/>
        <v>617.67784904323048</v>
      </c>
      <c r="E157" s="1">
        <f>D157*'MaxDamage-Adjustment'!$C$11</f>
        <v>123.5355698086461</v>
      </c>
      <c r="F157" s="1">
        <f>D157*'MaxDamage-Adjustment'!$I$11</f>
        <v>61767.784904323045</v>
      </c>
    </row>
    <row r="158" spans="1:6" x14ac:dyDescent="0.35">
      <c r="A158" t="str">
        <f>'MaxDamage-Data'!A157</f>
        <v>Puerto Rico</v>
      </c>
      <c r="B158" s="1">
        <f>'MaxDamage-Data'!D157*'MaxDamage-Adjustment'!$C$5*(1-'MaxDamage-Adjustment'!$C$17)*'MaxDamage-Adjustment'!$I$17</f>
        <v>437.89029242668568</v>
      </c>
      <c r="C158" s="5">
        <f>B158*'MaxDamage-Adjustment'!$I$5</f>
        <v>218.94514621334284</v>
      </c>
      <c r="D158" s="1">
        <f t="shared" si="2"/>
        <v>656.83543864002854</v>
      </c>
      <c r="E158" s="1">
        <f>D158*'MaxDamage-Adjustment'!$C$11</f>
        <v>131.36708772800571</v>
      </c>
      <c r="F158" s="1">
        <f>D158*'MaxDamage-Adjustment'!$I$11</f>
        <v>65683.543864002859</v>
      </c>
    </row>
    <row r="159" spans="1:6" x14ac:dyDescent="0.35">
      <c r="A159" t="str">
        <f>'MaxDamage-Data'!A158</f>
        <v>Qatar</v>
      </c>
      <c r="B159" s="1">
        <f>'MaxDamage-Data'!D158*'MaxDamage-Adjustment'!$C$5*(1-'MaxDamage-Adjustment'!$C$17)*'MaxDamage-Adjustment'!$I$17</f>
        <v>642.42932670897005</v>
      </c>
      <c r="C159" s="5">
        <f>B159*'MaxDamage-Adjustment'!$I$5</f>
        <v>321.21466335448503</v>
      </c>
      <c r="D159" s="1">
        <f t="shared" si="2"/>
        <v>963.64399006345502</v>
      </c>
      <c r="E159" s="1">
        <f>D159*'MaxDamage-Adjustment'!$C$11</f>
        <v>192.72879801269102</v>
      </c>
      <c r="F159" s="1">
        <f>D159*'MaxDamage-Adjustment'!$I$11</f>
        <v>96364.399006345498</v>
      </c>
    </row>
    <row r="160" spans="1:6" x14ac:dyDescent="0.35">
      <c r="A160" t="str">
        <f>'MaxDamage-Data'!A159</f>
        <v>Romania</v>
      </c>
      <c r="B160" s="1">
        <f>'MaxDamage-Data'!D159*'MaxDamage-Adjustment'!$C$5*(1-'MaxDamage-Adjustment'!$C$17)*'MaxDamage-Adjustment'!$I$17</f>
        <v>278.1492501470164</v>
      </c>
      <c r="C160" s="5">
        <f>B160*'MaxDamage-Adjustment'!$I$5</f>
        <v>139.0746250735082</v>
      </c>
      <c r="D160" s="1">
        <f t="shared" si="2"/>
        <v>417.22387522052463</v>
      </c>
      <c r="E160" s="1">
        <f>D160*'MaxDamage-Adjustment'!$C$11</f>
        <v>83.444775044104929</v>
      </c>
      <c r="F160" s="1">
        <f>D160*'MaxDamage-Adjustment'!$I$11</f>
        <v>41722.387522052464</v>
      </c>
    </row>
    <row r="161" spans="1:6" x14ac:dyDescent="0.35">
      <c r="A161" t="str">
        <f>'MaxDamage-Data'!A160</f>
        <v>Russian Federation</v>
      </c>
      <c r="B161" s="1">
        <f>'MaxDamage-Data'!D160*'MaxDamage-Adjustment'!$C$5*(1-'MaxDamage-Adjustment'!$C$17)*'MaxDamage-Adjustment'!$I$17</f>
        <v>309.16776930732391</v>
      </c>
      <c r="C161" s="5">
        <f>B161*'MaxDamage-Adjustment'!$I$5</f>
        <v>154.58388465366195</v>
      </c>
      <c r="D161" s="1">
        <f t="shared" si="2"/>
        <v>463.75165396098589</v>
      </c>
      <c r="E161" s="1">
        <f>D161*'MaxDamage-Adjustment'!$C$11</f>
        <v>92.75033079219719</v>
      </c>
      <c r="F161" s="1">
        <f>D161*'MaxDamage-Adjustment'!$I$11</f>
        <v>46375.165396098586</v>
      </c>
    </row>
    <row r="162" spans="1:6" x14ac:dyDescent="0.35">
      <c r="A162" t="str">
        <f>'MaxDamage-Data'!A161</f>
        <v>Rwanda</v>
      </c>
      <c r="B162" s="1">
        <f>'MaxDamage-Data'!D161*'MaxDamage-Adjustment'!$C$5*(1-'MaxDamage-Adjustment'!$C$17)*'MaxDamage-Adjustment'!$I$17</f>
        <v>96.827891323876415</v>
      </c>
      <c r="C162" s="5">
        <f>B162*'MaxDamage-Adjustment'!$I$5</f>
        <v>48.413945661938207</v>
      </c>
      <c r="D162" s="1">
        <f t="shared" si="2"/>
        <v>145.24183698581461</v>
      </c>
      <c r="E162" s="1">
        <f>D162*'MaxDamage-Adjustment'!$C$11</f>
        <v>29.048367397162924</v>
      </c>
      <c r="F162" s="1">
        <f>D162*'MaxDamage-Adjustment'!$I$11</f>
        <v>14524.183698581461</v>
      </c>
    </row>
    <row r="163" spans="1:6" x14ac:dyDescent="0.35">
      <c r="A163" t="str">
        <f>'MaxDamage-Data'!A162</f>
        <v>Samoa</v>
      </c>
      <c r="B163" s="1">
        <f>'MaxDamage-Data'!D162*'MaxDamage-Adjustment'!$C$5*(1-'MaxDamage-Adjustment'!$C$17)*'MaxDamage-Adjustment'!$I$17</f>
        <v>199.99482812890588</v>
      </c>
      <c r="C163" s="5">
        <f>B163*'MaxDamage-Adjustment'!$I$5</f>
        <v>99.99741406445294</v>
      </c>
      <c r="D163" s="1">
        <f t="shared" si="2"/>
        <v>299.99224219335883</v>
      </c>
      <c r="E163" s="1">
        <f>D163*'MaxDamage-Adjustment'!$C$11</f>
        <v>59.998448438671772</v>
      </c>
      <c r="F163" s="1">
        <f>D163*'MaxDamage-Adjustment'!$I$11</f>
        <v>29999.224219335883</v>
      </c>
    </row>
    <row r="164" spans="1:6" x14ac:dyDescent="0.35">
      <c r="A164" t="str">
        <f>'MaxDamage-Data'!A163</f>
        <v>San Marino</v>
      </c>
      <c r="B164" s="1">
        <f>'MaxDamage-Data'!D163*'MaxDamage-Adjustment'!$C$5*(1-'MaxDamage-Adjustment'!$C$17)*'MaxDamage-Adjustment'!$I$17</f>
        <v>0</v>
      </c>
      <c r="C164" s="5">
        <f>B164*'MaxDamage-Adjustment'!$I$5</f>
        <v>0</v>
      </c>
      <c r="D164" s="1">
        <f t="shared" si="2"/>
        <v>0</v>
      </c>
      <c r="E164" s="1">
        <f>D164*'MaxDamage-Adjustment'!$C$11</f>
        <v>0</v>
      </c>
      <c r="F164" s="1">
        <f>D164*'MaxDamage-Adjustment'!$I$11</f>
        <v>0</v>
      </c>
    </row>
    <row r="165" spans="1:6" x14ac:dyDescent="0.35">
      <c r="A165" t="str">
        <f>'MaxDamage-Data'!A164</f>
        <v>Sao Tome and Principe</v>
      </c>
      <c r="B165" s="1">
        <f>'MaxDamage-Data'!D164*'MaxDamage-Adjustment'!$C$5*(1-'MaxDamage-Adjustment'!$C$17)*'MaxDamage-Adjustment'!$I$17</f>
        <v>129.91809898404955</v>
      </c>
      <c r="C165" s="5">
        <f>B165*'MaxDamage-Adjustment'!$I$5</f>
        <v>64.959049492024775</v>
      </c>
      <c r="D165" s="1">
        <f t="shared" si="2"/>
        <v>194.87714847607432</v>
      </c>
      <c r="E165" s="1">
        <f>D165*'MaxDamage-Adjustment'!$C$11</f>
        <v>38.975429695214871</v>
      </c>
      <c r="F165" s="1">
        <f>D165*'MaxDamage-Adjustment'!$I$11</f>
        <v>19487.714847607433</v>
      </c>
    </row>
    <row r="166" spans="1:6" x14ac:dyDescent="0.35">
      <c r="A166" t="str">
        <f>'MaxDamage-Data'!A165</f>
        <v>Saudi Arabia</v>
      </c>
      <c r="B166" s="1">
        <f>'MaxDamage-Data'!D165*'MaxDamage-Adjustment'!$C$5*(1-'MaxDamage-Adjustment'!$C$17)*'MaxDamage-Adjustment'!$I$17</f>
        <v>388.10554024732039</v>
      </c>
      <c r="C166" s="5">
        <f>B166*'MaxDamage-Adjustment'!$I$5</f>
        <v>194.0527701236602</v>
      </c>
      <c r="D166" s="1">
        <f t="shared" si="2"/>
        <v>582.15831037098064</v>
      </c>
      <c r="E166" s="1">
        <f>D166*'MaxDamage-Adjustment'!$C$11</f>
        <v>116.43166207419614</v>
      </c>
      <c r="F166" s="1">
        <f>D166*'MaxDamage-Adjustment'!$I$11</f>
        <v>58215.831037098062</v>
      </c>
    </row>
    <row r="167" spans="1:6" x14ac:dyDescent="0.35">
      <c r="A167" t="str">
        <f>'MaxDamage-Data'!A166</f>
        <v>Senegal</v>
      </c>
      <c r="B167" s="1">
        <f>'MaxDamage-Data'!D166*'MaxDamage-Adjustment'!$C$5*(1-'MaxDamage-Adjustment'!$C$17)*'MaxDamage-Adjustment'!$I$17</f>
        <v>123.96197002148489</v>
      </c>
      <c r="C167" s="5">
        <f>B167*'MaxDamage-Adjustment'!$I$5</f>
        <v>61.980985010742444</v>
      </c>
      <c r="D167" s="1">
        <f t="shared" si="2"/>
        <v>185.94295503222733</v>
      </c>
      <c r="E167" s="1">
        <f>D167*'MaxDamage-Adjustment'!$C$11</f>
        <v>37.188591006445471</v>
      </c>
      <c r="F167" s="1">
        <f>D167*'MaxDamage-Adjustment'!$I$11</f>
        <v>18594.295503222733</v>
      </c>
    </row>
    <row r="168" spans="1:6" x14ac:dyDescent="0.35">
      <c r="A168" t="str">
        <f>'MaxDamage-Data'!A167</f>
        <v>Serbia</v>
      </c>
      <c r="B168" s="1">
        <f>'MaxDamage-Data'!D167*'MaxDamage-Adjustment'!$C$5*(1-'MaxDamage-Adjustment'!$C$17)*'MaxDamage-Adjustment'!$I$17</f>
        <v>237.47572719430605</v>
      </c>
      <c r="C168" s="5">
        <f>B168*'MaxDamage-Adjustment'!$I$5</f>
        <v>118.73786359715302</v>
      </c>
      <c r="D168" s="1">
        <f t="shared" si="2"/>
        <v>356.21359079145907</v>
      </c>
      <c r="E168" s="1">
        <f>D168*'MaxDamage-Adjustment'!$C$11</f>
        <v>71.242718158291822</v>
      </c>
      <c r="F168" s="1">
        <f>D168*'MaxDamage-Adjustment'!$I$11</f>
        <v>35621.359079145906</v>
      </c>
    </row>
    <row r="169" spans="1:6" x14ac:dyDescent="0.35">
      <c r="A169" t="str">
        <f>'MaxDamage-Data'!A168</f>
        <v>Seychelles</v>
      </c>
      <c r="B169" s="1">
        <f>'MaxDamage-Data'!D168*'MaxDamage-Adjustment'!$C$5*(1-'MaxDamage-Adjustment'!$C$17)*'MaxDamage-Adjustment'!$I$17</f>
        <v>310.64114672157154</v>
      </c>
      <c r="C169" s="5">
        <f>B169*'MaxDamage-Adjustment'!$I$5</f>
        <v>155.32057336078577</v>
      </c>
      <c r="D169" s="1">
        <f t="shared" si="2"/>
        <v>465.96172008235732</v>
      </c>
      <c r="E169" s="1">
        <f>D169*'MaxDamage-Adjustment'!$C$11</f>
        <v>93.192344016471466</v>
      </c>
      <c r="F169" s="1">
        <f>D169*'MaxDamage-Adjustment'!$I$11</f>
        <v>46596.172008235735</v>
      </c>
    </row>
    <row r="170" spans="1:6" x14ac:dyDescent="0.35">
      <c r="A170" t="str">
        <f>'MaxDamage-Data'!A169</f>
        <v>Sierra Leone</v>
      </c>
      <c r="B170" s="1">
        <f>'MaxDamage-Data'!D169*'MaxDamage-Adjustment'!$C$5*(1-'MaxDamage-Adjustment'!$C$17)*'MaxDamage-Adjustment'!$I$17</f>
        <v>91.049571240752982</v>
      </c>
      <c r="C170" s="5">
        <f>B170*'MaxDamage-Adjustment'!$I$5</f>
        <v>45.524785620376491</v>
      </c>
      <c r="D170" s="1">
        <f t="shared" si="2"/>
        <v>136.57435686112947</v>
      </c>
      <c r="E170" s="1">
        <f>D170*'MaxDamage-Adjustment'!$C$11</f>
        <v>27.314871372225895</v>
      </c>
      <c r="F170" s="1">
        <f>D170*'MaxDamage-Adjustment'!$I$11</f>
        <v>13657.435686112947</v>
      </c>
    </row>
    <row r="171" spans="1:6" x14ac:dyDescent="0.35">
      <c r="A171" t="str">
        <f>'MaxDamage-Data'!A170</f>
        <v>Singapore</v>
      </c>
      <c r="B171" s="1">
        <f>'MaxDamage-Data'!D170*'MaxDamage-Adjustment'!$C$5*(1-'MaxDamage-Adjustment'!$C$17)*'MaxDamage-Adjustment'!$I$17</f>
        <v>544.59834159127843</v>
      </c>
      <c r="C171" s="5">
        <f>B171*'MaxDamage-Adjustment'!$I$5</f>
        <v>272.29917079563921</v>
      </c>
      <c r="D171" s="1">
        <f t="shared" si="2"/>
        <v>816.8975123869177</v>
      </c>
      <c r="E171" s="1">
        <f>D171*'MaxDamage-Adjustment'!$C$11</f>
        <v>163.37950247738354</v>
      </c>
      <c r="F171" s="1">
        <f>D171*'MaxDamage-Adjustment'!$I$11</f>
        <v>81689.751238691766</v>
      </c>
    </row>
    <row r="172" spans="1:6" x14ac:dyDescent="0.35">
      <c r="A172" t="str">
        <f>'MaxDamage-Data'!A171</f>
        <v>Sint Maarten (Dutch part)</v>
      </c>
      <c r="B172" s="1">
        <f>'MaxDamage-Data'!D171*'MaxDamage-Adjustment'!$C$5*(1-'MaxDamage-Adjustment'!$C$17)*'MaxDamage-Adjustment'!$I$17</f>
        <v>0</v>
      </c>
      <c r="C172" s="5">
        <f>B172*'MaxDamage-Adjustment'!$I$5</f>
        <v>0</v>
      </c>
      <c r="D172" s="1">
        <f t="shared" si="2"/>
        <v>0</v>
      </c>
      <c r="E172" s="1">
        <f>D172*'MaxDamage-Adjustment'!$C$11</f>
        <v>0</v>
      </c>
      <c r="F172" s="1">
        <f>D172*'MaxDamage-Adjustment'!$I$11</f>
        <v>0</v>
      </c>
    </row>
    <row r="173" spans="1:6" x14ac:dyDescent="0.35">
      <c r="A173" t="str">
        <f>'MaxDamage-Data'!A172</f>
        <v>Slovak Republic</v>
      </c>
      <c r="B173" s="1">
        <f>'MaxDamage-Data'!D172*'MaxDamage-Adjustment'!$C$5*(1-'MaxDamage-Adjustment'!$C$17)*'MaxDamage-Adjustment'!$I$17</f>
        <v>365.25657004109308</v>
      </c>
      <c r="C173" s="5">
        <f>B173*'MaxDamage-Adjustment'!$I$5</f>
        <v>182.62828502054654</v>
      </c>
      <c r="D173" s="1">
        <f t="shared" si="2"/>
        <v>547.88485506163966</v>
      </c>
      <c r="E173" s="1">
        <f>D173*'MaxDamage-Adjustment'!$C$11</f>
        <v>109.57697101232793</v>
      </c>
      <c r="F173" s="1">
        <f>D173*'MaxDamage-Adjustment'!$I$11</f>
        <v>54788.485506163968</v>
      </c>
    </row>
    <row r="174" spans="1:6" x14ac:dyDescent="0.35">
      <c r="A174" t="str">
        <f>'MaxDamage-Data'!A173</f>
        <v>Slovenia</v>
      </c>
      <c r="B174" s="1">
        <f>'MaxDamage-Data'!D173*'MaxDamage-Adjustment'!$C$5*(1-'MaxDamage-Adjustment'!$C$17)*'MaxDamage-Adjustment'!$I$17</f>
        <v>417.89863828746968</v>
      </c>
      <c r="C174" s="5">
        <f>B174*'MaxDamage-Adjustment'!$I$5</f>
        <v>208.94931914373484</v>
      </c>
      <c r="D174" s="1">
        <f t="shared" si="2"/>
        <v>626.84795743120458</v>
      </c>
      <c r="E174" s="1">
        <f>D174*'MaxDamage-Adjustment'!$C$11</f>
        <v>125.36959148624092</v>
      </c>
      <c r="F174" s="1">
        <f>D174*'MaxDamage-Adjustment'!$I$11</f>
        <v>62684.795743120456</v>
      </c>
    </row>
    <row r="175" spans="1:6" x14ac:dyDescent="0.35">
      <c r="A175" t="str">
        <f>'MaxDamage-Data'!A174</f>
        <v>Solomon Islands</v>
      </c>
      <c r="B175" s="1">
        <f>'MaxDamage-Data'!D174*'MaxDamage-Adjustment'!$C$5*(1-'MaxDamage-Adjustment'!$C$17)*'MaxDamage-Adjustment'!$I$17</f>
        <v>137.00282663986519</v>
      </c>
      <c r="C175" s="5">
        <f>B175*'MaxDamage-Adjustment'!$I$5</f>
        <v>68.501413319932595</v>
      </c>
      <c r="D175" s="1">
        <f t="shared" si="2"/>
        <v>205.50423995979779</v>
      </c>
      <c r="E175" s="1">
        <f>D175*'MaxDamage-Adjustment'!$C$11</f>
        <v>41.100847991959562</v>
      </c>
      <c r="F175" s="1">
        <f>D175*'MaxDamage-Adjustment'!$I$11</f>
        <v>20550.423995979778</v>
      </c>
    </row>
    <row r="176" spans="1:6" x14ac:dyDescent="0.35">
      <c r="A176" t="str">
        <f>'MaxDamage-Data'!A175</f>
        <v>Somalia</v>
      </c>
      <c r="B176" s="1">
        <f>'MaxDamage-Data'!D175*'MaxDamage-Adjustment'!$C$5*(1-'MaxDamage-Adjustment'!$C$17)*'MaxDamage-Adjustment'!$I$17</f>
        <v>76.373225984302337</v>
      </c>
      <c r="C176" s="5">
        <f>B176*'MaxDamage-Adjustment'!$I$5</f>
        <v>38.186612992151169</v>
      </c>
      <c r="D176" s="1">
        <f t="shared" si="2"/>
        <v>114.55983897645351</v>
      </c>
      <c r="E176" s="1">
        <f>D176*'MaxDamage-Adjustment'!$C$11</f>
        <v>22.911967795290703</v>
      </c>
      <c r="F176" s="1">
        <f>D176*'MaxDamage-Adjustment'!$I$11</f>
        <v>11455.98389764535</v>
      </c>
    </row>
    <row r="177" spans="1:6" x14ac:dyDescent="0.35">
      <c r="A177" t="str">
        <f>'MaxDamage-Data'!A176</f>
        <v>South Africa</v>
      </c>
      <c r="B177" s="1">
        <f>'MaxDamage-Data'!D176*'MaxDamage-Adjustment'!$C$5*(1-'MaxDamage-Adjustment'!$C$17)*'MaxDamage-Adjustment'!$I$17</f>
        <v>264.97205623559017</v>
      </c>
      <c r="C177" s="5">
        <f>B177*'MaxDamage-Adjustment'!$I$5</f>
        <v>132.48602811779509</v>
      </c>
      <c r="D177" s="1">
        <f t="shared" si="2"/>
        <v>397.45808435338529</v>
      </c>
      <c r="E177" s="1">
        <f>D177*'MaxDamage-Adjustment'!$C$11</f>
        <v>79.491616870677063</v>
      </c>
      <c r="F177" s="1">
        <f>D177*'MaxDamage-Adjustment'!$I$11</f>
        <v>39745.808435338527</v>
      </c>
    </row>
    <row r="178" spans="1:6" x14ac:dyDescent="0.35">
      <c r="A178" t="str">
        <f>'MaxDamage-Data'!A177</f>
        <v>South Sudan</v>
      </c>
      <c r="B178" s="1">
        <f>'MaxDamage-Data'!D177*'MaxDamage-Adjustment'!$C$5*(1-'MaxDamage-Adjustment'!$C$17)*'MaxDamage-Adjustment'!$I$17</f>
        <v>148.00390051258685</v>
      </c>
      <c r="C178" s="5">
        <f>B178*'MaxDamage-Adjustment'!$I$5</f>
        <v>74.001950256293426</v>
      </c>
      <c r="D178" s="1">
        <f t="shared" si="2"/>
        <v>222.00585076888029</v>
      </c>
      <c r="E178" s="1">
        <f>D178*'MaxDamage-Adjustment'!$C$11</f>
        <v>44.401170153776064</v>
      </c>
      <c r="F178" s="1">
        <f>D178*'MaxDamage-Adjustment'!$I$11</f>
        <v>22200.58507688803</v>
      </c>
    </row>
    <row r="179" spans="1:6" x14ac:dyDescent="0.35">
      <c r="A179" t="str">
        <f>'MaxDamage-Data'!A178</f>
        <v>Spain</v>
      </c>
      <c r="B179" s="1">
        <f>'MaxDamage-Data'!D178*'MaxDamage-Adjustment'!$C$5*(1-'MaxDamage-Adjustment'!$C$17)*'MaxDamage-Adjustment'!$I$17</f>
        <v>464.0498979999432</v>
      </c>
      <c r="C179" s="5">
        <f>B179*'MaxDamage-Adjustment'!$I$5</f>
        <v>232.0249489999716</v>
      </c>
      <c r="D179" s="1">
        <f t="shared" si="2"/>
        <v>696.07484699991483</v>
      </c>
      <c r="E179" s="1">
        <f>D179*'MaxDamage-Adjustment'!$C$11</f>
        <v>139.21496939998298</v>
      </c>
      <c r="F179" s="1">
        <f>D179*'MaxDamage-Adjustment'!$I$11</f>
        <v>69607.484699991488</v>
      </c>
    </row>
    <row r="180" spans="1:6" x14ac:dyDescent="0.35">
      <c r="A180" t="str">
        <f>'MaxDamage-Data'!A179</f>
        <v>Sri Lanka</v>
      </c>
      <c r="B180" s="1">
        <f>'MaxDamage-Data'!D179*'MaxDamage-Adjustment'!$C$5*(1-'MaxDamage-Adjustment'!$C$17)*'MaxDamage-Adjustment'!$I$17</f>
        <v>173.772627094585</v>
      </c>
      <c r="C180" s="5">
        <f>B180*'MaxDamage-Adjustment'!$I$5</f>
        <v>86.886313547292502</v>
      </c>
      <c r="D180" s="1">
        <f t="shared" si="2"/>
        <v>260.65894064187751</v>
      </c>
      <c r="E180" s="1">
        <f>D180*'MaxDamage-Adjustment'!$C$11</f>
        <v>52.131788128375504</v>
      </c>
      <c r="F180" s="1">
        <f>D180*'MaxDamage-Adjustment'!$I$11</f>
        <v>26065.894064187749</v>
      </c>
    </row>
    <row r="181" spans="1:6" x14ac:dyDescent="0.35">
      <c r="A181" t="str">
        <f>'MaxDamage-Data'!A180</f>
        <v>St. Kitts and Nevis</v>
      </c>
      <c r="B181" s="1">
        <f>'MaxDamage-Data'!D180*'MaxDamage-Adjustment'!$C$5*(1-'MaxDamage-Adjustment'!$C$17)*'MaxDamage-Adjustment'!$I$17</f>
        <v>335.35842484520668</v>
      </c>
      <c r="C181" s="5">
        <f>B181*'MaxDamage-Adjustment'!$I$5</f>
        <v>167.67921242260334</v>
      </c>
      <c r="D181" s="1">
        <f t="shared" si="2"/>
        <v>503.03763726781006</v>
      </c>
      <c r="E181" s="1">
        <f>D181*'MaxDamage-Adjustment'!$C$11</f>
        <v>100.60752745356201</v>
      </c>
      <c r="F181" s="1">
        <f>D181*'MaxDamage-Adjustment'!$I$11</f>
        <v>50303.763726781006</v>
      </c>
    </row>
    <row r="182" spans="1:6" x14ac:dyDescent="0.35">
      <c r="A182" t="str">
        <f>'MaxDamage-Data'!A181</f>
        <v>St. Lucia</v>
      </c>
      <c r="B182" s="1">
        <f>'MaxDamage-Data'!D181*'MaxDamage-Adjustment'!$C$5*(1-'MaxDamage-Adjustment'!$C$17)*'MaxDamage-Adjustment'!$I$17</f>
        <v>262.65979903668426</v>
      </c>
      <c r="C182" s="5">
        <f>B182*'MaxDamage-Adjustment'!$I$5</f>
        <v>131.32989951834213</v>
      </c>
      <c r="D182" s="1">
        <f t="shared" si="2"/>
        <v>393.98969855502639</v>
      </c>
      <c r="E182" s="1">
        <f>D182*'MaxDamage-Adjustment'!$C$11</f>
        <v>78.797939711005284</v>
      </c>
      <c r="F182" s="1">
        <f>D182*'MaxDamage-Adjustment'!$I$11</f>
        <v>39398.969855502641</v>
      </c>
    </row>
    <row r="183" spans="1:6" x14ac:dyDescent="0.35">
      <c r="A183" t="str">
        <f>'MaxDamage-Data'!A182</f>
        <v>St. Martin (French part)</v>
      </c>
      <c r="B183" s="1">
        <f>'MaxDamage-Data'!D182*'MaxDamage-Adjustment'!$C$5*(1-'MaxDamage-Adjustment'!$C$17)*'MaxDamage-Adjustment'!$I$17</f>
        <v>0</v>
      </c>
      <c r="C183" s="5">
        <f>B183*'MaxDamage-Adjustment'!$I$5</f>
        <v>0</v>
      </c>
      <c r="D183" s="1">
        <f t="shared" si="2"/>
        <v>0</v>
      </c>
      <c r="E183" s="1">
        <f>D183*'MaxDamage-Adjustment'!$C$11</f>
        <v>0</v>
      </c>
      <c r="F183" s="1">
        <f>D183*'MaxDamage-Adjustment'!$I$11</f>
        <v>0</v>
      </c>
    </row>
    <row r="184" spans="1:6" x14ac:dyDescent="0.35">
      <c r="A184" t="str">
        <f>'MaxDamage-Data'!A183</f>
        <v>St. Vincent and the Grenadines</v>
      </c>
      <c r="B184" s="1">
        <f>'MaxDamage-Data'!D183*'MaxDamage-Adjustment'!$C$5*(1-'MaxDamage-Adjustment'!$C$17)*'MaxDamage-Adjustment'!$I$17</f>
        <v>250.96069262092263</v>
      </c>
      <c r="C184" s="5">
        <f>B184*'MaxDamage-Adjustment'!$I$5</f>
        <v>125.48034631046131</v>
      </c>
      <c r="D184" s="1">
        <f t="shared" si="2"/>
        <v>376.44103893138396</v>
      </c>
      <c r="E184" s="1">
        <f>D184*'MaxDamage-Adjustment'!$C$11</f>
        <v>75.2882077862768</v>
      </c>
      <c r="F184" s="1">
        <f>D184*'MaxDamage-Adjustment'!$I$11</f>
        <v>37644.103893138396</v>
      </c>
    </row>
    <row r="185" spans="1:6" x14ac:dyDescent="0.35">
      <c r="A185" t="str">
        <f>'MaxDamage-Data'!A184</f>
        <v>Sudan</v>
      </c>
      <c r="B185" s="1">
        <f>'MaxDamage-Data'!D184*'MaxDamage-Adjustment'!$C$5*(1-'MaxDamage-Adjustment'!$C$17)*'MaxDamage-Adjustment'!$I$17</f>
        <v>142.7147102948397</v>
      </c>
      <c r="C185" s="5">
        <f>B185*'MaxDamage-Adjustment'!$I$5</f>
        <v>71.357355147419852</v>
      </c>
      <c r="D185" s="1">
        <f t="shared" si="2"/>
        <v>214.07206544225954</v>
      </c>
      <c r="E185" s="1">
        <f>D185*'MaxDamage-Adjustment'!$C$11</f>
        <v>42.814413088451914</v>
      </c>
      <c r="F185" s="1">
        <f>D185*'MaxDamage-Adjustment'!$I$11</f>
        <v>21407.206544225955</v>
      </c>
    </row>
    <row r="186" spans="1:6" x14ac:dyDescent="0.35">
      <c r="A186" t="str">
        <f>'MaxDamage-Data'!A185</f>
        <v>Suriname</v>
      </c>
      <c r="B186" s="1">
        <f>'MaxDamage-Data'!D185*'MaxDamage-Adjustment'!$C$5*(1-'MaxDamage-Adjustment'!$C$17)*'MaxDamage-Adjustment'!$I$17</f>
        <v>280.5319992138173</v>
      </c>
      <c r="C186" s="5">
        <f>B186*'MaxDamage-Adjustment'!$I$5</f>
        <v>140.26599960690865</v>
      </c>
      <c r="D186" s="1">
        <f t="shared" si="2"/>
        <v>420.79799882072598</v>
      </c>
      <c r="E186" s="1">
        <f>D186*'MaxDamage-Adjustment'!$C$11</f>
        <v>84.159599764145199</v>
      </c>
      <c r="F186" s="1">
        <f>D186*'MaxDamage-Adjustment'!$I$11</f>
        <v>42079.799882072599</v>
      </c>
    </row>
    <row r="187" spans="1:6" x14ac:dyDescent="0.35">
      <c r="A187" t="str">
        <f>'MaxDamage-Data'!A186</f>
        <v>Swaziland</v>
      </c>
      <c r="B187" s="1">
        <f>'MaxDamage-Data'!D186*'MaxDamage-Adjustment'!$C$5*(1-'MaxDamage-Adjustment'!$C$17)*'MaxDamage-Adjustment'!$I$17</f>
        <v>195.56722363987751</v>
      </c>
      <c r="C187" s="5">
        <f>B187*'MaxDamage-Adjustment'!$I$5</f>
        <v>97.783611819938756</v>
      </c>
      <c r="D187" s="1">
        <f t="shared" si="2"/>
        <v>293.35083545981627</v>
      </c>
      <c r="E187" s="1">
        <f>D187*'MaxDamage-Adjustment'!$C$11</f>
        <v>58.670167091963258</v>
      </c>
      <c r="F187" s="1">
        <f>D187*'MaxDamage-Adjustment'!$I$11</f>
        <v>29335.083545981626</v>
      </c>
    </row>
    <row r="188" spans="1:6" x14ac:dyDescent="0.35">
      <c r="A188" t="str">
        <f>'MaxDamage-Data'!A187</f>
        <v>Sweden</v>
      </c>
      <c r="B188" s="1">
        <f>'MaxDamage-Data'!D187*'MaxDamage-Adjustment'!$C$5*(1-'MaxDamage-Adjustment'!$C$17)*'MaxDamage-Adjustment'!$I$17</f>
        <v>568.55507906896901</v>
      </c>
      <c r="C188" s="5">
        <f>B188*'MaxDamage-Adjustment'!$I$5</f>
        <v>284.2775395344845</v>
      </c>
      <c r="D188" s="1">
        <f t="shared" si="2"/>
        <v>852.83261860345351</v>
      </c>
      <c r="E188" s="1">
        <f>D188*'MaxDamage-Adjustment'!$C$11</f>
        <v>170.56652372069072</v>
      </c>
      <c r="F188" s="1">
        <f>D188*'MaxDamage-Adjustment'!$I$11</f>
        <v>85283.261860345345</v>
      </c>
    </row>
    <row r="189" spans="1:6" x14ac:dyDescent="0.35">
      <c r="A189" t="str">
        <f>'MaxDamage-Data'!A188</f>
        <v>Switzerland</v>
      </c>
      <c r="B189" s="1">
        <f>'MaxDamage-Data'!D188*'MaxDamage-Adjustment'!$C$5*(1-'MaxDamage-Adjustment'!$C$17)*'MaxDamage-Adjustment'!$I$17</f>
        <v>651.89158366526033</v>
      </c>
      <c r="C189" s="5">
        <f>B189*'MaxDamage-Adjustment'!$I$5</f>
        <v>325.94579183263016</v>
      </c>
      <c r="D189" s="1">
        <f t="shared" si="2"/>
        <v>977.83737549789043</v>
      </c>
      <c r="E189" s="1">
        <f>D189*'MaxDamage-Adjustment'!$C$11</f>
        <v>195.5674750995781</v>
      </c>
      <c r="F189" s="1">
        <f>D189*'MaxDamage-Adjustment'!$I$11</f>
        <v>97783.737549789046</v>
      </c>
    </row>
    <row r="190" spans="1:6" x14ac:dyDescent="0.35">
      <c r="A190" t="str">
        <f>'MaxDamage-Data'!A189</f>
        <v>Syrian Arab Republic</v>
      </c>
      <c r="B190" s="1">
        <f>'MaxDamage-Data'!D189*'MaxDamage-Adjustment'!$C$5*(1-'MaxDamage-Adjustment'!$C$17)*'MaxDamage-Adjustment'!$I$17</f>
        <v>232.31590440001668</v>
      </c>
      <c r="C190" s="5">
        <f>B190*'MaxDamage-Adjustment'!$I$5</f>
        <v>116.15795220000834</v>
      </c>
      <c r="D190" s="1">
        <f t="shared" si="2"/>
        <v>348.47385660002499</v>
      </c>
      <c r="E190" s="1">
        <f>D190*'MaxDamage-Adjustment'!$C$11</f>
        <v>69.694771320005003</v>
      </c>
      <c r="F190" s="1">
        <f>D190*'MaxDamage-Adjustment'!$I$11</f>
        <v>34847.385660002496</v>
      </c>
    </row>
    <row r="191" spans="1:6" x14ac:dyDescent="0.35">
      <c r="A191" t="str">
        <f>'MaxDamage-Data'!A190</f>
        <v>Tajikistan</v>
      </c>
      <c r="B191" s="1">
        <f>'MaxDamage-Data'!D190*'MaxDamage-Adjustment'!$C$5*(1-'MaxDamage-Adjustment'!$C$17)*'MaxDamage-Adjustment'!$I$17</f>
        <v>110.43085013655474</v>
      </c>
      <c r="C191" s="5">
        <f>B191*'MaxDamage-Adjustment'!$I$5</f>
        <v>55.215425068277369</v>
      </c>
      <c r="D191" s="1">
        <f t="shared" si="2"/>
        <v>165.64627520483211</v>
      </c>
      <c r="E191" s="1">
        <f>D191*'MaxDamage-Adjustment'!$C$11</f>
        <v>33.12925504096642</v>
      </c>
      <c r="F191" s="1">
        <f>D191*'MaxDamage-Adjustment'!$I$11</f>
        <v>16564.627520483209</v>
      </c>
    </row>
    <row r="192" spans="1:6" x14ac:dyDescent="0.35">
      <c r="A192" t="str">
        <f>'MaxDamage-Data'!A191</f>
        <v>Tanzania</v>
      </c>
      <c r="B192" s="1">
        <f>'MaxDamage-Data'!D191*'MaxDamage-Adjustment'!$C$5*(1-'MaxDamage-Adjustment'!$C$17)*'MaxDamage-Adjustment'!$I$17</f>
        <v>96.74547796016391</v>
      </c>
      <c r="C192" s="5">
        <f>B192*'MaxDamage-Adjustment'!$I$5</f>
        <v>48.372738980081955</v>
      </c>
      <c r="D192" s="1">
        <f t="shared" si="2"/>
        <v>145.11821694024587</v>
      </c>
      <c r="E192" s="1">
        <f>D192*'MaxDamage-Adjustment'!$C$11</f>
        <v>29.023643388049177</v>
      </c>
      <c r="F192" s="1">
        <f>D192*'MaxDamage-Adjustment'!$I$11</f>
        <v>14511.821694024587</v>
      </c>
    </row>
    <row r="193" spans="1:6" x14ac:dyDescent="0.35">
      <c r="A193" t="str">
        <f>'MaxDamage-Data'!A192</f>
        <v>Thailand</v>
      </c>
      <c r="B193" s="1">
        <f>'MaxDamage-Data'!D192*'MaxDamage-Adjustment'!$C$5*(1-'MaxDamage-Adjustment'!$C$17)*'MaxDamage-Adjustment'!$I$17</f>
        <v>227.00206743411167</v>
      </c>
      <c r="C193" s="5">
        <f>B193*'MaxDamage-Adjustment'!$I$5</f>
        <v>113.50103371705583</v>
      </c>
      <c r="D193" s="1">
        <f t="shared" si="2"/>
        <v>340.50310115116747</v>
      </c>
      <c r="E193" s="1">
        <f>D193*'MaxDamage-Adjustment'!$C$11</f>
        <v>68.100620230233503</v>
      </c>
      <c r="F193" s="1">
        <f>D193*'MaxDamage-Adjustment'!$I$11</f>
        <v>34050.31011511675</v>
      </c>
    </row>
    <row r="194" spans="1:6" x14ac:dyDescent="0.35">
      <c r="A194" t="str">
        <f>'MaxDamage-Data'!A193</f>
        <v>Timor-Leste</v>
      </c>
      <c r="B194" s="1">
        <f>'MaxDamage-Data'!D193*'MaxDamage-Adjustment'!$C$5*(1-'MaxDamage-Adjustment'!$C$17)*'MaxDamage-Adjustment'!$I$17</f>
        <v>117.85398697745927</v>
      </c>
      <c r="C194" s="5">
        <f>B194*'MaxDamage-Adjustment'!$I$5</f>
        <v>58.926993488729636</v>
      </c>
      <c r="D194" s="1">
        <f t="shared" si="2"/>
        <v>176.78098046618891</v>
      </c>
      <c r="E194" s="1">
        <f>D194*'MaxDamage-Adjustment'!$C$11</f>
        <v>35.356196093237784</v>
      </c>
      <c r="F194" s="1">
        <f>D194*'MaxDamage-Adjustment'!$I$11</f>
        <v>17678.098046618892</v>
      </c>
    </row>
    <row r="195" spans="1:6" x14ac:dyDescent="0.35">
      <c r="A195" t="str">
        <f>'MaxDamage-Data'!A194</f>
        <v>Togo</v>
      </c>
      <c r="B195" s="1">
        <f>'MaxDamage-Data'!D194*'MaxDamage-Adjustment'!$C$5*(1-'MaxDamage-Adjustment'!$C$17)*'MaxDamage-Adjustment'!$I$17</f>
        <v>95.196440579000594</v>
      </c>
      <c r="C195" s="5">
        <f>B195*'MaxDamage-Adjustment'!$I$5</f>
        <v>47.598220289500297</v>
      </c>
      <c r="D195" s="1">
        <f t="shared" si="2"/>
        <v>142.7946608685009</v>
      </c>
      <c r="E195" s="1">
        <f>D195*'MaxDamage-Adjustment'!$C$11</f>
        <v>28.558932173700182</v>
      </c>
      <c r="F195" s="1">
        <f>D195*'MaxDamage-Adjustment'!$I$11</f>
        <v>14279.466086850091</v>
      </c>
    </row>
    <row r="196" spans="1:6" x14ac:dyDescent="0.35">
      <c r="A196" t="str">
        <f>'MaxDamage-Data'!A195</f>
        <v>Tonga</v>
      </c>
      <c r="B196" s="1">
        <f>'MaxDamage-Data'!D195*'MaxDamage-Adjustment'!$C$5*(1-'MaxDamage-Adjustment'!$C$17)*'MaxDamage-Adjustment'!$I$17</f>
        <v>201.98492689263003</v>
      </c>
      <c r="C196" s="5">
        <f>B196*'MaxDamage-Adjustment'!$I$5</f>
        <v>100.99246344631501</v>
      </c>
      <c r="D196" s="1">
        <f t="shared" si="2"/>
        <v>302.97739033894504</v>
      </c>
      <c r="E196" s="1">
        <f>D196*'MaxDamage-Adjustment'!$C$11</f>
        <v>60.59547806778901</v>
      </c>
      <c r="F196" s="1">
        <f>D196*'MaxDamage-Adjustment'!$I$11</f>
        <v>30297.739033894504</v>
      </c>
    </row>
    <row r="197" spans="1:6" x14ac:dyDescent="0.35">
      <c r="A197" t="str">
        <f>'MaxDamage-Data'!A196</f>
        <v>Trinidad and Tobago</v>
      </c>
      <c r="B197" s="1">
        <f>'MaxDamage-Data'!D196*'MaxDamage-Adjustment'!$C$5*(1-'MaxDamage-Adjustment'!$C$17)*'MaxDamage-Adjustment'!$I$17</f>
        <v>357.63206407468425</v>
      </c>
      <c r="C197" s="5">
        <f>B197*'MaxDamage-Adjustment'!$I$5</f>
        <v>178.81603203734213</v>
      </c>
      <c r="D197" s="1">
        <f t="shared" ref="D197:D251" si="3">C197+B197</f>
        <v>536.44809611202641</v>
      </c>
      <c r="E197" s="1">
        <f>D197*'MaxDamage-Adjustment'!$C$11</f>
        <v>107.28961922240529</v>
      </c>
      <c r="F197" s="1">
        <f>D197*'MaxDamage-Adjustment'!$I$11</f>
        <v>53644.80961120264</v>
      </c>
    </row>
    <row r="198" spans="1:6" x14ac:dyDescent="0.35">
      <c r="A198" t="str">
        <f>'MaxDamage-Data'!A197</f>
        <v>Tunisia</v>
      </c>
      <c r="B198" s="1">
        <f>'MaxDamage-Data'!D197*'MaxDamage-Adjustment'!$C$5*(1-'MaxDamage-Adjustment'!$C$17)*'MaxDamage-Adjustment'!$I$17</f>
        <v>215.79940926461333</v>
      </c>
      <c r="C198" s="5">
        <f>B198*'MaxDamage-Adjustment'!$I$5</f>
        <v>107.89970463230667</v>
      </c>
      <c r="D198" s="1">
        <f t="shared" si="3"/>
        <v>323.69911389691998</v>
      </c>
      <c r="E198" s="1">
        <f>D198*'MaxDamage-Adjustment'!$C$11</f>
        <v>64.739822779383999</v>
      </c>
      <c r="F198" s="1">
        <f>D198*'MaxDamage-Adjustment'!$I$11</f>
        <v>32369.911389691999</v>
      </c>
    </row>
    <row r="199" spans="1:6" x14ac:dyDescent="0.35">
      <c r="A199" t="str">
        <f>'MaxDamage-Data'!A198</f>
        <v>Turkey</v>
      </c>
      <c r="B199" s="1">
        <f>'MaxDamage-Data'!D198*'MaxDamage-Adjustment'!$C$5*(1-'MaxDamage-Adjustment'!$C$17)*'MaxDamage-Adjustment'!$I$17</f>
        <v>302.67641502916354</v>
      </c>
      <c r="C199" s="5">
        <f>B199*'MaxDamage-Adjustment'!$I$5</f>
        <v>151.33820751458177</v>
      </c>
      <c r="D199" s="1">
        <f t="shared" si="3"/>
        <v>454.0146225437453</v>
      </c>
      <c r="E199" s="1">
        <f>D199*'MaxDamage-Adjustment'!$C$11</f>
        <v>90.802924508749072</v>
      </c>
      <c r="F199" s="1">
        <f>D199*'MaxDamage-Adjustment'!$I$11</f>
        <v>45401.462254374528</v>
      </c>
    </row>
    <row r="200" spans="1:6" x14ac:dyDescent="0.35">
      <c r="A200" t="str">
        <f>'MaxDamage-Data'!A199</f>
        <v>Turkmenistan</v>
      </c>
      <c r="B200" s="1">
        <f>'MaxDamage-Data'!D199*'MaxDamage-Adjustment'!$C$5*(1-'MaxDamage-Adjustment'!$C$17)*'MaxDamage-Adjustment'!$I$17</f>
        <v>219.33293363680002</v>
      </c>
      <c r="C200" s="5">
        <f>B200*'MaxDamage-Adjustment'!$I$5</f>
        <v>109.66646681840001</v>
      </c>
      <c r="D200" s="1">
        <f t="shared" si="3"/>
        <v>328.99940045520003</v>
      </c>
      <c r="E200" s="1">
        <f>D200*'MaxDamage-Adjustment'!$C$11</f>
        <v>65.799880091040009</v>
      </c>
      <c r="F200" s="1">
        <f>D200*'MaxDamage-Adjustment'!$I$11</f>
        <v>32899.940045520001</v>
      </c>
    </row>
    <row r="201" spans="1:6" x14ac:dyDescent="0.35">
      <c r="A201" t="str">
        <f>'MaxDamage-Data'!A200</f>
        <v>Turks and Caicos Islands</v>
      </c>
      <c r="B201" s="1">
        <f>'MaxDamage-Data'!D200*'MaxDamage-Adjustment'!$C$5*(1-'MaxDamage-Adjustment'!$C$17)*'MaxDamage-Adjustment'!$I$17</f>
        <v>0</v>
      </c>
      <c r="C201" s="5">
        <f>B201*'MaxDamage-Adjustment'!$I$5</f>
        <v>0</v>
      </c>
      <c r="D201" s="1">
        <f t="shared" si="3"/>
        <v>0</v>
      </c>
      <c r="E201" s="1">
        <f>D201*'MaxDamage-Adjustment'!$C$11</f>
        <v>0</v>
      </c>
      <c r="F201" s="1">
        <f>D201*'MaxDamage-Adjustment'!$I$11</f>
        <v>0</v>
      </c>
    </row>
    <row r="202" spans="1:6" x14ac:dyDescent="0.35">
      <c r="A202" t="str">
        <f>'MaxDamage-Data'!A201</f>
        <v>Tuvalu</v>
      </c>
      <c r="B202" s="1">
        <f>'MaxDamage-Data'!D201*'MaxDamage-Adjustment'!$C$5*(1-'MaxDamage-Adjustment'!$C$17)*'MaxDamage-Adjustment'!$I$17</f>
        <v>195.0325866896257</v>
      </c>
      <c r="C202" s="5">
        <f>B202*'MaxDamage-Adjustment'!$I$5</f>
        <v>97.516293344812851</v>
      </c>
      <c r="D202" s="1">
        <f t="shared" si="3"/>
        <v>292.54888003443853</v>
      </c>
      <c r="E202" s="1">
        <f>D202*'MaxDamage-Adjustment'!$C$11</f>
        <v>58.509776006887705</v>
      </c>
      <c r="F202" s="1">
        <f>D202*'MaxDamage-Adjustment'!$I$11</f>
        <v>29254.888003443852</v>
      </c>
    </row>
    <row r="203" spans="1:6" x14ac:dyDescent="0.35">
      <c r="A203" t="str">
        <f>'MaxDamage-Data'!A202</f>
        <v>Uganda</v>
      </c>
      <c r="B203" s="1">
        <f>'MaxDamage-Data'!D202*'MaxDamage-Adjustment'!$C$5*(1-'MaxDamage-Adjustment'!$C$17)*'MaxDamage-Adjustment'!$I$17</f>
        <v>92.856208894626974</v>
      </c>
      <c r="C203" s="5">
        <f>B203*'MaxDamage-Adjustment'!$I$5</f>
        <v>46.428104447313487</v>
      </c>
      <c r="D203" s="1">
        <f t="shared" si="3"/>
        <v>139.28431334194045</v>
      </c>
      <c r="E203" s="1">
        <f>D203*'MaxDamage-Adjustment'!$C$11</f>
        <v>27.856862668388089</v>
      </c>
      <c r="F203" s="1">
        <f>D203*'MaxDamage-Adjustment'!$I$11</f>
        <v>13928.431334194045</v>
      </c>
    </row>
    <row r="204" spans="1:6" x14ac:dyDescent="0.35">
      <c r="A204" t="str">
        <f>'MaxDamage-Data'!A203</f>
        <v>Ukraine</v>
      </c>
      <c r="B204" s="1">
        <f>'MaxDamage-Data'!D203*'MaxDamage-Adjustment'!$C$5*(1-'MaxDamage-Adjustment'!$C$17)*'MaxDamage-Adjustment'!$I$17</f>
        <v>188.73552447822831</v>
      </c>
      <c r="C204" s="5">
        <f>B204*'MaxDamage-Adjustment'!$I$5</f>
        <v>94.367762239114157</v>
      </c>
      <c r="D204" s="1">
        <f t="shared" si="3"/>
        <v>283.10328671734248</v>
      </c>
      <c r="E204" s="1">
        <f>D204*'MaxDamage-Adjustment'!$C$11</f>
        <v>56.620657343468501</v>
      </c>
      <c r="F204" s="1">
        <f>D204*'MaxDamage-Adjustment'!$I$11</f>
        <v>28310.328671734249</v>
      </c>
    </row>
    <row r="205" spans="1:6" x14ac:dyDescent="0.35">
      <c r="A205" t="str">
        <f>'MaxDamage-Data'!A204</f>
        <v>United Arab Emirates</v>
      </c>
      <c r="B205" s="1">
        <f>'MaxDamage-Data'!D204*'MaxDamage-Adjustment'!$C$5*(1-'MaxDamage-Adjustment'!$C$17)*'MaxDamage-Adjustment'!$I$17</f>
        <v>481.82171028283761</v>
      </c>
      <c r="C205" s="5">
        <f>B205*'MaxDamage-Adjustment'!$I$5</f>
        <v>240.91085514141881</v>
      </c>
      <c r="D205" s="1">
        <f t="shared" si="3"/>
        <v>722.73256542425645</v>
      </c>
      <c r="E205" s="1">
        <f>D205*'MaxDamage-Adjustment'!$C$11</f>
        <v>144.54651308485128</v>
      </c>
      <c r="F205" s="1">
        <f>D205*'MaxDamage-Adjustment'!$I$11</f>
        <v>72273.256542425646</v>
      </c>
    </row>
    <row r="206" spans="1:6" x14ac:dyDescent="0.35">
      <c r="A206" t="str">
        <f>'MaxDamage-Data'!A205</f>
        <v>United Kingdom</v>
      </c>
      <c r="B206" s="1">
        <f>'MaxDamage-Data'!D205*'MaxDamage-Adjustment'!$C$5*(1-'MaxDamage-Adjustment'!$C$17)*'MaxDamage-Adjustment'!$I$17</f>
        <v>505.41479941296535</v>
      </c>
      <c r="C206" s="5">
        <f>B206*'MaxDamage-Adjustment'!$I$5</f>
        <v>252.70739970648268</v>
      </c>
      <c r="D206" s="1">
        <f t="shared" si="3"/>
        <v>758.12219911944806</v>
      </c>
      <c r="E206" s="1">
        <f>D206*'MaxDamage-Adjustment'!$C$11</f>
        <v>151.62443982388962</v>
      </c>
      <c r="F206" s="1">
        <f>D206*'MaxDamage-Adjustment'!$I$11</f>
        <v>75812.219911944805</v>
      </c>
    </row>
    <row r="207" spans="1:6" x14ac:dyDescent="0.35">
      <c r="A207" t="str">
        <f>'MaxDamage-Data'!A206</f>
        <v>United States</v>
      </c>
      <c r="B207" s="1">
        <f>'MaxDamage-Data'!D206*'MaxDamage-Adjustment'!$C$5*(1-'MaxDamage-Adjustment'!$C$17)*'MaxDamage-Adjustment'!$I$17</f>
        <v>552.64620209573775</v>
      </c>
      <c r="C207" s="5">
        <f>B207*'MaxDamage-Adjustment'!$I$5</f>
        <v>276.32310104786887</v>
      </c>
      <c r="D207" s="1">
        <f t="shared" si="3"/>
        <v>828.96930314360657</v>
      </c>
      <c r="E207" s="1">
        <f>D207*'MaxDamage-Adjustment'!$C$11</f>
        <v>165.79386062872132</v>
      </c>
      <c r="F207" s="1">
        <f>D207*'MaxDamage-Adjustment'!$I$11</f>
        <v>82896.930314360652</v>
      </c>
    </row>
    <row r="208" spans="1:6" x14ac:dyDescent="0.35">
      <c r="A208" t="str">
        <f>'MaxDamage-Data'!A207</f>
        <v>Uruguay</v>
      </c>
      <c r="B208" s="1">
        <f>'MaxDamage-Data'!D207*'MaxDamage-Adjustment'!$C$5*(1-'MaxDamage-Adjustment'!$C$17)*'MaxDamage-Adjustment'!$I$17</f>
        <v>318.08911613953029</v>
      </c>
      <c r="C208" s="5">
        <f>B208*'MaxDamage-Adjustment'!$I$5</f>
        <v>159.04455806976515</v>
      </c>
      <c r="D208" s="1">
        <f t="shared" si="3"/>
        <v>477.13367420929546</v>
      </c>
      <c r="E208" s="1">
        <f>D208*'MaxDamage-Adjustment'!$C$11</f>
        <v>95.426734841859101</v>
      </c>
      <c r="F208" s="1">
        <f>D208*'MaxDamage-Adjustment'!$I$11</f>
        <v>47713.36742092955</v>
      </c>
    </row>
    <row r="209" spans="1:6" x14ac:dyDescent="0.35">
      <c r="A209" t="str">
        <f>'MaxDamage-Data'!A208</f>
        <v>Uzbekistan</v>
      </c>
      <c r="B209" s="1">
        <f>'MaxDamage-Data'!D208*'MaxDamage-Adjustment'!$C$5*(1-'MaxDamage-Adjustment'!$C$17)*'MaxDamage-Adjustment'!$I$17</f>
        <v>140.29760054737281</v>
      </c>
      <c r="C209" s="5">
        <f>B209*'MaxDamage-Adjustment'!$I$5</f>
        <v>70.148800273686405</v>
      </c>
      <c r="D209" s="1">
        <f t="shared" si="3"/>
        <v>210.44640082105923</v>
      </c>
      <c r="E209" s="1">
        <f>D209*'MaxDamage-Adjustment'!$C$11</f>
        <v>42.08928016421185</v>
      </c>
      <c r="F209" s="1">
        <f>D209*'MaxDamage-Adjustment'!$I$11</f>
        <v>21044.640082105921</v>
      </c>
    </row>
    <row r="210" spans="1:6" x14ac:dyDescent="0.35">
      <c r="A210" t="str">
        <f>'MaxDamage-Data'!A209</f>
        <v>Vanuatu</v>
      </c>
      <c r="B210" s="1">
        <f>'MaxDamage-Data'!D209*'MaxDamage-Adjustment'!$C$5*(1-'MaxDamage-Adjustment'!$C$17)*'MaxDamage-Adjustment'!$I$17</f>
        <v>188.53381739797058</v>
      </c>
      <c r="C210" s="5">
        <f>B210*'MaxDamage-Adjustment'!$I$5</f>
        <v>94.26690869898529</v>
      </c>
      <c r="D210" s="1">
        <f t="shared" si="3"/>
        <v>282.80072609695588</v>
      </c>
      <c r="E210" s="1">
        <f>D210*'MaxDamage-Adjustment'!$C$11</f>
        <v>56.560145219391181</v>
      </c>
      <c r="F210" s="1">
        <f>D210*'MaxDamage-Adjustment'!$I$11</f>
        <v>28280.072609695588</v>
      </c>
    </row>
    <row r="211" spans="1:6" x14ac:dyDescent="0.35">
      <c r="A211" t="str">
        <f>'MaxDamage-Data'!A210</f>
        <v>Venezuela, RB</v>
      </c>
      <c r="B211" s="1">
        <f>'MaxDamage-Data'!D210*'MaxDamage-Adjustment'!$C$5*(1-'MaxDamage-Adjustment'!$C$17)*'MaxDamage-Adjustment'!$I$17</f>
        <v>338.57787134950939</v>
      </c>
      <c r="C211" s="5">
        <f>B211*'MaxDamage-Adjustment'!$I$5</f>
        <v>169.2889356747547</v>
      </c>
      <c r="D211" s="1">
        <f t="shared" si="3"/>
        <v>507.86680702426406</v>
      </c>
      <c r="E211" s="1">
        <f>D211*'MaxDamage-Adjustment'!$C$11</f>
        <v>101.57336140485282</v>
      </c>
      <c r="F211" s="1">
        <f>D211*'MaxDamage-Adjustment'!$I$11</f>
        <v>50786.680702426405</v>
      </c>
    </row>
    <row r="212" spans="1:6" x14ac:dyDescent="0.35">
      <c r="A212" t="str">
        <f>'MaxDamage-Data'!A211</f>
        <v>Vietnam</v>
      </c>
      <c r="B212" s="1">
        <f>'MaxDamage-Data'!D211*'MaxDamage-Adjustment'!$C$5*(1-'MaxDamage-Adjustment'!$C$17)*'MaxDamage-Adjustment'!$I$17</f>
        <v>138.57366406453448</v>
      </c>
      <c r="C212" s="5">
        <f>B212*'MaxDamage-Adjustment'!$I$5</f>
        <v>69.286832032267242</v>
      </c>
      <c r="D212" s="1">
        <f t="shared" si="3"/>
        <v>207.86049609680174</v>
      </c>
      <c r="E212" s="1">
        <f>D212*'MaxDamage-Adjustment'!$C$11</f>
        <v>41.572099219360354</v>
      </c>
      <c r="F212" s="1">
        <f>D212*'MaxDamage-Adjustment'!$I$11</f>
        <v>20786.049609680173</v>
      </c>
    </row>
    <row r="213" spans="1:6" x14ac:dyDescent="0.35">
      <c r="A213" t="str">
        <f>'MaxDamage-Data'!A212</f>
        <v>Virgin Islands (U.S.)</v>
      </c>
      <c r="B213" s="1">
        <f>'MaxDamage-Data'!D212*'MaxDamage-Adjustment'!$C$5*(1-'MaxDamage-Adjustment'!$C$17)*'MaxDamage-Adjustment'!$I$17</f>
        <v>0</v>
      </c>
      <c r="C213" s="5">
        <f>B213*'MaxDamage-Adjustment'!$I$5</f>
        <v>0</v>
      </c>
      <c r="D213" s="1">
        <f t="shared" si="3"/>
        <v>0</v>
      </c>
      <c r="E213" s="1">
        <f>D213*'MaxDamage-Adjustment'!$C$11</f>
        <v>0</v>
      </c>
      <c r="F213" s="1">
        <f>D213*'MaxDamage-Adjustment'!$I$11</f>
        <v>0</v>
      </c>
    </row>
    <row r="214" spans="1:6" x14ac:dyDescent="0.35">
      <c r="A214" t="str">
        <f>'MaxDamage-Data'!A213</f>
        <v>West Bank and Gaza</v>
      </c>
      <c r="B214" s="1">
        <f>'MaxDamage-Data'!D213*'MaxDamage-Adjustment'!$C$5*(1-'MaxDamage-Adjustment'!$C$17)*'MaxDamage-Adjustment'!$I$17</f>
        <v>172.04946089313742</v>
      </c>
      <c r="C214" s="5">
        <f>B214*'MaxDamage-Adjustment'!$I$5</f>
        <v>86.024730446568711</v>
      </c>
      <c r="D214" s="1">
        <f t="shared" si="3"/>
        <v>258.07419133970615</v>
      </c>
      <c r="E214" s="1">
        <f>D214*'MaxDamage-Adjustment'!$C$11</f>
        <v>51.614838267941231</v>
      </c>
      <c r="F214" s="1">
        <f>D214*'MaxDamage-Adjustment'!$I$11</f>
        <v>25807.419133970616</v>
      </c>
    </row>
    <row r="215" spans="1:6" x14ac:dyDescent="0.35">
      <c r="A215" t="str">
        <f>'MaxDamage-Data'!A214</f>
        <v>Yemen, Rep.</v>
      </c>
      <c r="B215" s="1">
        <f>'MaxDamage-Data'!D214*'MaxDamage-Adjustment'!$C$5*(1-'MaxDamage-Adjustment'!$C$17)*'MaxDamage-Adjustment'!$I$17</f>
        <v>140.97977260628858</v>
      </c>
      <c r="C215" s="5">
        <f>B215*'MaxDamage-Adjustment'!$I$5</f>
        <v>70.489886303144289</v>
      </c>
      <c r="D215" s="1">
        <f t="shared" si="3"/>
        <v>211.46965890943287</v>
      </c>
      <c r="E215" s="1">
        <f>D215*'MaxDamage-Adjustment'!$C$11</f>
        <v>42.293931781886577</v>
      </c>
      <c r="F215" s="1">
        <f>D215*'MaxDamage-Adjustment'!$I$11</f>
        <v>21146.965890943287</v>
      </c>
    </row>
    <row r="216" spans="1:6" x14ac:dyDescent="0.35">
      <c r="A216" t="str">
        <f>'MaxDamage-Data'!A215</f>
        <v>Zambia</v>
      </c>
      <c r="B216" s="1">
        <f>'MaxDamage-Data'!D215*'MaxDamage-Adjustment'!$C$5*(1-'MaxDamage-Adjustment'!$C$17)*'MaxDamage-Adjustment'!$I$17</f>
        <v>146.22605944974401</v>
      </c>
      <c r="C216" s="5">
        <f>B216*'MaxDamage-Adjustment'!$I$5</f>
        <v>73.113029724872007</v>
      </c>
      <c r="D216" s="1">
        <f t="shared" si="3"/>
        <v>219.33908917461602</v>
      </c>
      <c r="E216" s="1">
        <f>D216*'MaxDamage-Adjustment'!$C$11</f>
        <v>43.867817834923208</v>
      </c>
      <c r="F216" s="1">
        <f>D216*'MaxDamage-Adjustment'!$I$11</f>
        <v>21933.908917461602</v>
      </c>
    </row>
    <row r="217" spans="1:6" x14ac:dyDescent="0.35">
      <c r="A217" t="str">
        <f>'MaxDamage-Data'!A216</f>
        <v>Zimbabwe</v>
      </c>
      <c r="B217" s="1">
        <f>'MaxDamage-Data'!D216*'MaxDamage-Adjustment'!$C$5*(1-'MaxDamage-Adjustment'!$C$17)*'MaxDamage-Adjustment'!$I$17</f>
        <v>109.4715016916206</v>
      </c>
      <c r="C217" s="5">
        <f>B217*'MaxDamage-Adjustment'!$I$5</f>
        <v>54.735750845810301</v>
      </c>
      <c r="D217" s="1">
        <f t="shared" si="3"/>
        <v>164.20725253743092</v>
      </c>
      <c r="E217" s="1">
        <f>D217*'MaxDamage-Adjustment'!$C$11</f>
        <v>32.841450507486186</v>
      </c>
      <c r="F217" s="1">
        <f>D217*'MaxDamage-Adjustment'!$I$11</f>
        <v>16420.72525374309</v>
      </c>
    </row>
    <row r="218" spans="1:6" x14ac:dyDescent="0.35">
      <c r="A218" t="str">
        <f>'MaxDamage-Data'!A217</f>
        <v>Arab World</v>
      </c>
      <c r="B218" s="1">
        <f>'MaxDamage-Data'!D217*'MaxDamage-Adjustment'!$C$5*(1-'MaxDamage-Adjustment'!$C$17)*'MaxDamage-Adjustment'!$I$17</f>
        <v>247.84678680217866</v>
      </c>
      <c r="C218" s="5">
        <f>B218*'MaxDamage-Adjustment'!$I$5</f>
        <v>123.92339340108933</v>
      </c>
      <c r="D218" s="1">
        <f t="shared" si="3"/>
        <v>371.77018020326796</v>
      </c>
      <c r="E218" s="1">
        <f>D218*'MaxDamage-Adjustment'!$C$11</f>
        <v>74.354036040653597</v>
      </c>
      <c r="F218" s="1">
        <f>D218*'MaxDamage-Adjustment'!$I$11</f>
        <v>37177.018020326796</v>
      </c>
    </row>
    <row r="219" spans="1:6" x14ac:dyDescent="0.35">
      <c r="A219" t="str">
        <f>'MaxDamage-Data'!A218</f>
        <v>Caribbean small states</v>
      </c>
      <c r="B219" s="1">
        <f>'MaxDamage-Data'!D218*'MaxDamage-Adjustment'!$C$5*(1-'MaxDamage-Adjustment'!$C$17)*'MaxDamage-Adjustment'!$I$17</f>
        <v>284.46987480454845</v>
      </c>
      <c r="C219" s="5">
        <f>B219*'MaxDamage-Adjustment'!$I$5</f>
        <v>142.23493740227423</v>
      </c>
      <c r="D219" s="1">
        <f t="shared" si="3"/>
        <v>426.70481220682268</v>
      </c>
      <c r="E219" s="1">
        <f>D219*'MaxDamage-Adjustment'!$C$11</f>
        <v>85.340962441364539</v>
      </c>
      <c r="F219" s="1">
        <f>D219*'MaxDamage-Adjustment'!$I$11</f>
        <v>42670.481220682268</v>
      </c>
    </row>
    <row r="220" spans="1:6" x14ac:dyDescent="0.35">
      <c r="A220" t="str">
        <f>'MaxDamage-Data'!A219</f>
        <v>Central Europe and the Baltics</v>
      </c>
      <c r="B220" s="1">
        <f>'MaxDamage-Data'!D219*'MaxDamage-Adjustment'!$C$5*(1-'MaxDamage-Adjustment'!$C$17)*'MaxDamage-Adjustment'!$I$17</f>
        <v>327.65342511525017</v>
      </c>
      <c r="C220" s="5">
        <f>B220*'MaxDamage-Adjustment'!$I$5</f>
        <v>163.82671255762509</v>
      </c>
      <c r="D220" s="1">
        <f t="shared" si="3"/>
        <v>491.48013767287523</v>
      </c>
      <c r="E220" s="1">
        <f>D220*'MaxDamage-Adjustment'!$C$11</f>
        <v>98.296027534575046</v>
      </c>
      <c r="F220" s="1">
        <f>D220*'MaxDamage-Adjustment'!$I$11</f>
        <v>49148.013767287521</v>
      </c>
    </row>
    <row r="221" spans="1:6" x14ac:dyDescent="0.35">
      <c r="A221" t="str">
        <f>'MaxDamage-Data'!A220</f>
        <v>East Asia &amp; Pacific (all income levels)</v>
      </c>
      <c r="B221" s="1">
        <f>'MaxDamage-Data'!D220*'MaxDamage-Adjustment'!$C$5*(1-'MaxDamage-Adjustment'!$C$17)*'MaxDamage-Adjustment'!$I$17</f>
        <v>268.96777042460758</v>
      </c>
      <c r="C221" s="5">
        <f>B221*'MaxDamage-Adjustment'!$I$5</f>
        <v>134.48388521230379</v>
      </c>
      <c r="D221" s="1">
        <f t="shared" si="3"/>
        <v>403.45165563691137</v>
      </c>
      <c r="E221" s="1">
        <f>D221*'MaxDamage-Adjustment'!$C$11</f>
        <v>80.690331127382279</v>
      </c>
      <c r="F221" s="1">
        <f>D221*'MaxDamage-Adjustment'!$I$11</f>
        <v>40345.165563691138</v>
      </c>
    </row>
    <row r="222" spans="1:6" x14ac:dyDescent="0.35">
      <c r="A222" t="str">
        <f>'MaxDamage-Data'!A221</f>
        <v>East Asia &amp; Pacific (developing only)</v>
      </c>
      <c r="B222" s="1">
        <f>'MaxDamage-Data'!D221*'MaxDamage-Adjustment'!$C$5*(1-'MaxDamage-Adjustment'!$C$17)*'MaxDamage-Adjustment'!$I$17</f>
        <v>209.20334340407473</v>
      </c>
      <c r="C222" s="5">
        <f>B222*'MaxDamage-Adjustment'!$I$5</f>
        <v>104.60167170203736</v>
      </c>
      <c r="D222" s="1">
        <f t="shared" si="3"/>
        <v>313.80501510611208</v>
      </c>
      <c r="E222" s="1">
        <f>D222*'MaxDamage-Adjustment'!$C$11</f>
        <v>62.761003021222422</v>
      </c>
      <c r="F222" s="1">
        <f>D222*'MaxDamage-Adjustment'!$I$11</f>
        <v>31380.501510611208</v>
      </c>
    </row>
    <row r="223" spans="1:6" x14ac:dyDescent="0.35">
      <c r="A223" t="str">
        <f>'MaxDamage-Data'!A222</f>
        <v>Euro area</v>
      </c>
      <c r="B223" s="1">
        <f>'MaxDamage-Data'!D222*'MaxDamage-Adjustment'!$C$5*(1-'MaxDamage-Adjustment'!$C$17)*'MaxDamage-Adjustment'!$I$17</f>
        <v>502.59570352934287</v>
      </c>
      <c r="C223" s="5">
        <f>B223*'MaxDamage-Adjustment'!$I$5</f>
        <v>251.29785176467144</v>
      </c>
      <c r="D223" s="1">
        <f t="shared" si="3"/>
        <v>753.89355529401428</v>
      </c>
      <c r="E223" s="1">
        <f>D223*'MaxDamage-Adjustment'!$C$11</f>
        <v>150.77871105880286</v>
      </c>
      <c r="F223" s="1">
        <f>D223*'MaxDamage-Adjustment'!$I$11</f>
        <v>75389.355529401422</v>
      </c>
    </row>
    <row r="224" spans="1:6" x14ac:dyDescent="0.35">
      <c r="A224" t="str">
        <f>'MaxDamage-Data'!A223</f>
        <v>Europe &amp; Central Asia (all income levels)</v>
      </c>
      <c r="B224" s="1">
        <f>'MaxDamage-Data'!D223*'MaxDamage-Adjustment'!$C$5*(1-'MaxDamage-Adjustment'!$C$17)*'MaxDamage-Adjustment'!$I$17</f>
        <v>417.80869491972902</v>
      </c>
      <c r="C224" s="5">
        <f>B224*'MaxDamage-Adjustment'!$I$5</f>
        <v>208.90434745986451</v>
      </c>
      <c r="D224" s="1">
        <f t="shared" si="3"/>
        <v>626.7130423795935</v>
      </c>
      <c r="E224" s="1">
        <f>D224*'MaxDamage-Adjustment'!$C$11</f>
        <v>125.34260847591871</v>
      </c>
      <c r="F224" s="1">
        <f>D224*'MaxDamage-Adjustment'!$I$11</f>
        <v>62671.304237959353</v>
      </c>
    </row>
    <row r="225" spans="1:6" x14ac:dyDescent="0.35">
      <c r="A225" t="str">
        <f>'MaxDamage-Data'!A224</f>
        <v>Europe &amp; Central Asia (developing only)</v>
      </c>
      <c r="B225" s="1">
        <f>'MaxDamage-Data'!D224*'MaxDamage-Adjustment'!$C$5*(1-'MaxDamage-Adjustment'!$C$17)*'MaxDamage-Adjustment'!$I$17</f>
        <v>250.44035827033591</v>
      </c>
      <c r="C225" s="5">
        <f>B225*'MaxDamage-Adjustment'!$I$5</f>
        <v>125.22017913516795</v>
      </c>
      <c r="D225" s="1">
        <f t="shared" si="3"/>
        <v>375.66053740550387</v>
      </c>
      <c r="E225" s="1">
        <f>D225*'MaxDamage-Adjustment'!$C$11</f>
        <v>75.132107481100775</v>
      </c>
      <c r="F225" s="1">
        <f>D225*'MaxDamage-Adjustment'!$I$11</f>
        <v>37566.053740550386</v>
      </c>
    </row>
    <row r="226" spans="1:6" x14ac:dyDescent="0.35">
      <c r="A226" t="str">
        <f>'MaxDamage-Data'!A225</f>
        <v>European Union</v>
      </c>
      <c r="B226" s="1">
        <f>'MaxDamage-Data'!D225*'MaxDamage-Adjustment'!$C$5*(1-'MaxDamage-Adjustment'!$C$17)*'MaxDamage-Adjustment'!$I$17</f>
        <v>480.02402147790451</v>
      </c>
      <c r="C226" s="5">
        <f>B226*'MaxDamage-Adjustment'!$I$5</f>
        <v>240.01201073895226</v>
      </c>
      <c r="D226" s="1">
        <f t="shared" si="3"/>
        <v>720.03603221685671</v>
      </c>
      <c r="E226" s="1">
        <f>D226*'MaxDamage-Adjustment'!$C$11</f>
        <v>144.00720644337136</v>
      </c>
      <c r="F226" s="1">
        <f>D226*'MaxDamage-Adjustment'!$I$11</f>
        <v>72003.603221685669</v>
      </c>
    </row>
    <row r="227" spans="1:6" x14ac:dyDescent="0.35">
      <c r="A227" t="str">
        <f>'MaxDamage-Data'!A226</f>
        <v>Fragile and conflict affected situations</v>
      </c>
      <c r="B227" s="1">
        <f>'MaxDamage-Data'!D226*'MaxDamage-Adjustment'!$C$5*(1-'MaxDamage-Adjustment'!$C$17)*'MaxDamage-Adjustment'!$I$17</f>
        <v>138.61211631795209</v>
      </c>
      <c r="C227" s="5">
        <f>B227*'MaxDamage-Adjustment'!$I$5</f>
        <v>69.306058158976043</v>
      </c>
      <c r="D227" s="1">
        <f t="shared" si="3"/>
        <v>207.91817447692813</v>
      </c>
      <c r="E227" s="1">
        <f>D227*'MaxDamage-Adjustment'!$C$11</f>
        <v>41.583634895385629</v>
      </c>
      <c r="F227" s="1">
        <f>D227*'MaxDamage-Adjustment'!$I$11</f>
        <v>20791.817447692814</v>
      </c>
    </row>
    <row r="228" spans="1:6" x14ac:dyDescent="0.35">
      <c r="A228" t="str">
        <f>'MaxDamage-Data'!A227</f>
        <v>Heavily indebted poor countries (HIPC)</v>
      </c>
      <c r="B228" s="1">
        <f>'MaxDamage-Data'!D227*'MaxDamage-Adjustment'!$C$5*(1-'MaxDamage-Adjustment'!$C$17)*'MaxDamage-Adjustment'!$I$17</f>
        <v>109.58263378747688</v>
      </c>
      <c r="C228" s="5">
        <f>B228*'MaxDamage-Adjustment'!$I$5</f>
        <v>54.79131689373844</v>
      </c>
      <c r="D228" s="1">
        <f t="shared" si="3"/>
        <v>164.37395068121532</v>
      </c>
      <c r="E228" s="1">
        <f>D228*'MaxDamage-Adjustment'!$C$11</f>
        <v>32.874790136243064</v>
      </c>
      <c r="F228" s="1">
        <f>D228*'MaxDamage-Adjustment'!$I$11</f>
        <v>16437.395068121532</v>
      </c>
    </row>
    <row r="229" spans="1:6" x14ac:dyDescent="0.35">
      <c r="A229" t="str">
        <f>'MaxDamage-Data'!A228</f>
        <v>High income</v>
      </c>
      <c r="B229" s="1">
        <f>'MaxDamage-Data'!D228*'MaxDamage-Adjustment'!$C$5*(1-'MaxDamage-Adjustment'!$C$17)*'MaxDamage-Adjustment'!$I$17</f>
        <v>493.44828134721018</v>
      </c>
      <c r="C229" s="5">
        <f>B229*'MaxDamage-Adjustment'!$I$5</f>
        <v>246.72414067360509</v>
      </c>
      <c r="D229" s="1">
        <f t="shared" si="3"/>
        <v>740.17242202081525</v>
      </c>
      <c r="E229" s="1">
        <f>D229*'MaxDamage-Adjustment'!$C$11</f>
        <v>148.03448440416307</v>
      </c>
      <c r="F229" s="1">
        <f>D229*'MaxDamage-Adjustment'!$I$11</f>
        <v>74017.242202081528</v>
      </c>
    </row>
    <row r="230" spans="1:6" x14ac:dyDescent="0.35">
      <c r="A230" t="str">
        <f>'MaxDamage-Data'!A229</f>
        <v>High income: nonOECD</v>
      </c>
      <c r="B230" s="1">
        <f>'MaxDamage-Data'!D229*'MaxDamage-Adjustment'!$C$5*(1-'MaxDamage-Adjustment'!$C$17)*'MaxDamage-Adjustment'!$I$17</f>
        <v>364.01982121966324</v>
      </c>
      <c r="C230" s="5">
        <f>B230*'MaxDamage-Adjustment'!$I$5</f>
        <v>182.00991060983162</v>
      </c>
      <c r="D230" s="1">
        <f t="shared" si="3"/>
        <v>546.02973182949484</v>
      </c>
      <c r="E230" s="1">
        <f>D230*'MaxDamage-Adjustment'!$C$11</f>
        <v>109.20594636589897</v>
      </c>
      <c r="F230" s="1">
        <f>D230*'MaxDamage-Adjustment'!$I$11</f>
        <v>54602.973182949485</v>
      </c>
    </row>
    <row r="231" spans="1:6" x14ac:dyDescent="0.35">
      <c r="A231" t="str">
        <f>'MaxDamage-Data'!A230</f>
        <v>High income: OECD</v>
      </c>
      <c r="B231" s="1">
        <f>'MaxDamage-Data'!D230*'MaxDamage-Adjustment'!$C$5*(1-'MaxDamage-Adjustment'!$C$17)*'MaxDamage-Adjustment'!$I$17</f>
        <v>517.15386286676141</v>
      </c>
      <c r="C231" s="5">
        <f>B231*'MaxDamage-Adjustment'!$I$5</f>
        <v>258.57693143338071</v>
      </c>
      <c r="D231" s="1">
        <f t="shared" si="3"/>
        <v>775.73079430014218</v>
      </c>
      <c r="E231" s="1">
        <f>D231*'MaxDamage-Adjustment'!$C$11</f>
        <v>155.14615886002844</v>
      </c>
      <c r="F231" s="1">
        <f>D231*'MaxDamage-Adjustment'!$I$11</f>
        <v>77573.079430014215</v>
      </c>
    </row>
    <row r="232" spans="1:6" x14ac:dyDescent="0.35">
      <c r="A232" t="str">
        <f>'MaxDamage-Data'!A231</f>
        <v>Latin America &amp; Caribbean (all income levels)</v>
      </c>
      <c r="B232" s="1">
        <f>'MaxDamage-Data'!D231*'MaxDamage-Adjustment'!$C$5*(1-'MaxDamage-Adjustment'!$C$17)*'MaxDamage-Adjustment'!$I$17</f>
        <v>288.16120162911272</v>
      </c>
      <c r="C232" s="5">
        <f>B232*'MaxDamage-Adjustment'!$I$5</f>
        <v>144.08060081455636</v>
      </c>
      <c r="D232" s="1">
        <f t="shared" si="3"/>
        <v>432.24180244366909</v>
      </c>
      <c r="E232" s="1">
        <f>D232*'MaxDamage-Adjustment'!$C$11</f>
        <v>86.448360488733826</v>
      </c>
      <c r="F232" s="1">
        <f>D232*'MaxDamage-Adjustment'!$I$11</f>
        <v>43224.180244366908</v>
      </c>
    </row>
    <row r="233" spans="1:6" x14ac:dyDescent="0.35">
      <c r="A233" t="str">
        <f>'MaxDamage-Data'!A232</f>
        <v>Latin America &amp; Caribbean (developing only)</v>
      </c>
      <c r="B233" s="1">
        <f>'MaxDamage-Data'!D232*'MaxDamage-Adjustment'!$C$5*(1-'MaxDamage-Adjustment'!$C$17)*'MaxDamage-Adjustment'!$I$17</f>
        <v>284.3574374041753</v>
      </c>
      <c r="C233" s="5">
        <f>B233*'MaxDamage-Adjustment'!$I$5</f>
        <v>142.17871870208765</v>
      </c>
      <c r="D233" s="1">
        <f t="shared" si="3"/>
        <v>426.53615610626298</v>
      </c>
      <c r="E233" s="1">
        <f>D233*'MaxDamage-Adjustment'!$C$11</f>
        <v>85.307231221252607</v>
      </c>
      <c r="F233" s="1">
        <f>D233*'MaxDamage-Adjustment'!$I$11</f>
        <v>42653.615610626301</v>
      </c>
    </row>
    <row r="234" spans="1:6" x14ac:dyDescent="0.35">
      <c r="A234" t="str">
        <f>'MaxDamage-Data'!A233</f>
        <v>Least developed countries: UN classification</v>
      </c>
      <c r="B234" s="1">
        <f>'MaxDamage-Data'!D233*'MaxDamage-Adjustment'!$C$5*(1-'MaxDamage-Adjustment'!$C$17)*'MaxDamage-Adjustment'!$I$17</f>
        <v>110.49130356775579</v>
      </c>
      <c r="C234" s="5">
        <f>B234*'MaxDamage-Adjustment'!$I$5</f>
        <v>55.245651783877896</v>
      </c>
      <c r="D234" s="1">
        <f t="shared" si="3"/>
        <v>165.7369553516337</v>
      </c>
      <c r="E234" s="1">
        <f>D234*'MaxDamage-Adjustment'!$C$11</f>
        <v>33.147391070326741</v>
      </c>
      <c r="F234" s="1">
        <f>D234*'MaxDamage-Adjustment'!$I$11</f>
        <v>16573.69553516337</v>
      </c>
    </row>
    <row r="235" spans="1:6" x14ac:dyDescent="0.35">
      <c r="A235" t="str">
        <f>'MaxDamage-Data'!A234</f>
        <v>Low &amp; middle income</v>
      </c>
      <c r="B235" s="1">
        <f>'MaxDamage-Data'!D234*'MaxDamage-Adjustment'!$C$5*(1-'MaxDamage-Adjustment'!$C$17)*'MaxDamage-Adjustment'!$I$17</f>
        <v>198.099198493823</v>
      </c>
      <c r="C235" s="5">
        <f>B235*'MaxDamage-Adjustment'!$I$5</f>
        <v>99.049599246911498</v>
      </c>
      <c r="D235" s="1">
        <f t="shared" si="3"/>
        <v>297.14879774073449</v>
      </c>
      <c r="E235" s="1">
        <f>D235*'MaxDamage-Adjustment'!$C$11</f>
        <v>59.429759548146905</v>
      </c>
      <c r="F235" s="1">
        <f>D235*'MaxDamage-Adjustment'!$I$11</f>
        <v>29714.879774073448</v>
      </c>
    </row>
    <row r="236" spans="1:6" x14ac:dyDescent="0.35">
      <c r="A236" t="str">
        <f>'MaxDamage-Data'!A235</f>
        <v>Low income</v>
      </c>
      <c r="B236" s="1">
        <f>'MaxDamage-Data'!D235*'MaxDamage-Adjustment'!$C$5*(1-'MaxDamage-Adjustment'!$C$17)*'MaxDamage-Adjustment'!$I$17</f>
        <v>100.10662806675201</v>
      </c>
      <c r="C236" s="5">
        <f>B236*'MaxDamage-Adjustment'!$I$5</f>
        <v>50.053314033376004</v>
      </c>
      <c r="D236" s="1">
        <f t="shared" si="3"/>
        <v>150.15994210012801</v>
      </c>
      <c r="E236" s="1">
        <f>D236*'MaxDamage-Adjustment'!$C$11</f>
        <v>30.031988420025602</v>
      </c>
      <c r="F236" s="1">
        <f>D236*'MaxDamage-Adjustment'!$I$11</f>
        <v>15015.994210012801</v>
      </c>
    </row>
    <row r="237" spans="1:6" x14ac:dyDescent="0.35">
      <c r="A237" t="str">
        <f>'MaxDamage-Data'!A236</f>
        <v>Lower middle income</v>
      </c>
      <c r="B237" s="1">
        <f>'MaxDamage-Data'!D236*'MaxDamage-Adjustment'!$C$5*(1-'MaxDamage-Adjustment'!$C$17)*'MaxDamage-Adjustment'!$I$17</f>
        <v>154.16543559075751</v>
      </c>
      <c r="C237" s="5">
        <f>B237*'MaxDamage-Adjustment'!$I$5</f>
        <v>77.082717795378755</v>
      </c>
      <c r="D237" s="1">
        <f t="shared" si="3"/>
        <v>231.24815338613627</v>
      </c>
      <c r="E237" s="1">
        <f>D237*'MaxDamage-Adjustment'!$C$11</f>
        <v>46.249630677227259</v>
      </c>
      <c r="F237" s="1">
        <f>D237*'MaxDamage-Adjustment'!$I$11</f>
        <v>23124.815338613625</v>
      </c>
    </row>
    <row r="238" spans="1:6" x14ac:dyDescent="0.35">
      <c r="A238" t="str">
        <f>'MaxDamage-Data'!A237</f>
        <v>Middle East &amp; North Africa (all income levels)</v>
      </c>
      <c r="B238" s="1">
        <f>'MaxDamage-Data'!D237*'MaxDamage-Adjustment'!$C$5*(1-'MaxDamage-Adjustment'!$C$17)*'MaxDamage-Adjustment'!$I$17</f>
        <v>263.37889446293258</v>
      </c>
      <c r="C238" s="5">
        <f>B238*'MaxDamage-Adjustment'!$I$5</f>
        <v>131.68944723146629</v>
      </c>
      <c r="D238" s="1">
        <f t="shared" si="3"/>
        <v>395.0683416943989</v>
      </c>
      <c r="E238" s="1">
        <f>D238*'MaxDamage-Adjustment'!$C$11</f>
        <v>79.013668338879782</v>
      </c>
      <c r="F238" s="1">
        <f>D238*'MaxDamage-Adjustment'!$I$11</f>
        <v>39506.834169439891</v>
      </c>
    </row>
    <row r="239" spans="1:6" x14ac:dyDescent="0.35">
      <c r="A239" t="str">
        <f>'MaxDamage-Data'!A238</f>
        <v>Middle East &amp; North Africa (developing only)</v>
      </c>
      <c r="B239" s="1">
        <f>'MaxDamage-Data'!D238*'MaxDamage-Adjustment'!$C$5*(1-'MaxDamage-Adjustment'!$C$17)*'MaxDamage-Adjustment'!$I$17</f>
        <v>211.64266749067488</v>
      </c>
      <c r="C239" s="5">
        <f>B239*'MaxDamage-Adjustment'!$I$5</f>
        <v>105.82133374533744</v>
      </c>
      <c r="D239" s="1">
        <f t="shared" si="3"/>
        <v>317.46400123601234</v>
      </c>
      <c r="E239" s="1">
        <f>D239*'MaxDamage-Adjustment'!$C$11</f>
        <v>63.492800247202467</v>
      </c>
      <c r="F239" s="1">
        <f>D239*'MaxDamage-Adjustment'!$I$11</f>
        <v>31746.400123601234</v>
      </c>
    </row>
    <row r="240" spans="1:6" x14ac:dyDescent="0.35">
      <c r="A240" t="str">
        <f>'MaxDamage-Data'!A239</f>
        <v>Middle income</v>
      </c>
      <c r="B240" s="1">
        <f>'MaxDamage-Data'!D239*'MaxDamage-Adjustment'!$C$5*(1-'MaxDamage-Adjustment'!$C$17)*'MaxDamage-Adjustment'!$I$17</f>
        <v>208.12322550395064</v>
      </c>
      <c r="C240" s="5">
        <f>B240*'MaxDamage-Adjustment'!$I$5</f>
        <v>104.06161275197532</v>
      </c>
      <c r="D240" s="1">
        <f t="shared" si="3"/>
        <v>312.18483825592597</v>
      </c>
      <c r="E240" s="1">
        <f>D240*'MaxDamage-Adjustment'!$C$11</f>
        <v>62.436967651185199</v>
      </c>
      <c r="F240" s="1">
        <f>D240*'MaxDamage-Adjustment'!$I$11</f>
        <v>31218.483825592597</v>
      </c>
    </row>
    <row r="241" spans="1:6" x14ac:dyDescent="0.35">
      <c r="A241" t="str">
        <f>'MaxDamage-Data'!A240</f>
        <v>North America</v>
      </c>
      <c r="B241" s="1">
        <f>'MaxDamage-Data'!D240*'MaxDamage-Adjustment'!$C$5*(1-'MaxDamage-Adjustment'!$C$17)*'MaxDamage-Adjustment'!$I$17</f>
        <v>552.28182087612709</v>
      </c>
      <c r="C241" s="5">
        <f>B241*'MaxDamage-Adjustment'!$I$5</f>
        <v>276.14091043806354</v>
      </c>
      <c r="D241" s="1">
        <f t="shared" si="3"/>
        <v>828.42273131419063</v>
      </c>
      <c r="E241" s="1">
        <f>D241*'MaxDamage-Adjustment'!$C$11</f>
        <v>165.68454626283813</v>
      </c>
      <c r="F241" s="1">
        <f>D241*'MaxDamage-Adjustment'!$I$11</f>
        <v>82842.273131419061</v>
      </c>
    </row>
    <row r="242" spans="1:6" x14ac:dyDescent="0.35">
      <c r="A242" t="str">
        <f>'MaxDamage-Data'!A241</f>
        <v>Not classified</v>
      </c>
      <c r="B242" s="1">
        <f>'MaxDamage-Data'!D241*'MaxDamage-Adjustment'!$C$5*(1-'MaxDamage-Adjustment'!$C$17)*'MaxDamage-Adjustment'!$I$17</f>
        <v>0</v>
      </c>
      <c r="C242" s="5">
        <f>B242*'MaxDamage-Adjustment'!$I$5</f>
        <v>0</v>
      </c>
      <c r="D242" s="1">
        <f t="shared" si="3"/>
        <v>0</v>
      </c>
      <c r="E242" s="1">
        <f>D242*'MaxDamage-Adjustment'!$C$11</f>
        <v>0</v>
      </c>
      <c r="F242" s="1">
        <f>D242*'MaxDamage-Adjustment'!$I$11</f>
        <v>0</v>
      </c>
    </row>
    <row r="243" spans="1:6" x14ac:dyDescent="0.35">
      <c r="A243" t="str">
        <f>'MaxDamage-Data'!A242</f>
        <v>OECD members</v>
      </c>
      <c r="B243" s="1">
        <f>'MaxDamage-Data'!D242*'MaxDamage-Adjustment'!$C$5*(1-'MaxDamage-Adjustment'!$C$17)*'MaxDamage-Adjustment'!$I$17</f>
        <v>491.57019752247265</v>
      </c>
      <c r="C243" s="5">
        <f>B243*'MaxDamage-Adjustment'!$I$5</f>
        <v>245.78509876123633</v>
      </c>
      <c r="D243" s="1">
        <f t="shared" si="3"/>
        <v>737.35529628370898</v>
      </c>
      <c r="E243" s="1">
        <f>D243*'MaxDamage-Adjustment'!$C$11</f>
        <v>147.4710592567418</v>
      </c>
      <c r="F243" s="1">
        <f>D243*'MaxDamage-Adjustment'!$I$11</f>
        <v>73735.529628370903</v>
      </c>
    </row>
    <row r="244" spans="1:6" x14ac:dyDescent="0.35">
      <c r="A244" t="str">
        <f>'MaxDamage-Data'!A243</f>
        <v>Other small states</v>
      </c>
      <c r="B244" s="1">
        <f>'MaxDamage-Data'!D243*'MaxDamage-Adjustment'!$C$5*(1-'MaxDamage-Adjustment'!$C$17)*'MaxDamage-Adjustment'!$I$17</f>
        <v>217.19318772244716</v>
      </c>
      <c r="C244" s="5">
        <f>B244*'MaxDamage-Adjustment'!$I$5</f>
        <v>108.59659386122358</v>
      </c>
      <c r="D244" s="1">
        <f t="shared" si="3"/>
        <v>325.78978158367073</v>
      </c>
      <c r="E244" s="1">
        <f>D244*'MaxDamage-Adjustment'!$C$11</f>
        <v>65.157956316734143</v>
      </c>
      <c r="F244" s="1">
        <f>D244*'MaxDamage-Adjustment'!$I$11</f>
        <v>32578.978158367074</v>
      </c>
    </row>
    <row r="245" spans="1:6" x14ac:dyDescent="0.35">
      <c r="A245" t="str">
        <f>'MaxDamage-Data'!A244</f>
        <v>Pacific island small states</v>
      </c>
      <c r="B245" s="1">
        <f>'MaxDamage-Data'!D244*'MaxDamage-Adjustment'!$C$5*(1-'MaxDamage-Adjustment'!$C$17)*'MaxDamage-Adjustment'!$I$17</f>
        <v>186.91505481101515</v>
      </c>
      <c r="C245" s="5">
        <f>B245*'MaxDamage-Adjustment'!$I$5</f>
        <v>93.457527405507577</v>
      </c>
      <c r="D245" s="1">
        <f t="shared" si="3"/>
        <v>280.37258221652274</v>
      </c>
      <c r="E245" s="1">
        <f>D245*'MaxDamage-Adjustment'!$C$11</f>
        <v>56.074516443304553</v>
      </c>
      <c r="F245" s="1">
        <f>D245*'MaxDamage-Adjustment'!$I$11</f>
        <v>28037.258221652275</v>
      </c>
    </row>
    <row r="246" spans="1:6" x14ac:dyDescent="0.35">
      <c r="A246" t="str">
        <f>'MaxDamage-Data'!A245</f>
        <v>Small states</v>
      </c>
      <c r="B246" s="1">
        <f>'MaxDamage-Data'!D245*'MaxDamage-Adjustment'!$C$5*(1-'MaxDamage-Adjustment'!$C$17)*'MaxDamage-Adjustment'!$I$17</f>
        <v>234.64884472727005</v>
      </c>
      <c r="C246" s="5">
        <f>B246*'MaxDamage-Adjustment'!$I$5</f>
        <v>117.32442236363502</v>
      </c>
      <c r="D246" s="1">
        <f t="shared" si="3"/>
        <v>351.9732670909051</v>
      </c>
      <c r="E246" s="1">
        <f>D246*'MaxDamage-Adjustment'!$C$11</f>
        <v>70.394653418181022</v>
      </c>
      <c r="F246" s="1">
        <f>D246*'MaxDamage-Adjustment'!$I$11</f>
        <v>35197.326709090506</v>
      </c>
    </row>
    <row r="247" spans="1:6" x14ac:dyDescent="0.35">
      <c r="A247" t="str">
        <f>'MaxDamage-Data'!A246</f>
        <v>South Asia</v>
      </c>
      <c r="B247" s="1">
        <f>'MaxDamage-Data'!D246*'MaxDamage-Adjustment'!$C$5*(1-'MaxDamage-Adjustment'!$C$17)*'MaxDamage-Adjustment'!$I$17</f>
        <v>137.14879005196829</v>
      </c>
      <c r="C247" s="5">
        <f>B247*'MaxDamage-Adjustment'!$I$5</f>
        <v>68.574395025984145</v>
      </c>
      <c r="D247" s="1">
        <f t="shared" si="3"/>
        <v>205.72318507795245</v>
      </c>
      <c r="E247" s="1">
        <f>D247*'MaxDamage-Adjustment'!$C$11</f>
        <v>41.14463701559049</v>
      </c>
      <c r="F247" s="1">
        <f>D247*'MaxDamage-Adjustment'!$I$11</f>
        <v>20572.318507795244</v>
      </c>
    </row>
    <row r="248" spans="1:6" x14ac:dyDescent="0.35">
      <c r="A248" t="str">
        <f>'MaxDamage-Data'!A247</f>
        <v>Sub-Saharan Africa (all income levels)</v>
      </c>
      <c r="B248" s="1">
        <f>'MaxDamage-Data'!D247*'MaxDamage-Adjustment'!$C$5*(1-'MaxDamage-Adjustment'!$C$17)*'MaxDamage-Adjustment'!$I$17</f>
        <v>145.7026032019925</v>
      </c>
      <c r="C248" s="5">
        <f>B248*'MaxDamage-Adjustment'!$I$5</f>
        <v>72.851301600996251</v>
      </c>
      <c r="D248" s="1">
        <f t="shared" si="3"/>
        <v>218.55390480298877</v>
      </c>
      <c r="E248" s="1">
        <f>D248*'MaxDamage-Adjustment'!$C$11</f>
        <v>43.710780960597759</v>
      </c>
      <c r="F248" s="1">
        <f>D248*'MaxDamage-Adjustment'!$I$11</f>
        <v>21855.390480298876</v>
      </c>
    </row>
    <row r="249" spans="1:6" x14ac:dyDescent="0.35">
      <c r="A249" t="str">
        <f>'MaxDamage-Data'!A248</f>
        <v>Sub-Saharan Africa (developing only)</v>
      </c>
      <c r="B249" s="1">
        <f>'MaxDamage-Data'!D248*'MaxDamage-Adjustment'!$C$5*(1-'MaxDamage-Adjustment'!$C$17)*'MaxDamage-Adjustment'!$I$17</f>
        <v>145.24533179641037</v>
      </c>
      <c r="C249" s="5">
        <f>B249*'MaxDamage-Adjustment'!$I$5</f>
        <v>72.622665898205184</v>
      </c>
      <c r="D249" s="1">
        <f t="shared" si="3"/>
        <v>217.86799769461555</v>
      </c>
      <c r="E249" s="1">
        <f>D249*'MaxDamage-Adjustment'!$C$11</f>
        <v>43.573599538923112</v>
      </c>
      <c r="F249" s="1">
        <f>D249*'MaxDamage-Adjustment'!$I$11</f>
        <v>21786.799769461555</v>
      </c>
    </row>
    <row r="250" spans="1:6" x14ac:dyDescent="0.35">
      <c r="A250" t="str">
        <f>'MaxDamage-Data'!A249</f>
        <v>Upper middle income</v>
      </c>
      <c r="B250" s="1">
        <f>'MaxDamage-Data'!D249*'MaxDamage-Adjustment'!$C$5*(1-'MaxDamage-Adjustment'!$C$17)*'MaxDamage-Adjustment'!$I$17</f>
        <v>247.18147800666139</v>
      </c>
      <c r="C250" s="5">
        <f>B250*'MaxDamage-Adjustment'!$I$5</f>
        <v>123.5907390033307</v>
      </c>
      <c r="D250" s="1">
        <f t="shared" si="3"/>
        <v>370.77221700999212</v>
      </c>
      <c r="E250" s="1">
        <f>D250*'MaxDamage-Adjustment'!$C$11</f>
        <v>74.154443401998421</v>
      </c>
      <c r="F250" s="1">
        <f>D250*'MaxDamage-Adjustment'!$I$11</f>
        <v>37077.221700999209</v>
      </c>
    </row>
    <row r="251" spans="1:6" x14ac:dyDescent="0.35">
      <c r="A251" t="str">
        <f>'MaxDamage-Data'!A250</f>
        <v>World</v>
      </c>
      <c r="B251" s="1">
        <f>'MaxDamage-Data'!D250*'MaxDamage-Adjustment'!$C$5*(1-'MaxDamage-Adjustment'!$C$17)*'MaxDamage-Adjustment'!$I$17</f>
        <v>294.9102364244319</v>
      </c>
      <c r="C251" s="5">
        <f>B251*'MaxDamage-Adjustment'!$I$5</f>
        <v>147.45511821221595</v>
      </c>
      <c r="D251" s="1">
        <f t="shared" si="3"/>
        <v>442.36535463664785</v>
      </c>
      <c r="E251" s="1">
        <f>D251*'MaxDamage-Adjustment'!$C$11</f>
        <v>88.473070927329573</v>
      </c>
      <c r="F251" s="1">
        <f>D251*'MaxDamage-Adjustment'!$I$11</f>
        <v>44236.535463664783</v>
      </c>
    </row>
  </sheetData>
  <mergeCells count="1">
    <mergeCell ref="B1:D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F251"/>
  <sheetViews>
    <sheetView workbookViewId="0">
      <pane xSplit="1" ySplit="3" topLeftCell="B114" activePane="bottomRight" state="frozen"/>
      <selection pane="topRight" activeCell="B1" sqref="B1"/>
      <selection pane="bottomLeft" activeCell="A4" sqref="A4"/>
      <selection pane="bottomRight" activeCell="B2" sqref="B2"/>
    </sheetView>
  </sheetViews>
  <sheetFormatPr defaultRowHeight="14.5" x14ac:dyDescent="0.35"/>
  <cols>
    <col min="1" max="1" width="22.453125" customWidth="1"/>
    <col min="2" max="2" width="22.1796875" customWidth="1"/>
    <col min="3" max="3" width="22.1796875" style="3" customWidth="1"/>
    <col min="4" max="6" width="22.1796875" customWidth="1"/>
  </cols>
  <sheetData>
    <row r="1" spans="1:6" ht="20.25" customHeight="1" x14ac:dyDescent="0.35">
      <c r="B1" s="200" t="s">
        <v>272</v>
      </c>
      <c r="C1" s="201"/>
      <c r="D1" s="201"/>
      <c r="E1" s="13" t="s">
        <v>268</v>
      </c>
      <c r="F1" s="13" t="s">
        <v>269</v>
      </c>
    </row>
    <row r="2" spans="1:6" ht="31" customHeight="1" x14ac:dyDescent="0.35">
      <c r="A2" s="9" t="s">
        <v>248</v>
      </c>
      <c r="B2" s="11" t="s">
        <v>270</v>
      </c>
      <c r="C2" s="11" t="s">
        <v>263</v>
      </c>
      <c r="D2" s="12" t="s">
        <v>264</v>
      </c>
      <c r="E2" s="12" t="s">
        <v>264</v>
      </c>
      <c r="F2" s="12" t="s">
        <v>264</v>
      </c>
    </row>
    <row r="3" spans="1:6" ht="35.25" customHeight="1" x14ac:dyDescent="0.35">
      <c r="A3" s="2"/>
      <c r="B3" s="10" t="s">
        <v>267</v>
      </c>
      <c r="C3" s="10" t="s">
        <v>267</v>
      </c>
      <c r="D3" s="10" t="s">
        <v>267</v>
      </c>
      <c r="E3" s="10" t="s">
        <v>267</v>
      </c>
      <c r="F3" s="10" t="s">
        <v>275</v>
      </c>
    </row>
    <row r="4" spans="1:6" x14ac:dyDescent="0.35">
      <c r="A4" t="str">
        <f>'MaxDamage-Data'!A3</f>
        <v>Afghanistan</v>
      </c>
      <c r="B4" s="1">
        <f>'MaxDamage-Data'!E3*'MaxDamage-Adjustment'!$C$6*(1-'MaxDamage-Adjustment'!$C$18)*'MaxDamage-Adjustment'!$I$18</f>
        <v>116.33711798304695</v>
      </c>
      <c r="C4" s="5">
        <f>B4*'MaxDamage-Adjustment'!$I$6</f>
        <v>116.33711798304695</v>
      </c>
      <c r="D4" s="1">
        <f>C4+B4</f>
        <v>232.6742359660939</v>
      </c>
      <c r="E4" s="1">
        <f>D4*'MaxDamage-Adjustment'!$C$12</f>
        <v>69.802270789828171</v>
      </c>
      <c r="F4" s="1">
        <f>D4*'MaxDamage-Adjustment'!$I$12</f>
        <v>46534.847193218782</v>
      </c>
    </row>
    <row r="5" spans="1:6" x14ac:dyDescent="0.35">
      <c r="A5" t="str">
        <f>'MaxDamage-Data'!A4</f>
        <v>Albania</v>
      </c>
      <c r="B5" s="1">
        <f>'MaxDamage-Data'!E4*'MaxDamage-Adjustment'!$C$6*(1-'MaxDamage-Adjustment'!$C$18)*'MaxDamage-Adjustment'!$I$18</f>
        <v>238.34796883414347</v>
      </c>
      <c r="C5" s="5">
        <f>B5*'MaxDamage-Adjustment'!$I$6</f>
        <v>238.34796883414347</v>
      </c>
      <c r="D5" s="1">
        <f t="shared" ref="D5:D68" si="0">C5+B5</f>
        <v>476.69593766828694</v>
      </c>
      <c r="E5" s="1">
        <f>D5*'MaxDamage-Adjustment'!$C$12</f>
        <v>143.00878130048608</v>
      </c>
      <c r="F5" s="1">
        <f>D5*'MaxDamage-Adjustment'!$I$12</f>
        <v>95339.187533657387</v>
      </c>
    </row>
    <row r="6" spans="1:6" x14ac:dyDescent="0.35">
      <c r="A6" t="str">
        <f>'MaxDamage-Data'!A5</f>
        <v>Algeria</v>
      </c>
      <c r="B6" s="1">
        <f>'MaxDamage-Data'!E5*'MaxDamage-Adjustment'!$C$6*(1-'MaxDamage-Adjustment'!$C$18)*'MaxDamage-Adjustment'!$I$18</f>
        <v>241.86052962578049</v>
      </c>
      <c r="C6" s="5">
        <f>B6*'MaxDamage-Adjustment'!$I$6</f>
        <v>241.86052962578049</v>
      </c>
      <c r="D6" s="1">
        <f t="shared" si="0"/>
        <v>483.72105925156097</v>
      </c>
      <c r="E6" s="1">
        <f>D6*'MaxDamage-Adjustment'!$C$12</f>
        <v>145.11631777546827</v>
      </c>
      <c r="F6" s="1">
        <f>D6*'MaxDamage-Adjustment'!$I$12</f>
        <v>96744.211850312189</v>
      </c>
    </row>
    <row r="7" spans="1:6" x14ac:dyDescent="0.35">
      <c r="A7" t="str">
        <f>'MaxDamage-Data'!A6</f>
        <v>American Samoa</v>
      </c>
      <c r="B7" s="1">
        <f>'MaxDamage-Data'!E6*'MaxDamage-Adjustment'!$C$6*(1-'MaxDamage-Adjustment'!$C$18)*'MaxDamage-Adjustment'!$I$18</f>
        <v>0</v>
      </c>
      <c r="C7" s="5">
        <f>B7*'MaxDamage-Adjustment'!$I$6</f>
        <v>0</v>
      </c>
      <c r="D7" s="1">
        <f t="shared" si="0"/>
        <v>0</v>
      </c>
      <c r="E7" s="1">
        <f>D7*'MaxDamage-Adjustment'!$C$12</f>
        <v>0</v>
      </c>
      <c r="F7" s="1">
        <f>D7*'MaxDamage-Adjustment'!$I$12</f>
        <v>0</v>
      </c>
    </row>
    <row r="8" spans="1:6" x14ac:dyDescent="0.35">
      <c r="A8" t="str">
        <f>'MaxDamage-Data'!A7</f>
        <v>Andorra</v>
      </c>
      <c r="B8" s="1">
        <f>'MaxDamage-Data'!E7*'MaxDamage-Adjustment'!$C$6*(1-'MaxDamage-Adjustment'!$C$18)*'MaxDamage-Adjustment'!$I$18</f>
        <v>0</v>
      </c>
      <c r="C8" s="5">
        <f>B8*'MaxDamage-Adjustment'!$I$6</f>
        <v>0</v>
      </c>
      <c r="D8" s="1">
        <f t="shared" si="0"/>
        <v>0</v>
      </c>
      <c r="E8" s="1">
        <f>D8*'MaxDamage-Adjustment'!$C$12</f>
        <v>0</v>
      </c>
      <c r="F8" s="1">
        <f>D8*'MaxDamage-Adjustment'!$I$12</f>
        <v>0</v>
      </c>
    </row>
    <row r="9" spans="1:6" x14ac:dyDescent="0.35">
      <c r="A9" t="str">
        <f>'MaxDamage-Data'!A8</f>
        <v>Angola</v>
      </c>
      <c r="B9" s="1">
        <f>'MaxDamage-Data'!E8*'MaxDamage-Adjustment'!$C$6*(1-'MaxDamage-Adjustment'!$C$18)*'MaxDamage-Adjustment'!$I$18</f>
        <v>239.23310798676602</v>
      </c>
      <c r="C9" s="5">
        <f>B9*'MaxDamage-Adjustment'!$I$6</f>
        <v>239.23310798676602</v>
      </c>
      <c r="D9" s="1">
        <f t="shared" si="0"/>
        <v>478.46621597353203</v>
      </c>
      <c r="E9" s="1">
        <f>D9*'MaxDamage-Adjustment'!$C$12</f>
        <v>143.5398647920596</v>
      </c>
      <c r="F9" s="1">
        <f>D9*'MaxDamage-Adjustment'!$I$12</f>
        <v>95693.243194706403</v>
      </c>
    </row>
    <row r="10" spans="1:6" x14ac:dyDescent="0.35">
      <c r="A10" t="str">
        <f>'MaxDamage-Data'!A9</f>
        <v>Antigua and Barbuda</v>
      </c>
      <c r="B10" s="1">
        <f>'MaxDamage-Data'!E9*'MaxDamage-Adjustment'!$C$6*(1-'MaxDamage-Adjustment'!$C$18)*'MaxDamage-Adjustment'!$I$18</f>
        <v>357.86086365044582</v>
      </c>
      <c r="C10" s="5">
        <f>B10*'MaxDamage-Adjustment'!$I$6</f>
        <v>357.86086365044582</v>
      </c>
      <c r="D10" s="1">
        <f t="shared" si="0"/>
        <v>715.72172730089164</v>
      </c>
      <c r="E10" s="1">
        <f>D10*'MaxDamage-Adjustment'!$C$12</f>
        <v>214.71651819026749</v>
      </c>
      <c r="F10" s="1">
        <f>D10*'MaxDamage-Adjustment'!$I$12</f>
        <v>143144.34546017833</v>
      </c>
    </row>
    <row r="11" spans="1:6" x14ac:dyDescent="0.35">
      <c r="A11" t="str">
        <f>'MaxDamage-Data'!A10</f>
        <v>Argentina</v>
      </c>
      <c r="B11" s="1">
        <f>'MaxDamage-Data'!E10*'MaxDamage-Adjustment'!$C$6*(1-'MaxDamage-Adjustment'!$C$18)*'MaxDamage-Adjustment'!$I$18</f>
        <v>341.93376174048927</v>
      </c>
      <c r="C11" s="5">
        <f>B11*'MaxDamage-Adjustment'!$I$6</f>
        <v>341.93376174048927</v>
      </c>
      <c r="D11" s="1">
        <f t="shared" si="0"/>
        <v>683.86752348097855</v>
      </c>
      <c r="E11" s="1">
        <f>D11*'MaxDamage-Adjustment'!$C$12</f>
        <v>205.16025704429356</v>
      </c>
      <c r="F11" s="1">
        <f>D11*'MaxDamage-Adjustment'!$I$12</f>
        <v>136773.50469619571</v>
      </c>
    </row>
    <row r="12" spans="1:6" x14ac:dyDescent="0.35">
      <c r="A12" t="str">
        <f>'MaxDamage-Data'!A11</f>
        <v>Armenia</v>
      </c>
      <c r="B12" s="1">
        <f>'MaxDamage-Data'!E11*'MaxDamage-Adjustment'!$C$6*(1-'MaxDamage-Adjustment'!$C$18)*'MaxDamage-Adjustment'!$I$18</f>
        <v>214.89831907132464</v>
      </c>
      <c r="C12" s="5">
        <f>B12*'MaxDamage-Adjustment'!$I$6</f>
        <v>214.89831907132464</v>
      </c>
      <c r="D12" s="1">
        <f t="shared" si="0"/>
        <v>429.79663814264927</v>
      </c>
      <c r="E12" s="1">
        <f>D12*'MaxDamage-Adjustment'!$C$12</f>
        <v>128.93899144279479</v>
      </c>
      <c r="F12" s="1">
        <f>D12*'MaxDamage-Adjustment'!$I$12</f>
        <v>85959.327628529849</v>
      </c>
    </row>
    <row r="13" spans="1:6" x14ac:dyDescent="0.35">
      <c r="A13" t="str">
        <f>'MaxDamage-Data'!A12</f>
        <v>Aruba</v>
      </c>
      <c r="B13" s="1">
        <f>'MaxDamage-Data'!E12*'MaxDamage-Adjustment'!$C$6*(1-'MaxDamage-Adjustment'!$C$18)*'MaxDamage-Adjustment'!$I$18</f>
        <v>447.22967762903619</v>
      </c>
      <c r="C13" s="5">
        <f>B13*'MaxDamage-Adjustment'!$I$6</f>
        <v>447.22967762903619</v>
      </c>
      <c r="D13" s="1">
        <f t="shared" si="0"/>
        <v>894.45935525807238</v>
      </c>
      <c r="E13" s="1">
        <f>D13*'MaxDamage-Adjustment'!$C$12</f>
        <v>268.3378065774217</v>
      </c>
      <c r="F13" s="1">
        <f>D13*'MaxDamage-Adjustment'!$I$12</f>
        <v>178891.87105161446</v>
      </c>
    </row>
    <row r="14" spans="1:6" x14ac:dyDescent="0.35">
      <c r="A14" t="str">
        <f>'MaxDamage-Data'!A13</f>
        <v>Australia</v>
      </c>
      <c r="B14" s="1">
        <f>'MaxDamage-Data'!E13*'MaxDamage-Adjustment'!$C$6*(1-'MaxDamage-Adjustment'!$C$18)*'MaxDamage-Adjustment'!$I$18</f>
        <v>586.25769241449962</v>
      </c>
      <c r="C14" s="5">
        <f>B14*'MaxDamage-Adjustment'!$I$6</f>
        <v>586.25769241449962</v>
      </c>
      <c r="D14" s="1">
        <f t="shared" si="0"/>
        <v>1172.5153848289992</v>
      </c>
      <c r="E14" s="1">
        <f>D14*'MaxDamage-Adjustment'!$C$12</f>
        <v>351.75461544869978</v>
      </c>
      <c r="F14" s="1">
        <f>D14*'MaxDamage-Adjustment'!$I$12</f>
        <v>234503.07696579985</v>
      </c>
    </row>
    <row r="15" spans="1:6" x14ac:dyDescent="0.35">
      <c r="A15" t="str">
        <f>'MaxDamage-Data'!A14</f>
        <v>Austria</v>
      </c>
      <c r="B15" s="1">
        <f>'MaxDamage-Data'!E14*'MaxDamage-Adjustment'!$C$6*(1-'MaxDamage-Adjustment'!$C$18)*'MaxDamage-Adjustment'!$I$18</f>
        <v>563.82660981473055</v>
      </c>
      <c r="C15" s="5">
        <f>B15*'MaxDamage-Adjustment'!$I$6</f>
        <v>563.82660981473055</v>
      </c>
      <c r="D15" s="1">
        <f t="shared" si="0"/>
        <v>1127.6532196294611</v>
      </c>
      <c r="E15" s="1">
        <f>D15*'MaxDamage-Adjustment'!$C$12</f>
        <v>338.29596588883834</v>
      </c>
      <c r="F15" s="1">
        <f>D15*'MaxDamage-Adjustment'!$I$12</f>
        <v>225530.64392589222</v>
      </c>
    </row>
    <row r="16" spans="1:6" x14ac:dyDescent="0.35">
      <c r="A16" t="str">
        <f>'MaxDamage-Data'!A15</f>
        <v>Azerbaijan</v>
      </c>
      <c r="B16" s="1">
        <f>'MaxDamage-Data'!E15*'MaxDamage-Adjustment'!$C$6*(1-'MaxDamage-Adjustment'!$C$18)*'MaxDamage-Adjustment'!$I$18</f>
        <v>268.76630065787043</v>
      </c>
      <c r="C16" s="5">
        <f>B16*'MaxDamage-Adjustment'!$I$6</f>
        <v>268.76630065787043</v>
      </c>
      <c r="D16" s="1">
        <f t="shared" si="0"/>
        <v>537.53260131574086</v>
      </c>
      <c r="E16" s="1">
        <f>D16*'MaxDamage-Adjustment'!$C$12</f>
        <v>161.25978039472224</v>
      </c>
      <c r="F16" s="1">
        <f>D16*'MaxDamage-Adjustment'!$I$12</f>
        <v>107506.52026314817</v>
      </c>
    </row>
    <row r="17" spans="1:6" x14ac:dyDescent="0.35">
      <c r="A17" t="str">
        <f>'MaxDamage-Data'!A16</f>
        <v>Bahamas, The</v>
      </c>
      <c r="B17" s="1">
        <f>'MaxDamage-Data'!E16*'MaxDamage-Adjustment'!$C$6*(1-'MaxDamage-Adjustment'!$C$18)*'MaxDamage-Adjustment'!$I$18</f>
        <v>431.27620811332889</v>
      </c>
      <c r="C17" s="5">
        <f>B17*'MaxDamage-Adjustment'!$I$6</f>
        <v>431.27620811332889</v>
      </c>
      <c r="D17" s="1">
        <f t="shared" si="0"/>
        <v>862.55241622665778</v>
      </c>
      <c r="E17" s="1">
        <f>D17*'MaxDamage-Adjustment'!$C$12</f>
        <v>258.76572486799733</v>
      </c>
      <c r="F17" s="1">
        <f>D17*'MaxDamage-Adjustment'!$I$12</f>
        <v>172510.48324533156</v>
      </c>
    </row>
    <row r="18" spans="1:6" x14ac:dyDescent="0.35">
      <c r="A18" t="str">
        <f>'MaxDamage-Data'!A17</f>
        <v>Bahrain</v>
      </c>
      <c r="B18" s="1">
        <f>'MaxDamage-Data'!E17*'MaxDamage-Adjustment'!$C$6*(1-'MaxDamage-Adjustment'!$C$18)*'MaxDamage-Adjustment'!$I$18</f>
        <v>421.26248891015024</v>
      </c>
      <c r="C18" s="5">
        <f>B18*'MaxDamage-Adjustment'!$I$6</f>
        <v>421.26248891015024</v>
      </c>
      <c r="D18" s="1">
        <f t="shared" si="0"/>
        <v>842.52497782030048</v>
      </c>
      <c r="E18" s="1">
        <f>D18*'MaxDamage-Adjustment'!$C$12</f>
        <v>252.75749334609014</v>
      </c>
      <c r="F18" s="1">
        <f>D18*'MaxDamage-Adjustment'!$I$12</f>
        <v>168504.99556406008</v>
      </c>
    </row>
    <row r="19" spans="1:6" x14ac:dyDescent="0.35">
      <c r="A19" t="str">
        <f>'MaxDamage-Data'!A18</f>
        <v>Bangladesh</v>
      </c>
      <c r="B19" s="1">
        <f>'MaxDamage-Data'!E18*'MaxDamage-Adjustment'!$C$6*(1-'MaxDamage-Adjustment'!$C$18)*'MaxDamage-Adjustment'!$I$18</f>
        <v>129.82509431418171</v>
      </c>
      <c r="C19" s="5">
        <f>B19*'MaxDamage-Adjustment'!$I$6</f>
        <v>129.82509431418171</v>
      </c>
      <c r="D19" s="1">
        <f t="shared" si="0"/>
        <v>259.65018862836342</v>
      </c>
      <c r="E19" s="1">
        <f>D19*'MaxDamage-Adjustment'!$C$12</f>
        <v>77.895056588509021</v>
      </c>
      <c r="F19" s="1">
        <f>D19*'MaxDamage-Adjustment'!$I$12</f>
        <v>51930.037725672686</v>
      </c>
    </row>
    <row r="20" spans="1:6" x14ac:dyDescent="0.35">
      <c r="A20" t="str">
        <f>'MaxDamage-Data'!A19</f>
        <v>Barbados</v>
      </c>
      <c r="B20" s="1">
        <f>'MaxDamage-Data'!E19*'MaxDamage-Adjustment'!$C$6*(1-'MaxDamage-Adjustment'!$C$18)*'MaxDamage-Adjustment'!$I$18</f>
        <v>383.62326560597256</v>
      </c>
      <c r="C20" s="5">
        <f>B20*'MaxDamage-Adjustment'!$I$6</f>
        <v>383.62326560597256</v>
      </c>
      <c r="D20" s="1">
        <f t="shared" si="0"/>
        <v>767.24653121194513</v>
      </c>
      <c r="E20" s="1">
        <f>D20*'MaxDamage-Adjustment'!$C$12</f>
        <v>230.17395936358352</v>
      </c>
      <c r="F20" s="1">
        <f>D20*'MaxDamage-Adjustment'!$I$12</f>
        <v>153449.30624238902</v>
      </c>
    </row>
    <row r="21" spans="1:6" x14ac:dyDescent="0.35">
      <c r="A21" t="str">
        <f>'MaxDamage-Data'!A20</f>
        <v>Belarus</v>
      </c>
      <c r="B21" s="1">
        <f>'MaxDamage-Data'!E20*'MaxDamage-Adjustment'!$C$6*(1-'MaxDamage-Adjustment'!$C$18)*'MaxDamage-Adjustment'!$I$18</f>
        <v>268.37202215412901</v>
      </c>
      <c r="C21" s="5">
        <f>B21*'MaxDamage-Adjustment'!$I$6</f>
        <v>268.37202215412901</v>
      </c>
      <c r="D21" s="1">
        <f t="shared" si="0"/>
        <v>536.74404430825803</v>
      </c>
      <c r="E21" s="1">
        <f>D21*'MaxDamage-Adjustment'!$C$12</f>
        <v>161.02321329247741</v>
      </c>
      <c r="F21" s="1">
        <f>D21*'MaxDamage-Adjustment'!$I$12</f>
        <v>107348.8088616516</v>
      </c>
    </row>
    <row r="22" spans="1:6" x14ac:dyDescent="0.35">
      <c r="A22" t="str">
        <f>'MaxDamage-Data'!A21</f>
        <v>Belgium</v>
      </c>
      <c r="B22" s="1">
        <f>'MaxDamage-Data'!E21*'MaxDamage-Adjustment'!$C$6*(1-'MaxDamage-Adjustment'!$C$18)*'MaxDamage-Adjustment'!$I$18</f>
        <v>554.64231074495649</v>
      </c>
      <c r="C22" s="5">
        <f>B22*'MaxDamage-Adjustment'!$I$6</f>
        <v>554.64231074495649</v>
      </c>
      <c r="D22" s="1">
        <f t="shared" si="0"/>
        <v>1109.284621489913</v>
      </c>
      <c r="E22" s="1">
        <f>D22*'MaxDamage-Adjustment'!$C$12</f>
        <v>332.78538644697386</v>
      </c>
      <c r="F22" s="1">
        <f>D22*'MaxDamage-Adjustment'!$I$12</f>
        <v>221856.92429798259</v>
      </c>
    </row>
    <row r="23" spans="1:6" x14ac:dyDescent="0.35">
      <c r="A23" t="str">
        <f>'MaxDamage-Data'!A22</f>
        <v>Belize</v>
      </c>
      <c r="B23" s="1">
        <f>'MaxDamage-Data'!E22*'MaxDamage-Adjustment'!$C$6*(1-'MaxDamage-Adjustment'!$C$18)*'MaxDamage-Adjustment'!$I$18</f>
        <v>245.34799873066282</v>
      </c>
      <c r="C23" s="5">
        <f>B23*'MaxDamage-Adjustment'!$I$6</f>
        <v>245.34799873066282</v>
      </c>
      <c r="D23" s="1">
        <f t="shared" si="0"/>
        <v>490.69599746132565</v>
      </c>
      <c r="E23" s="1">
        <f>D23*'MaxDamage-Adjustment'!$C$12</f>
        <v>147.20879923839769</v>
      </c>
      <c r="F23" s="1">
        <f>D23*'MaxDamage-Adjustment'!$I$12</f>
        <v>98139.199492265136</v>
      </c>
    </row>
    <row r="24" spans="1:6" x14ac:dyDescent="0.35">
      <c r="A24" t="str">
        <f>'MaxDamage-Data'!A23</f>
        <v>Benin</v>
      </c>
      <c r="B24" s="1">
        <f>'MaxDamage-Data'!E23*'MaxDamage-Adjustment'!$C$6*(1-'MaxDamage-Adjustment'!$C$18)*'MaxDamage-Adjustment'!$I$18</f>
        <v>125.25338898314226</v>
      </c>
      <c r="C24" s="5">
        <f>B24*'MaxDamage-Adjustment'!$I$6</f>
        <v>125.25338898314226</v>
      </c>
      <c r="D24" s="1">
        <f t="shared" si="0"/>
        <v>250.50677796628452</v>
      </c>
      <c r="E24" s="1">
        <f>D24*'MaxDamage-Adjustment'!$C$12</f>
        <v>75.152033389885347</v>
      </c>
      <c r="F24" s="1">
        <f>D24*'MaxDamage-Adjustment'!$I$12</f>
        <v>50101.3555932569</v>
      </c>
    </row>
    <row r="25" spans="1:6" x14ac:dyDescent="0.35">
      <c r="A25" t="str">
        <f>'MaxDamage-Data'!A24</f>
        <v>Bermuda</v>
      </c>
      <c r="B25" s="1">
        <f>'MaxDamage-Data'!E24*'MaxDamage-Adjustment'!$C$6*(1-'MaxDamage-Adjustment'!$C$18)*'MaxDamage-Adjustment'!$I$18</f>
        <v>709.10030844807159</v>
      </c>
      <c r="C25" s="5">
        <f>B25*'MaxDamage-Adjustment'!$I$6</f>
        <v>709.10030844807159</v>
      </c>
      <c r="D25" s="1">
        <f t="shared" si="0"/>
        <v>1418.2006168961432</v>
      </c>
      <c r="E25" s="1">
        <f>D25*'MaxDamage-Adjustment'!$C$12</f>
        <v>425.46018506884292</v>
      </c>
      <c r="F25" s="1">
        <f>D25*'MaxDamage-Adjustment'!$I$12</f>
        <v>283640.12337922864</v>
      </c>
    </row>
    <row r="26" spans="1:6" x14ac:dyDescent="0.35">
      <c r="A26" t="str">
        <f>'MaxDamage-Data'!A25</f>
        <v>Bhutan</v>
      </c>
      <c r="B26" s="1">
        <f>'MaxDamage-Data'!E25*'MaxDamage-Adjustment'!$C$6*(1-'MaxDamage-Adjustment'!$C$18)*'MaxDamage-Adjustment'!$I$18</f>
        <v>189.91716851606847</v>
      </c>
      <c r="C26" s="5">
        <f>B26*'MaxDamage-Adjustment'!$I$6</f>
        <v>189.91716851606847</v>
      </c>
      <c r="D26" s="1">
        <f t="shared" si="0"/>
        <v>379.83433703213694</v>
      </c>
      <c r="E26" s="1">
        <f>D26*'MaxDamage-Adjustment'!$C$12</f>
        <v>113.95030110964107</v>
      </c>
      <c r="F26" s="1">
        <f>D26*'MaxDamage-Adjustment'!$I$12</f>
        <v>75966.867406427395</v>
      </c>
    </row>
    <row r="27" spans="1:6" x14ac:dyDescent="0.35">
      <c r="A27" t="str">
        <f>'MaxDamage-Data'!A26</f>
        <v>Bolivia</v>
      </c>
      <c r="B27" s="1">
        <f>'MaxDamage-Data'!E26*'MaxDamage-Adjustment'!$C$6*(1-'MaxDamage-Adjustment'!$C$18)*'MaxDamage-Adjustment'!$I$18</f>
        <v>181.05782407726466</v>
      </c>
      <c r="C27" s="5">
        <f>B27*'MaxDamage-Adjustment'!$I$6</f>
        <v>181.05782407726466</v>
      </c>
      <c r="D27" s="1">
        <f t="shared" si="0"/>
        <v>362.11564815452931</v>
      </c>
      <c r="E27" s="1">
        <f>D27*'MaxDamage-Adjustment'!$C$12</f>
        <v>108.63469444635879</v>
      </c>
      <c r="F27" s="1">
        <f>D27*'MaxDamage-Adjustment'!$I$12</f>
        <v>72423.129630905867</v>
      </c>
    </row>
    <row r="28" spans="1:6" x14ac:dyDescent="0.35">
      <c r="A28" t="str">
        <f>'MaxDamage-Data'!A27</f>
        <v>Bosnia and Herzegovina</v>
      </c>
      <c r="B28" s="1">
        <f>'MaxDamage-Data'!E27*'MaxDamage-Adjustment'!$C$6*(1-'MaxDamage-Adjustment'!$C$18)*'MaxDamage-Adjustment'!$I$18</f>
        <v>242.47589292762083</v>
      </c>
      <c r="C28" s="5">
        <f>B28*'MaxDamage-Adjustment'!$I$6</f>
        <v>242.47589292762083</v>
      </c>
      <c r="D28" s="1">
        <f t="shared" si="0"/>
        <v>484.95178585524167</v>
      </c>
      <c r="E28" s="1">
        <f>D28*'MaxDamage-Adjustment'!$C$12</f>
        <v>145.48553575657249</v>
      </c>
      <c r="F28" s="1">
        <f>D28*'MaxDamage-Adjustment'!$I$12</f>
        <v>96990.357171048337</v>
      </c>
    </row>
    <row r="29" spans="1:6" x14ac:dyDescent="0.35">
      <c r="A29" t="str">
        <f>'MaxDamage-Data'!A28</f>
        <v>Botswana</v>
      </c>
      <c r="B29" s="1">
        <f>'MaxDamage-Data'!E28*'MaxDamage-Adjustment'!$C$6*(1-'MaxDamage-Adjustment'!$C$18)*'MaxDamage-Adjustment'!$I$18</f>
        <v>286.40874932511997</v>
      </c>
      <c r="C29" s="5">
        <f>B29*'MaxDamage-Adjustment'!$I$6</f>
        <v>286.40874932511997</v>
      </c>
      <c r="D29" s="1">
        <f t="shared" si="0"/>
        <v>572.81749865023994</v>
      </c>
      <c r="E29" s="1">
        <f>D29*'MaxDamage-Adjustment'!$C$12</f>
        <v>171.84524959507198</v>
      </c>
      <c r="F29" s="1">
        <f>D29*'MaxDamage-Adjustment'!$I$12</f>
        <v>114563.49973004799</v>
      </c>
    </row>
    <row r="30" spans="1:6" x14ac:dyDescent="0.35">
      <c r="A30" t="str">
        <f>'MaxDamage-Data'!A29</f>
        <v>Brazil</v>
      </c>
      <c r="B30" s="1">
        <f>'MaxDamage-Data'!E29*'MaxDamage-Adjustment'!$C$6*(1-'MaxDamage-Adjustment'!$C$18)*'MaxDamage-Adjustment'!$I$18</f>
        <v>336.72160886834644</v>
      </c>
      <c r="C30" s="5">
        <f>B30*'MaxDamage-Adjustment'!$I$6</f>
        <v>336.72160886834644</v>
      </c>
      <c r="D30" s="1">
        <f t="shared" si="0"/>
        <v>673.44321773669287</v>
      </c>
      <c r="E30" s="1">
        <f>D30*'MaxDamage-Adjustment'!$C$12</f>
        <v>202.03296532100785</v>
      </c>
      <c r="F30" s="1">
        <f>D30*'MaxDamage-Adjustment'!$I$12</f>
        <v>134688.64354733858</v>
      </c>
    </row>
    <row r="31" spans="1:6" x14ac:dyDescent="0.35">
      <c r="A31" t="str">
        <f>'MaxDamage-Data'!A30</f>
        <v>Brunei Darussalam</v>
      </c>
      <c r="B31" s="1">
        <f>'MaxDamage-Data'!E30*'MaxDamage-Adjustment'!$C$6*(1-'MaxDamage-Adjustment'!$C$18)*'MaxDamage-Adjustment'!$I$18</f>
        <v>487.30032910269273</v>
      </c>
      <c r="C31" s="5">
        <f>B31*'MaxDamage-Adjustment'!$I$6</f>
        <v>487.30032910269273</v>
      </c>
      <c r="D31" s="1">
        <f t="shared" si="0"/>
        <v>974.60065820538546</v>
      </c>
      <c r="E31" s="1">
        <f>D31*'MaxDamage-Adjustment'!$C$12</f>
        <v>292.38019746161564</v>
      </c>
      <c r="F31" s="1">
        <f>D31*'MaxDamage-Adjustment'!$I$12</f>
        <v>194920.13164107708</v>
      </c>
    </row>
    <row r="32" spans="1:6" x14ac:dyDescent="0.35">
      <c r="A32" t="str">
        <f>'MaxDamage-Data'!A31</f>
        <v>Bulgaria</v>
      </c>
      <c r="B32" s="1">
        <f>'MaxDamage-Data'!E31*'MaxDamage-Adjustment'!$C$6*(1-'MaxDamage-Adjustment'!$C$18)*'MaxDamage-Adjustment'!$I$18</f>
        <v>280.43837316385282</v>
      </c>
      <c r="C32" s="5">
        <f>B32*'MaxDamage-Adjustment'!$I$6</f>
        <v>280.43837316385282</v>
      </c>
      <c r="D32" s="1">
        <f t="shared" si="0"/>
        <v>560.87674632770563</v>
      </c>
      <c r="E32" s="1">
        <f>D32*'MaxDamage-Adjustment'!$C$12</f>
        <v>168.26302389831167</v>
      </c>
      <c r="F32" s="1">
        <f>D32*'MaxDamage-Adjustment'!$I$12</f>
        <v>112175.34926554112</v>
      </c>
    </row>
    <row r="33" spans="1:6" x14ac:dyDescent="0.35">
      <c r="A33" t="str">
        <f>'MaxDamage-Data'!A32</f>
        <v>Burkina Faso</v>
      </c>
      <c r="B33" s="1">
        <f>'MaxDamage-Data'!E32*'MaxDamage-Adjustment'!$C$6*(1-'MaxDamage-Adjustment'!$C$18)*'MaxDamage-Adjustment'!$I$18</f>
        <v>118.62364823123858</v>
      </c>
      <c r="C33" s="5">
        <f>B33*'MaxDamage-Adjustment'!$I$6</f>
        <v>118.62364823123858</v>
      </c>
      <c r="D33" s="1">
        <f t="shared" si="0"/>
        <v>237.24729646247715</v>
      </c>
      <c r="E33" s="1">
        <f>D33*'MaxDamage-Adjustment'!$C$12</f>
        <v>71.174188938743143</v>
      </c>
      <c r="F33" s="1">
        <f>D33*'MaxDamage-Adjustment'!$I$12</f>
        <v>47449.459292495434</v>
      </c>
    </row>
    <row r="34" spans="1:6" x14ac:dyDescent="0.35">
      <c r="A34" t="str">
        <f>'MaxDamage-Data'!A33</f>
        <v>Burundi</v>
      </c>
      <c r="B34" s="1">
        <f>'MaxDamage-Data'!E33*'MaxDamage-Adjustment'!$C$6*(1-'MaxDamage-Adjustment'!$C$18)*'MaxDamage-Adjustment'!$I$18</f>
        <v>83.182903861778072</v>
      </c>
      <c r="C34" s="5">
        <f>B34*'MaxDamage-Adjustment'!$I$6</f>
        <v>83.182903861778072</v>
      </c>
      <c r="D34" s="1">
        <f t="shared" si="0"/>
        <v>166.36580772355614</v>
      </c>
      <c r="E34" s="1">
        <f>D34*'MaxDamage-Adjustment'!$C$12</f>
        <v>49.909742317066843</v>
      </c>
      <c r="F34" s="1">
        <f>D34*'MaxDamage-Adjustment'!$I$12</f>
        <v>33273.161544711227</v>
      </c>
    </row>
    <row r="35" spans="1:6" x14ac:dyDescent="0.35">
      <c r="A35" t="str">
        <f>'MaxDamage-Data'!A34</f>
        <v>Cabo Verde</v>
      </c>
      <c r="B35" s="1">
        <f>'MaxDamage-Data'!E34*'MaxDamage-Adjustment'!$C$6*(1-'MaxDamage-Adjustment'!$C$18)*'MaxDamage-Adjustment'!$I$18</f>
        <v>221.78858686202372</v>
      </c>
      <c r="C35" s="5">
        <f>B35*'MaxDamage-Adjustment'!$I$6</f>
        <v>221.78858686202372</v>
      </c>
      <c r="D35" s="1">
        <f t="shared" si="0"/>
        <v>443.57717372404744</v>
      </c>
      <c r="E35" s="1">
        <f>D35*'MaxDamage-Adjustment'!$C$12</f>
        <v>133.07315211721422</v>
      </c>
      <c r="F35" s="1">
        <f>D35*'MaxDamage-Adjustment'!$I$12</f>
        <v>88715.434744809492</v>
      </c>
    </row>
    <row r="36" spans="1:6" x14ac:dyDescent="0.35">
      <c r="A36" t="str">
        <f>'MaxDamage-Data'!A35</f>
        <v>Cambodia</v>
      </c>
      <c r="B36" s="1">
        <f>'MaxDamage-Data'!E35*'MaxDamage-Adjustment'!$C$6*(1-'MaxDamage-Adjustment'!$C$18)*'MaxDamage-Adjustment'!$I$18</f>
        <v>131.0204822331346</v>
      </c>
      <c r="C36" s="5">
        <f>B36*'MaxDamage-Adjustment'!$I$6</f>
        <v>131.0204822331346</v>
      </c>
      <c r="D36" s="1">
        <f t="shared" si="0"/>
        <v>262.0409644662692</v>
      </c>
      <c r="E36" s="1">
        <f>D36*'MaxDamage-Adjustment'!$C$12</f>
        <v>78.612289339880761</v>
      </c>
      <c r="F36" s="1">
        <f>D36*'MaxDamage-Adjustment'!$I$12</f>
        <v>52408.192893253843</v>
      </c>
    </row>
    <row r="37" spans="1:6" x14ac:dyDescent="0.35">
      <c r="A37" t="str">
        <f>'MaxDamage-Data'!A36</f>
        <v>Cameroon</v>
      </c>
      <c r="B37" s="1">
        <f>'MaxDamage-Data'!E36*'MaxDamage-Adjustment'!$C$6*(1-'MaxDamage-Adjustment'!$C$18)*'MaxDamage-Adjustment'!$I$18</f>
        <v>150.12444017845584</v>
      </c>
      <c r="C37" s="5">
        <f>B37*'MaxDamage-Adjustment'!$I$6</f>
        <v>150.12444017845584</v>
      </c>
      <c r="D37" s="1">
        <f t="shared" si="0"/>
        <v>300.24888035691168</v>
      </c>
      <c r="E37" s="1">
        <f>D37*'MaxDamage-Adjustment'!$C$12</f>
        <v>90.074664107073502</v>
      </c>
      <c r="F37" s="1">
        <f>D37*'MaxDamage-Adjustment'!$I$12</f>
        <v>60049.776071382337</v>
      </c>
    </row>
    <row r="38" spans="1:6" x14ac:dyDescent="0.35">
      <c r="A38" t="str">
        <f>'MaxDamage-Data'!A37</f>
        <v>Canada</v>
      </c>
      <c r="B38" s="1">
        <f>'MaxDamage-Data'!E37*'MaxDamage-Adjustment'!$C$6*(1-'MaxDamage-Adjustment'!$C$18)*'MaxDamage-Adjustment'!$I$18</f>
        <v>568.22628846792202</v>
      </c>
      <c r="C38" s="5">
        <f>B38*'MaxDamage-Adjustment'!$I$6</f>
        <v>568.22628846792202</v>
      </c>
      <c r="D38" s="1">
        <f t="shared" si="0"/>
        <v>1136.452576935844</v>
      </c>
      <c r="E38" s="1">
        <f>D38*'MaxDamage-Adjustment'!$C$12</f>
        <v>340.93577308075322</v>
      </c>
      <c r="F38" s="1">
        <f>D38*'MaxDamage-Adjustment'!$I$12</f>
        <v>227290.51538716879</v>
      </c>
    </row>
    <row r="39" spans="1:6" x14ac:dyDescent="0.35">
      <c r="A39" t="str">
        <f>'MaxDamage-Data'!A38</f>
        <v>Cayman Islands</v>
      </c>
      <c r="B39" s="1">
        <f>'MaxDamage-Data'!E38*'MaxDamage-Adjustment'!$C$6*(1-'MaxDamage-Adjustment'!$C$18)*'MaxDamage-Adjustment'!$I$18</f>
        <v>0</v>
      </c>
      <c r="C39" s="5">
        <f>B39*'MaxDamage-Adjustment'!$I$6</f>
        <v>0</v>
      </c>
      <c r="D39" s="1">
        <f t="shared" si="0"/>
        <v>0</v>
      </c>
      <c r="E39" s="1">
        <f>D39*'MaxDamage-Adjustment'!$C$12</f>
        <v>0</v>
      </c>
      <c r="F39" s="1">
        <f>D39*'MaxDamage-Adjustment'!$I$12</f>
        <v>0</v>
      </c>
    </row>
    <row r="40" spans="1:6" x14ac:dyDescent="0.35">
      <c r="A40" t="str">
        <f>'MaxDamage-Data'!A39</f>
        <v>Central African Republic</v>
      </c>
      <c r="B40" s="1">
        <f>'MaxDamage-Data'!E39*'MaxDamage-Adjustment'!$C$6*(1-'MaxDamage-Adjustment'!$C$18)*'MaxDamage-Adjustment'!$I$18</f>
        <v>108.06623004037655</v>
      </c>
      <c r="C40" s="5">
        <f>B40*'MaxDamage-Adjustment'!$I$6</f>
        <v>108.06623004037655</v>
      </c>
      <c r="D40" s="1">
        <f t="shared" si="0"/>
        <v>216.13246008075311</v>
      </c>
      <c r="E40" s="1">
        <f>D40*'MaxDamage-Adjustment'!$C$12</f>
        <v>64.839738024225923</v>
      </c>
      <c r="F40" s="1">
        <f>D40*'MaxDamage-Adjustment'!$I$12</f>
        <v>43226.492016150623</v>
      </c>
    </row>
    <row r="41" spans="1:6" x14ac:dyDescent="0.35">
      <c r="A41" t="str">
        <f>'MaxDamage-Data'!A40</f>
        <v>Chad</v>
      </c>
      <c r="B41" s="1">
        <f>'MaxDamage-Data'!E40*'MaxDamage-Adjustment'!$C$6*(1-'MaxDamage-Adjustment'!$C$18)*'MaxDamage-Adjustment'!$I$18</f>
        <v>138.23761789508038</v>
      </c>
      <c r="C41" s="5">
        <f>B41*'MaxDamage-Adjustment'!$I$6</f>
        <v>138.23761789508038</v>
      </c>
      <c r="D41" s="1">
        <f t="shared" si="0"/>
        <v>276.47523579016075</v>
      </c>
      <c r="E41" s="1">
        <f>D41*'MaxDamage-Adjustment'!$C$12</f>
        <v>82.942570737048229</v>
      </c>
      <c r="F41" s="1">
        <f>D41*'MaxDamage-Adjustment'!$I$12</f>
        <v>55295.047158032154</v>
      </c>
    </row>
    <row r="42" spans="1:6" x14ac:dyDescent="0.35">
      <c r="A42" t="str">
        <f>'MaxDamage-Data'!A41</f>
        <v>Channel Islands</v>
      </c>
      <c r="B42" s="1">
        <f>'MaxDamage-Data'!E41*'MaxDamage-Adjustment'!$C$6*(1-'MaxDamage-Adjustment'!$C$18)*'MaxDamage-Adjustment'!$I$18</f>
        <v>0</v>
      </c>
      <c r="C42" s="5">
        <f>B42*'MaxDamage-Adjustment'!$I$6</f>
        <v>0</v>
      </c>
      <c r="D42" s="1">
        <f t="shared" si="0"/>
        <v>0</v>
      </c>
      <c r="E42" s="1">
        <f>D42*'MaxDamage-Adjustment'!$C$12</f>
        <v>0</v>
      </c>
      <c r="F42" s="1">
        <f>D42*'MaxDamage-Adjustment'!$I$12</f>
        <v>0</v>
      </c>
    </row>
    <row r="43" spans="1:6" x14ac:dyDescent="0.35">
      <c r="A43" t="str">
        <f>'MaxDamage-Data'!A42</f>
        <v>Chile</v>
      </c>
      <c r="B43" s="1">
        <f>'MaxDamage-Data'!E42*'MaxDamage-Adjustment'!$C$6*(1-'MaxDamage-Adjustment'!$C$18)*'MaxDamage-Adjustment'!$I$18</f>
        <v>354.5363219615416</v>
      </c>
      <c r="C43" s="5">
        <f>B43*'MaxDamage-Adjustment'!$I$6</f>
        <v>354.5363219615416</v>
      </c>
      <c r="D43" s="1">
        <f t="shared" si="0"/>
        <v>709.07264392308321</v>
      </c>
      <c r="E43" s="1">
        <f>D43*'MaxDamage-Adjustment'!$C$12</f>
        <v>212.72179317692496</v>
      </c>
      <c r="F43" s="1">
        <f>D43*'MaxDamage-Adjustment'!$I$12</f>
        <v>141814.52878461665</v>
      </c>
    </row>
    <row r="44" spans="1:6" x14ac:dyDescent="0.35">
      <c r="A44" t="str">
        <f>'MaxDamage-Data'!A43</f>
        <v>China</v>
      </c>
      <c r="B44" s="1">
        <f>'MaxDamage-Data'!E43*'MaxDamage-Adjustment'!$C$6*(1-'MaxDamage-Adjustment'!$C$18)*'MaxDamage-Adjustment'!$I$18</f>
        <v>243.51516471165559</v>
      </c>
      <c r="C44" s="5">
        <f>B44*'MaxDamage-Adjustment'!$I$6</f>
        <v>243.51516471165559</v>
      </c>
      <c r="D44" s="1">
        <f t="shared" si="0"/>
        <v>487.03032942331117</v>
      </c>
      <c r="E44" s="1">
        <f>D44*'MaxDamage-Adjustment'!$C$12</f>
        <v>146.10909882699335</v>
      </c>
      <c r="F44" s="1">
        <f>D44*'MaxDamage-Adjustment'!$I$12</f>
        <v>97406.065884662239</v>
      </c>
    </row>
    <row r="45" spans="1:6" x14ac:dyDescent="0.35">
      <c r="A45" t="str">
        <f>'MaxDamage-Data'!A44</f>
        <v>Colombia</v>
      </c>
      <c r="B45" s="1">
        <f>'MaxDamage-Data'!E44*'MaxDamage-Adjustment'!$C$6*(1-'MaxDamage-Adjustment'!$C$18)*'MaxDamage-Adjustment'!$I$18</f>
        <v>274.20654691903064</v>
      </c>
      <c r="C45" s="5">
        <f>B45*'MaxDamage-Adjustment'!$I$6</f>
        <v>274.20654691903064</v>
      </c>
      <c r="D45" s="1">
        <f t="shared" si="0"/>
        <v>548.41309383806129</v>
      </c>
      <c r="E45" s="1">
        <f>D45*'MaxDamage-Adjustment'!$C$12</f>
        <v>164.52392815141837</v>
      </c>
      <c r="F45" s="1">
        <f>D45*'MaxDamage-Adjustment'!$I$12</f>
        <v>109682.61876761226</v>
      </c>
    </row>
    <row r="46" spans="1:6" x14ac:dyDescent="0.35">
      <c r="A46" t="str">
        <f>'MaxDamage-Data'!A45</f>
        <v>Comoros</v>
      </c>
      <c r="B46" s="1">
        <f>'MaxDamage-Data'!E45*'MaxDamage-Adjustment'!$C$6*(1-'MaxDamage-Adjustment'!$C$18)*'MaxDamage-Adjustment'!$I$18</f>
        <v>129.45962276037682</v>
      </c>
      <c r="C46" s="5">
        <f>B46*'MaxDamage-Adjustment'!$I$6</f>
        <v>129.45962276037682</v>
      </c>
      <c r="D46" s="1">
        <f t="shared" si="0"/>
        <v>258.91924552075363</v>
      </c>
      <c r="E46" s="1">
        <f>D46*'MaxDamage-Adjustment'!$C$12</f>
        <v>77.675773656226085</v>
      </c>
      <c r="F46" s="1">
        <f>D46*'MaxDamage-Adjustment'!$I$12</f>
        <v>51783.84910415073</v>
      </c>
    </row>
    <row r="47" spans="1:6" x14ac:dyDescent="0.35">
      <c r="A47" t="str">
        <f>'MaxDamage-Data'!A46</f>
        <v>Congo, Dem. Rep.</v>
      </c>
      <c r="B47" s="1">
        <f>'MaxDamage-Data'!E46*'MaxDamage-Adjustment'!$C$6*(1-'MaxDamage-Adjustment'!$C$18)*'MaxDamage-Adjustment'!$I$18</f>
        <v>97.941268385131409</v>
      </c>
      <c r="C47" s="5">
        <f>B47*'MaxDamage-Adjustment'!$I$6</f>
        <v>97.941268385131409</v>
      </c>
      <c r="D47" s="1">
        <f t="shared" si="0"/>
        <v>195.88253677026282</v>
      </c>
      <c r="E47" s="1">
        <f>D47*'MaxDamage-Adjustment'!$C$12</f>
        <v>58.764761031078841</v>
      </c>
      <c r="F47" s="1">
        <f>D47*'MaxDamage-Adjustment'!$I$12</f>
        <v>39176.507354052563</v>
      </c>
    </row>
    <row r="48" spans="1:6" x14ac:dyDescent="0.35">
      <c r="A48" t="str">
        <f>'MaxDamage-Data'!A47</f>
        <v>Congo, Rep.</v>
      </c>
      <c r="B48" s="1">
        <f>'MaxDamage-Data'!E47*'MaxDamage-Adjustment'!$C$6*(1-'MaxDamage-Adjustment'!$C$18)*'MaxDamage-Adjustment'!$I$18</f>
        <v>209.7653524028477</v>
      </c>
      <c r="C48" s="5">
        <f>B48*'MaxDamage-Adjustment'!$I$6</f>
        <v>209.7653524028477</v>
      </c>
      <c r="D48" s="1">
        <f t="shared" si="0"/>
        <v>419.53070480569539</v>
      </c>
      <c r="E48" s="1">
        <f>D48*'MaxDamage-Adjustment'!$C$12</f>
        <v>125.85921144170861</v>
      </c>
      <c r="F48" s="1">
        <f>D48*'MaxDamage-Adjustment'!$I$12</f>
        <v>83906.140961139085</v>
      </c>
    </row>
    <row r="49" spans="1:6" x14ac:dyDescent="0.35">
      <c r="A49" t="str">
        <f>'MaxDamage-Data'!A48</f>
        <v>Costa Rica</v>
      </c>
      <c r="B49" s="1">
        <f>'MaxDamage-Data'!E48*'MaxDamage-Adjustment'!$C$6*(1-'MaxDamage-Adjustment'!$C$18)*'MaxDamage-Adjustment'!$I$18</f>
        <v>297.63527468457841</v>
      </c>
      <c r="C49" s="5">
        <f>B49*'MaxDamage-Adjustment'!$I$6</f>
        <v>297.63527468457841</v>
      </c>
      <c r="D49" s="1">
        <f t="shared" si="0"/>
        <v>595.27054936915681</v>
      </c>
      <c r="E49" s="1">
        <f>D49*'MaxDamage-Adjustment'!$C$12</f>
        <v>178.58116481074703</v>
      </c>
      <c r="F49" s="1">
        <f>D49*'MaxDamage-Adjustment'!$I$12</f>
        <v>119054.10987383136</v>
      </c>
    </row>
    <row r="50" spans="1:6" x14ac:dyDescent="0.35">
      <c r="A50" t="str">
        <f>'MaxDamage-Data'!A49</f>
        <v>Cote d'Ivoire</v>
      </c>
      <c r="B50" s="1">
        <f>'MaxDamage-Data'!E49*'MaxDamage-Adjustment'!$C$6*(1-'MaxDamage-Adjustment'!$C$18)*'MaxDamage-Adjustment'!$I$18</f>
        <v>157.56297356309651</v>
      </c>
      <c r="C50" s="5">
        <f>B50*'MaxDamage-Adjustment'!$I$6</f>
        <v>157.56297356309651</v>
      </c>
      <c r="D50" s="1">
        <f t="shared" si="0"/>
        <v>315.12594712619301</v>
      </c>
      <c r="E50" s="1">
        <f>D50*'MaxDamage-Adjustment'!$C$12</f>
        <v>94.537784137857898</v>
      </c>
      <c r="F50" s="1">
        <f>D50*'MaxDamage-Adjustment'!$I$12</f>
        <v>63025.189425238605</v>
      </c>
    </row>
    <row r="51" spans="1:6" x14ac:dyDescent="0.35">
      <c r="A51" t="str">
        <f>'MaxDamage-Data'!A50</f>
        <v>Croatia</v>
      </c>
      <c r="B51" s="1">
        <f>'MaxDamage-Data'!E50*'MaxDamage-Adjustment'!$C$6*(1-'MaxDamage-Adjustment'!$C$18)*'MaxDamage-Adjustment'!$I$18</f>
        <v>362.55626956485617</v>
      </c>
      <c r="C51" s="5">
        <f>B51*'MaxDamage-Adjustment'!$I$6</f>
        <v>362.55626956485617</v>
      </c>
      <c r="D51" s="1">
        <f t="shared" si="0"/>
        <v>725.11253912971233</v>
      </c>
      <c r="E51" s="1">
        <f>D51*'MaxDamage-Adjustment'!$C$12</f>
        <v>217.53376173891368</v>
      </c>
      <c r="F51" s="1">
        <f>D51*'MaxDamage-Adjustment'!$I$12</f>
        <v>145022.50782594248</v>
      </c>
    </row>
    <row r="52" spans="1:6" x14ac:dyDescent="0.35">
      <c r="A52" t="str">
        <f>'MaxDamage-Data'!A51</f>
        <v>Cuba</v>
      </c>
      <c r="B52" s="1">
        <f>'MaxDamage-Data'!E51*'MaxDamage-Adjustment'!$C$6*(1-'MaxDamage-Adjustment'!$C$18)*'MaxDamage-Adjustment'!$I$18</f>
        <v>266.43263320313588</v>
      </c>
      <c r="C52" s="5">
        <f>B52*'MaxDamage-Adjustment'!$I$6</f>
        <v>266.43263320313588</v>
      </c>
      <c r="D52" s="1">
        <f t="shared" si="0"/>
        <v>532.86526640627176</v>
      </c>
      <c r="E52" s="1">
        <f>D52*'MaxDamage-Adjustment'!$C$12</f>
        <v>159.85957992188153</v>
      </c>
      <c r="F52" s="1">
        <f>D52*'MaxDamage-Adjustment'!$I$12</f>
        <v>106573.05328125435</v>
      </c>
    </row>
    <row r="53" spans="1:6" x14ac:dyDescent="0.35">
      <c r="A53" t="str">
        <f>'MaxDamage-Data'!A52</f>
        <v>Curacao</v>
      </c>
      <c r="B53" s="1">
        <f>'MaxDamage-Data'!E52*'MaxDamage-Adjustment'!$C$6*(1-'MaxDamage-Adjustment'!$C$18)*'MaxDamage-Adjustment'!$I$18</f>
        <v>0</v>
      </c>
      <c r="C53" s="5">
        <f>B53*'MaxDamage-Adjustment'!$I$6</f>
        <v>0</v>
      </c>
      <c r="D53" s="1">
        <f t="shared" si="0"/>
        <v>0</v>
      </c>
      <c r="E53" s="1">
        <f>D53*'MaxDamage-Adjustment'!$C$12</f>
        <v>0</v>
      </c>
      <c r="F53" s="1">
        <f>D53*'MaxDamage-Adjustment'!$I$12</f>
        <v>0</v>
      </c>
    </row>
    <row r="54" spans="1:6" x14ac:dyDescent="0.35">
      <c r="A54" t="str">
        <f>'MaxDamage-Data'!A53</f>
        <v>Cyprus</v>
      </c>
      <c r="B54" s="1">
        <f>'MaxDamage-Data'!E53*'MaxDamage-Adjustment'!$C$6*(1-'MaxDamage-Adjustment'!$C$18)*'MaxDamage-Adjustment'!$I$18</f>
        <v>469.87490156473615</v>
      </c>
      <c r="C54" s="5">
        <f>B54*'MaxDamage-Adjustment'!$I$6</f>
        <v>469.87490156473615</v>
      </c>
      <c r="D54" s="1">
        <f t="shared" si="0"/>
        <v>939.7498031294723</v>
      </c>
      <c r="E54" s="1">
        <f>D54*'MaxDamage-Adjustment'!$C$12</f>
        <v>281.9249409388417</v>
      </c>
      <c r="F54" s="1">
        <f>D54*'MaxDamage-Adjustment'!$I$12</f>
        <v>187949.96062589446</v>
      </c>
    </row>
    <row r="55" spans="1:6" x14ac:dyDescent="0.35">
      <c r="A55" t="str">
        <f>'MaxDamage-Data'!A54</f>
        <v>Czech Republic</v>
      </c>
      <c r="B55" s="1">
        <f>'MaxDamage-Data'!E54*'MaxDamage-Adjustment'!$C$6*(1-'MaxDamage-Adjustment'!$C$18)*'MaxDamage-Adjustment'!$I$18</f>
        <v>415.46084395412504</v>
      </c>
      <c r="C55" s="5">
        <f>B55*'MaxDamage-Adjustment'!$I$6</f>
        <v>415.46084395412504</v>
      </c>
      <c r="D55" s="1">
        <f t="shared" si="0"/>
        <v>830.92168790825008</v>
      </c>
      <c r="E55" s="1">
        <f>D55*'MaxDamage-Adjustment'!$C$12</f>
        <v>249.27650637247501</v>
      </c>
      <c r="F55" s="1">
        <f>D55*'MaxDamage-Adjustment'!$I$12</f>
        <v>166184.33758165</v>
      </c>
    </row>
    <row r="56" spans="1:6" x14ac:dyDescent="0.35">
      <c r="A56" t="str">
        <f>'MaxDamage-Data'!A55</f>
        <v>Denmark</v>
      </c>
      <c r="B56" s="1">
        <f>'MaxDamage-Data'!E55*'MaxDamage-Adjustment'!$C$6*(1-'MaxDamage-Adjustment'!$C$18)*'MaxDamage-Adjustment'!$I$18</f>
        <v>609.09971239963625</v>
      </c>
      <c r="C56" s="5">
        <f>B56*'MaxDamage-Adjustment'!$I$6</f>
        <v>609.09971239963625</v>
      </c>
      <c r="D56" s="1">
        <f t="shared" si="0"/>
        <v>1218.1994247992725</v>
      </c>
      <c r="E56" s="1">
        <f>D56*'MaxDamage-Adjustment'!$C$12</f>
        <v>365.45982743978175</v>
      </c>
      <c r="F56" s="1">
        <f>D56*'MaxDamage-Adjustment'!$I$12</f>
        <v>243639.88495985451</v>
      </c>
    </row>
    <row r="57" spans="1:6" x14ac:dyDescent="0.35">
      <c r="A57" t="str">
        <f>'MaxDamage-Data'!A56</f>
        <v>Djibouti</v>
      </c>
      <c r="B57" s="1">
        <f>'MaxDamage-Data'!E56*'MaxDamage-Adjustment'!$C$6*(1-'MaxDamage-Adjustment'!$C$18)*'MaxDamage-Adjustment'!$I$18</f>
        <v>159.34274058276375</v>
      </c>
      <c r="C57" s="5">
        <f>B57*'MaxDamage-Adjustment'!$I$6</f>
        <v>159.34274058276375</v>
      </c>
      <c r="D57" s="1">
        <f t="shared" si="0"/>
        <v>318.68548116552751</v>
      </c>
      <c r="E57" s="1">
        <f>D57*'MaxDamage-Adjustment'!$C$12</f>
        <v>95.605644349658249</v>
      </c>
      <c r="F57" s="1">
        <f>D57*'MaxDamage-Adjustment'!$I$12</f>
        <v>63737.096233105498</v>
      </c>
    </row>
    <row r="58" spans="1:6" x14ac:dyDescent="0.35">
      <c r="A58" t="str">
        <f>'MaxDamage-Data'!A57</f>
        <v>Dominica</v>
      </c>
      <c r="B58" s="1">
        <f>'MaxDamage-Data'!E57*'MaxDamage-Adjustment'!$C$6*(1-'MaxDamage-Adjustment'!$C$18)*'MaxDamage-Adjustment'!$I$18</f>
        <v>285.6220568469987</v>
      </c>
      <c r="C58" s="5">
        <f>B58*'MaxDamage-Adjustment'!$I$6</f>
        <v>285.6220568469987</v>
      </c>
      <c r="D58" s="1">
        <f t="shared" si="0"/>
        <v>571.24411369399741</v>
      </c>
      <c r="E58" s="1">
        <f>D58*'MaxDamage-Adjustment'!$C$12</f>
        <v>171.37323410819923</v>
      </c>
      <c r="F58" s="1">
        <f>D58*'MaxDamage-Adjustment'!$I$12</f>
        <v>114248.82273879948</v>
      </c>
    </row>
    <row r="59" spans="1:6" x14ac:dyDescent="0.35">
      <c r="A59" t="str">
        <f>'MaxDamage-Data'!A58</f>
        <v>Dominican Republic</v>
      </c>
      <c r="B59" s="1">
        <f>'MaxDamage-Data'!E58*'MaxDamage-Adjustment'!$C$6*(1-'MaxDamage-Adjustment'!$C$18)*'MaxDamage-Adjustment'!$I$18</f>
        <v>259.4810932032355</v>
      </c>
      <c r="C59" s="5">
        <f>B59*'MaxDamage-Adjustment'!$I$6</f>
        <v>259.4810932032355</v>
      </c>
      <c r="D59" s="1">
        <f t="shared" si="0"/>
        <v>518.96218640647101</v>
      </c>
      <c r="E59" s="1">
        <f>D59*'MaxDamage-Adjustment'!$C$12</f>
        <v>155.68865592194129</v>
      </c>
      <c r="F59" s="1">
        <f>D59*'MaxDamage-Adjustment'!$I$12</f>
        <v>103792.4372812942</v>
      </c>
    </row>
    <row r="60" spans="1:6" x14ac:dyDescent="0.35">
      <c r="A60" t="str">
        <f>'MaxDamage-Data'!A59</f>
        <v>Ecuador</v>
      </c>
      <c r="B60" s="1">
        <f>'MaxDamage-Data'!E59*'MaxDamage-Adjustment'!$C$6*(1-'MaxDamage-Adjustment'!$C$18)*'MaxDamage-Adjustment'!$I$18</f>
        <v>247.44983688784197</v>
      </c>
      <c r="C60" s="5">
        <f>B60*'MaxDamage-Adjustment'!$I$6</f>
        <v>247.44983688784197</v>
      </c>
      <c r="D60" s="1">
        <f t="shared" si="0"/>
        <v>494.89967377568394</v>
      </c>
      <c r="E60" s="1">
        <f>D60*'MaxDamage-Adjustment'!$C$12</f>
        <v>148.46990213270519</v>
      </c>
      <c r="F60" s="1">
        <f>D60*'MaxDamage-Adjustment'!$I$12</f>
        <v>98979.934755136783</v>
      </c>
    </row>
    <row r="61" spans="1:6" x14ac:dyDescent="0.35">
      <c r="A61" t="str">
        <f>'MaxDamage-Data'!A60</f>
        <v>Egypt, Arab Rep.</v>
      </c>
      <c r="B61" s="1">
        <f>'MaxDamage-Data'!E60*'MaxDamage-Adjustment'!$C$6*(1-'MaxDamage-Adjustment'!$C$18)*'MaxDamage-Adjustment'!$I$18</f>
        <v>206.72562448028495</v>
      </c>
      <c r="C61" s="5">
        <f>B61*'MaxDamage-Adjustment'!$I$6</f>
        <v>206.72562448028495</v>
      </c>
      <c r="D61" s="1">
        <f t="shared" si="0"/>
        <v>413.4512489605699</v>
      </c>
      <c r="E61" s="1">
        <f>D61*'MaxDamage-Adjustment'!$C$12</f>
        <v>124.03537468817096</v>
      </c>
      <c r="F61" s="1">
        <f>D61*'MaxDamage-Adjustment'!$I$12</f>
        <v>82690.249792113973</v>
      </c>
    </row>
    <row r="62" spans="1:6" x14ac:dyDescent="0.35">
      <c r="A62" t="str">
        <f>'MaxDamage-Data'!A61</f>
        <v>El Salvador</v>
      </c>
      <c r="B62" s="1">
        <f>'MaxDamage-Data'!E61*'MaxDamage-Adjustment'!$C$6*(1-'MaxDamage-Adjustment'!$C$18)*'MaxDamage-Adjustment'!$I$18</f>
        <v>222.51086968042043</v>
      </c>
      <c r="C62" s="5">
        <f>B62*'MaxDamage-Adjustment'!$I$6</f>
        <v>222.51086968042043</v>
      </c>
      <c r="D62" s="1">
        <f t="shared" si="0"/>
        <v>445.02173936084085</v>
      </c>
      <c r="E62" s="1">
        <f>D62*'MaxDamage-Adjustment'!$C$12</f>
        <v>133.50652180825224</v>
      </c>
      <c r="F62" s="1">
        <f>D62*'MaxDamage-Adjustment'!$I$12</f>
        <v>89004.347872168175</v>
      </c>
    </row>
    <row r="63" spans="1:6" x14ac:dyDescent="0.35">
      <c r="A63" t="str">
        <f>'MaxDamage-Data'!A62</f>
        <v>Equatorial Guinea</v>
      </c>
      <c r="B63" s="1">
        <f>'MaxDamage-Data'!E62*'MaxDamage-Adjustment'!$C$6*(1-'MaxDamage-Adjustment'!$C$18)*'MaxDamage-Adjustment'!$I$18</f>
        <v>390.66730829793829</v>
      </c>
      <c r="C63" s="5">
        <f>B63*'MaxDamage-Adjustment'!$I$6</f>
        <v>390.66730829793829</v>
      </c>
      <c r="D63" s="1">
        <f t="shared" si="0"/>
        <v>781.33461659587658</v>
      </c>
      <c r="E63" s="1">
        <f>D63*'MaxDamage-Adjustment'!$C$12</f>
        <v>234.40038497876296</v>
      </c>
      <c r="F63" s="1">
        <f>D63*'MaxDamage-Adjustment'!$I$12</f>
        <v>156266.92331917532</v>
      </c>
    </row>
    <row r="64" spans="1:6" x14ac:dyDescent="0.35">
      <c r="A64" t="str">
        <f>'MaxDamage-Data'!A63</f>
        <v>Eritrea</v>
      </c>
      <c r="B64" s="1">
        <f>'MaxDamage-Data'!E63*'MaxDamage-Adjustment'!$C$6*(1-'MaxDamage-Adjustment'!$C$18)*'MaxDamage-Adjustment'!$I$18</f>
        <v>100.12289321563181</v>
      </c>
      <c r="C64" s="5">
        <f>B64*'MaxDamage-Adjustment'!$I$6</f>
        <v>100.12289321563181</v>
      </c>
      <c r="D64" s="1">
        <f t="shared" si="0"/>
        <v>200.24578643126361</v>
      </c>
      <c r="E64" s="1">
        <f>D64*'MaxDamage-Adjustment'!$C$12</f>
        <v>60.073735929379083</v>
      </c>
      <c r="F64" s="1">
        <f>D64*'MaxDamage-Adjustment'!$I$12</f>
        <v>40049.157286252725</v>
      </c>
    </row>
    <row r="65" spans="1:6" x14ac:dyDescent="0.35">
      <c r="A65" t="str">
        <f>'MaxDamage-Data'!A64</f>
        <v>Estonia</v>
      </c>
      <c r="B65" s="1">
        <f>'MaxDamage-Data'!E64*'MaxDamage-Adjustment'!$C$6*(1-'MaxDamage-Adjustment'!$C$18)*'MaxDamage-Adjustment'!$I$18</f>
        <v>373.11173588110438</v>
      </c>
      <c r="C65" s="5">
        <f>B65*'MaxDamage-Adjustment'!$I$6</f>
        <v>373.11173588110438</v>
      </c>
      <c r="D65" s="1">
        <f t="shared" si="0"/>
        <v>746.22347176220876</v>
      </c>
      <c r="E65" s="1">
        <f>D65*'MaxDamage-Adjustment'!$C$12</f>
        <v>223.86704152866261</v>
      </c>
      <c r="F65" s="1">
        <f>D65*'MaxDamage-Adjustment'!$I$12</f>
        <v>149244.69435244176</v>
      </c>
    </row>
    <row r="66" spans="1:6" x14ac:dyDescent="0.35">
      <c r="A66" t="str">
        <f>'MaxDamage-Data'!A65</f>
        <v>Ethiopia</v>
      </c>
      <c r="B66" s="1">
        <f>'MaxDamage-Data'!E65*'MaxDamage-Adjustment'!$C$6*(1-'MaxDamage-Adjustment'!$C$18)*'MaxDamage-Adjustment'!$I$18</f>
        <v>97.63610019578185</v>
      </c>
      <c r="C66" s="5">
        <f>B66*'MaxDamage-Adjustment'!$I$6</f>
        <v>97.63610019578185</v>
      </c>
      <c r="D66" s="1">
        <f t="shared" si="0"/>
        <v>195.2722003915637</v>
      </c>
      <c r="E66" s="1">
        <f>D66*'MaxDamage-Adjustment'!$C$12</f>
        <v>58.581660117469106</v>
      </c>
      <c r="F66" s="1">
        <f>D66*'MaxDamage-Adjustment'!$I$12</f>
        <v>39054.440078312742</v>
      </c>
    </row>
    <row r="67" spans="1:6" x14ac:dyDescent="0.35">
      <c r="A67" t="str">
        <f>'MaxDamage-Data'!A66</f>
        <v>Faeroe Islands</v>
      </c>
      <c r="B67" s="1">
        <f>'MaxDamage-Data'!E66*'MaxDamage-Adjustment'!$C$6*(1-'MaxDamage-Adjustment'!$C$18)*'MaxDamage-Adjustment'!$I$18</f>
        <v>0</v>
      </c>
      <c r="C67" s="5">
        <f>B67*'MaxDamage-Adjustment'!$I$6</f>
        <v>0</v>
      </c>
      <c r="D67" s="1">
        <f t="shared" si="0"/>
        <v>0</v>
      </c>
      <c r="E67" s="1">
        <f>D67*'MaxDamage-Adjustment'!$C$12</f>
        <v>0</v>
      </c>
      <c r="F67" s="1">
        <f>D67*'MaxDamage-Adjustment'!$I$12</f>
        <v>0</v>
      </c>
    </row>
    <row r="68" spans="1:6" x14ac:dyDescent="0.35">
      <c r="A68" t="str">
        <f>'MaxDamage-Data'!A67</f>
        <v>Fiji</v>
      </c>
      <c r="B68" s="1">
        <f>'MaxDamage-Data'!E67*'MaxDamage-Adjustment'!$C$6*(1-'MaxDamage-Adjustment'!$C$18)*'MaxDamage-Adjustment'!$I$18</f>
        <v>227.15458623869168</v>
      </c>
      <c r="C68" s="5">
        <f>B68*'MaxDamage-Adjustment'!$I$6</f>
        <v>227.15458623869168</v>
      </c>
      <c r="D68" s="1">
        <f t="shared" si="0"/>
        <v>454.30917247738336</v>
      </c>
      <c r="E68" s="1">
        <f>D68*'MaxDamage-Adjustment'!$C$12</f>
        <v>136.29275174321501</v>
      </c>
      <c r="F68" s="1">
        <f>D68*'MaxDamage-Adjustment'!$I$12</f>
        <v>90861.834495476665</v>
      </c>
    </row>
    <row r="69" spans="1:6" x14ac:dyDescent="0.35">
      <c r="A69" t="str">
        <f>'MaxDamage-Data'!A68</f>
        <v>Finland</v>
      </c>
      <c r="B69" s="1">
        <f>'MaxDamage-Data'!E68*'MaxDamage-Adjustment'!$C$6*(1-'MaxDamage-Adjustment'!$C$18)*'MaxDamage-Adjustment'!$I$18</f>
        <v>562.77586381880735</v>
      </c>
      <c r="C69" s="5">
        <f>B69*'MaxDamage-Adjustment'!$I$6</f>
        <v>562.77586381880735</v>
      </c>
      <c r="D69" s="1">
        <f t="shared" ref="D69:D132" si="1">C69+B69</f>
        <v>1125.5517276376147</v>
      </c>
      <c r="E69" s="1">
        <f>D69*'MaxDamage-Adjustment'!$C$12</f>
        <v>337.6655182912844</v>
      </c>
      <c r="F69" s="1">
        <f>D69*'MaxDamage-Adjustment'!$I$12</f>
        <v>225110.34552752294</v>
      </c>
    </row>
    <row r="70" spans="1:6" x14ac:dyDescent="0.35">
      <c r="A70" t="str">
        <f>'MaxDamage-Data'!A69</f>
        <v>France</v>
      </c>
      <c r="B70" s="1">
        <f>'MaxDamage-Data'!E69*'MaxDamage-Adjustment'!$C$6*(1-'MaxDamage-Adjustment'!$C$18)*'MaxDamage-Adjustment'!$I$18</f>
        <v>537.86901697141059</v>
      </c>
      <c r="C70" s="5">
        <f>B70*'MaxDamage-Adjustment'!$I$6</f>
        <v>537.86901697141059</v>
      </c>
      <c r="D70" s="1">
        <f t="shared" si="1"/>
        <v>1075.7380339428212</v>
      </c>
      <c r="E70" s="1">
        <f>D70*'MaxDamage-Adjustment'!$C$12</f>
        <v>322.72141018284634</v>
      </c>
      <c r="F70" s="1">
        <f>D70*'MaxDamage-Adjustment'!$I$12</f>
        <v>215147.60678856424</v>
      </c>
    </row>
    <row r="71" spans="1:6" x14ac:dyDescent="0.35">
      <c r="A71" t="str">
        <f>'MaxDamage-Data'!A70</f>
        <v>French Polynesia</v>
      </c>
      <c r="B71" s="1">
        <f>'MaxDamage-Data'!E70*'MaxDamage-Adjustment'!$C$6*(1-'MaxDamage-Adjustment'!$C$18)*'MaxDamage-Adjustment'!$I$18</f>
        <v>0</v>
      </c>
      <c r="C71" s="5">
        <f>B71*'MaxDamage-Adjustment'!$I$6</f>
        <v>0</v>
      </c>
      <c r="D71" s="1">
        <f t="shared" si="1"/>
        <v>0</v>
      </c>
      <c r="E71" s="1">
        <f>D71*'MaxDamage-Adjustment'!$C$12</f>
        <v>0</v>
      </c>
      <c r="F71" s="1">
        <f>D71*'MaxDamage-Adjustment'!$I$12</f>
        <v>0</v>
      </c>
    </row>
    <row r="72" spans="1:6" x14ac:dyDescent="0.35">
      <c r="A72" t="str">
        <f>'MaxDamage-Data'!A71</f>
        <v>Gabon</v>
      </c>
      <c r="B72" s="1">
        <f>'MaxDamage-Data'!E71*'MaxDamage-Adjustment'!$C$6*(1-'MaxDamage-Adjustment'!$C$18)*'MaxDamage-Adjustment'!$I$18</f>
        <v>318.09243537129271</v>
      </c>
      <c r="C72" s="5">
        <f>B72*'MaxDamage-Adjustment'!$I$6</f>
        <v>318.09243537129271</v>
      </c>
      <c r="D72" s="1">
        <f t="shared" si="1"/>
        <v>636.18487074258542</v>
      </c>
      <c r="E72" s="1">
        <f>D72*'MaxDamage-Adjustment'!$C$12</f>
        <v>190.85546122277563</v>
      </c>
      <c r="F72" s="1">
        <f>D72*'MaxDamage-Adjustment'!$I$12</f>
        <v>127236.97414851708</v>
      </c>
    </row>
    <row r="73" spans="1:6" x14ac:dyDescent="0.35">
      <c r="A73" t="str">
        <f>'MaxDamage-Data'!A72</f>
        <v>Gambia, The</v>
      </c>
      <c r="B73" s="1">
        <f>'MaxDamage-Data'!E72*'MaxDamage-Adjustment'!$C$6*(1-'MaxDamage-Adjustment'!$C$18)*'MaxDamage-Adjustment'!$I$18</f>
        <v>116.71759596970806</v>
      </c>
      <c r="C73" s="5">
        <f>B73*'MaxDamage-Adjustment'!$I$6</f>
        <v>116.71759596970806</v>
      </c>
      <c r="D73" s="1">
        <f t="shared" si="1"/>
        <v>233.43519193941611</v>
      </c>
      <c r="E73" s="1">
        <f>D73*'MaxDamage-Adjustment'!$C$12</f>
        <v>70.030557581824837</v>
      </c>
      <c r="F73" s="1">
        <f>D73*'MaxDamage-Adjustment'!$I$12</f>
        <v>46687.038387883222</v>
      </c>
    </row>
    <row r="74" spans="1:6" x14ac:dyDescent="0.35">
      <c r="A74" t="str">
        <f>'MaxDamage-Data'!A73</f>
        <v>Georgia</v>
      </c>
      <c r="B74" s="1">
        <f>'MaxDamage-Data'!E73*'MaxDamage-Adjustment'!$C$6*(1-'MaxDamage-Adjustment'!$C$18)*'MaxDamage-Adjustment'!$I$18</f>
        <v>201.61130857137675</v>
      </c>
      <c r="C74" s="5">
        <f>B74*'MaxDamage-Adjustment'!$I$6</f>
        <v>201.61130857137675</v>
      </c>
      <c r="D74" s="1">
        <f t="shared" si="1"/>
        <v>403.22261714275351</v>
      </c>
      <c r="E74" s="1">
        <f>D74*'MaxDamage-Adjustment'!$C$12</f>
        <v>120.96678514282604</v>
      </c>
      <c r="F74" s="1">
        <f>D74*'MaxDamage-Adjustment'!$I$12</f>
        <v>80644.523428550703</v>
      </c>
    </row>
    <row r="75" spans="1:6" x14ac:dyDescent="0.35">
      <c r="A75" t="str">
        <f>'MaxDamage-Data'!A74</f>
        <v>Germany</v>
      </c>
      <c r="B75" s="1">
        <f>'MaxDamage-Data'!E74*'MaxDamage-Adjustment'!$C$6*(1-'MaxDamage-Adjustment'!$C$18)*'MaxDamage-Adjustment'!$I$18</f>
        <v>542.63509966150195</v>
      </c>
      <c r="C75" s="5">
        <f>B75*'MaxDamage-Adjustment'!$I$6</f>
        <v>542.63509966150195</v>
      </c>
      <c r="D75" s="1">
        <f t="shared" si="1"/>
        <v>1085.2701993230039</v>
      </c>
      <c r="E75" s="1">
        <f>D75*'MaxDamage-Adjustment'!$C$12</f>
        <v>325.58105979690117</v>
      </c>
      <c r="F75" s="1">
        <f>D75*'MaxDamage-Adjustment'!$I$12</f>
        <v>217054.03986460078</v>
      </c>
    </row>
    <row r="76" spans="1:6" x14ac:dyDescent="0.35">
      <c r="A76" t="str">
        <f>'MaxDamage-Data'!A75</f>
        <v>Ghana</v>
      </c>
      <c r="B76" s="1">
        <f>'MaxDamage-Data'!E75*'MaxDamage-Adjustment'!$C$6*(1-'MaxDamage-Adjustment'!$C$18)*'MaxDamage-Adjustment'!$I$18</f>
        <v>158.19477511002512</v>
      </c>
      <c r="C76" s="5">
        <f>B76*'MaxDamage-Adjustment'!$I$6</f>
        <v>158.19477511002512</v>
      </c>
      <c r="D76" s="1">
        <f t="shared" si="1"/>
        <v>316.38955022005024</v>
      </c>
      <c r="E76" s="1">
        <f>D76*'MaxDamage-Adjustment'!$C$12</f>
        <v>94.916865066015063</v>
      </c>
      <c r="F76" s="1">
        <f>D76*'MaxDamage-Adjustment'!$I$12</f>
        <v>63277.910044010045</v>
      </c>
    </row>
    <row r="77" spans="1:6" x14ac:dyDescent="0.35">
      <c r="A77" t="str">
        <f>'MaxDamage-Data'!A76</f>
        <v>Greece</v>
      </c>
      <c r="B77" s="1">
        <f>'MaxDamage-Data'!E76*'MaxDamage-Adjustment'!$C$6*(1-'MaxDamage-Adjustment'!$C$18)*'MaxDamage-Adjustment'!$I$18</f>
        <v>463.61259951908414</v>
      </c>
      <c r="C77" s="5">
        <f>B77*'MaxDamage-Adjustment'!$I$6</f>
        <v>463.61259951908414</v>
      </c>
      <c r="D77" s="1">
        <f t="shared" si="1"/>
        <v>927.22519903816828</v>
      </c>
      <c r="E77" s="1">
        <f>D77*'MaxDamage-Adjustment'!$C$12</f>
        <v>278.16755971145045</v>
      </c>
      <c r="F77" s="1">
        <f>D77*'MaxDamage-Adjustment'!$I$12</f>
        <v>185445.03980763367</v>
      </c>
    </row>
    <row r="78" spans="1:6" x14ac:dyDescent="0.35">
      <c r="A78" t="str">
        <f>'MaxDamage-Data'!A77</f>
        <v>Greenland</v>
      </c>
      <c r="B78" s="1">
        <f>'MaxDamage-Data'!E77*'MaxDamage-Adjustment'!$C$6*(1-'MaxDamage-Adjustment'!$C$18)*'MaxDamage-Adjustment'!$I$18</f>
        <v>0</v>
      </c>
      <c r="C78" s="5">
        <f>B78*'MaxDamage-Adjustment'!$I$6</f>
        <v>0</v>
      </c>
      <c r="D78" s="1">
        <f t="shared" si="1"/>
        <v>0</v>
      </c>
      <c r="E78" s="1">
        <f>D78*'MaxDamage-Adjustment'!$C$12</f>
        <v>0</v>
      </c>
      <c r="F78" s="1">
        <f>D78*'MaxDamage-Adjustment'!$I$12</f>
        <v>0</v>
      </c>
    </row>
    <row r="79" spans="1:6" x14ac:dyDescent="0.35">
      <c r="A79" t="str">
        <f>'MaxDamage-Data'!A78</f>
        <v>Grenada</v>
      </c>
      <c r="B79" s="1">
        <f>'MaxDamage-Data'!E78*'MaxDamage-Adjustment'!$C$6*(1-'MaxDamage-Adjustment'!$C$18)*'MaxDamage-Adjustment'!$I$18</f>
        <v>291.96170752604797</v>
      </c>
      <c r="C79" s="5">
        <f>B79*'MaxDamage-Adjustment'!$I$6</f>
        <v>291.96170752604797</v>
      </c>
      <c r="D79" s="1">
        <f t="shared" si="1"/>
        <v>583.92341505209595</v>
      </c>
      <c r="E79" s="1">
        <f>D79*'MaxDamage-Adjustment'!$C$12</f>
        <v>175.17702451562877</v>
      </c>
      <c r="F79" s="1">
        <f>D79*'MaxDamage-Adjustment'!$I$12</f>
        <v>116784.68301041919</v>
      </c>
    </row>
    <row r="80" spans="1:6" x14ac:dyDescent="0.35">
      <c r="A80" t="str">
        <f>'MaxDamage-Data'!A79</f>
        <v>Guam</v>
      </c>
      <c r="B80" s="1">
        <f>'MaxDamage-Data'!E79*'MaxDamage-Adjustment'!$C$6*(1-'MaxDamage-Adjustment'!$C$18)*'MaxDamage-Adjustment'!$I$18</f>
        <v>0</v>
      </c>
      <c r="C80" s="5">
        <f>B80*'MaxDamage-Adjustment'!$I$6</f>
        <v>0</v>
      </c>
      <c r="D80" s="1">
        <f t="shared" si="1"/>
        <v>0</v>
      </c>
      <c r="E80" s="1">
        <f>D80*'MaxDamage-Adjustment'!$C$12</f>
        <v>0</v>
      </c>
      <c r="F80" s="1">
        <f>D80*'MaxDamage-Adjustment'!$I$12</f>
        <v>0</v>
      </c>
    </row>
    <row r="81" spans="1:6" x14ac:dyDescent="0.35">
      <c r="A81" t="str">
        <f>'MaxDamage-Data'!A80</f>
        <v>Guatemala</v>
      </c>
      <c r="B81" s="1">
        <f>'MaxDamage-Data'!E80*'MaxDamage-Adjustment'!$C$6*(1-'MaxDamage-Adjustment'!$C$18)*'MaxDamage-Adjustment'!$I$18</f>
        <v>208.78520647243809</v>
      </c>
      <c r="C81" s="5">
        <f>B81*'MaxDamage-Adjustment'!$I$6</f>
        <v>208.78520647243809</v>
      </c>
      <c r="D81" s="1">
        <f t="shared" si="1"/>
        <v>417.57041294487618</v>
      </c>
      <c r="E81" s="1">
        <f>D81*'MaxDamage-Adjustment'!$C$12</f>
        <v>125.27112388346285</v>
      </c>
      <c r="F81" s="1">
        <f>D81*'MaxDamage-Adjustment'!$I$12</f>
        <v>83514.08258897523</v>
      </c>
    </row>
    <row r="82" spans="1:6" x14ac:dyDescent="0.35">
      <c r="A82" t="str">
        <f>'MaxDamage-Data'!A81</f>
        <v>Guinea</v>
      </c>
      <c r="B82" s="1">
        <f>'MaxDamage-Data'!E81*'MaxDamage-Adjustment'!$C$6*(1-'MaxDamage-Adjustment'!$C$18)*'MaxDamage-Adjustment'!$I$18</f>
        <v>106.25281809558599</v>
      </c>
      <c r="C82" s="5">
        <f>B82*'MaxDamage-Adjustment'!$I$6</f>
        <v>106.25281809558599</v>
      </c>
      <c r="D82" s="1">
        <f t="shared" si="1"/>
        <v>212.50563619117199</v>
      </c>
      <c r="E82" s="1">
        <f>D82*'MaxDamage-Adjustment'!$C$12</f>
        <v>63.751690857351591</v>
      </c>
      <c r="F82" s="1">
        <f>D82*'MaxDamage-Adjustment'!$I$12</f>
        <v>42501.127238234396</v>
      </c>
    </row>
    <row r="83" spans="1:6" x14ac:dyDescent="0.35">
      <c r="A83" t="str">
        <f>'MaxDamage-Data'!A82</f>
        <v>Guinea-Bissau</v>
      </c>
      <c r="B83" s="1">
        <f>'MaxDamage-Data'!E82*'MaxDamage-Adjustment'!$C$6*(1-'MaxDamage-Adjustment'!$C$18)*'MaxDamage-Adjustment'!$I$18</f>
        <v>114.30110865996012</v>
      </c>
      <c r="C83" s="5">
        <f>B83*'MaxDamage-Adjustment'!$I$6</f>
        <v>114.30110865996012</v>
      </c>
      <c r="D83" s="1">
        <f t="shared" si="1"/>
        <v>228.60221731992024</v>
      </c>
      <c r="E83" s="1">
        <f>D83*'MaxDamage-Adjustment'!$C$12</f>
        <v>68.580665195976067</v>
      </c>
      <c r="F83" s="1">
        <f>D83*'MaxDamage-Adjustment'!$I$12</f>
        <v>45720.443463984047</v>
      </c>
    </row>
    <row r="84" spans="1:6" x14ac:dyDescent="0.35">
      <c r="A84" t="str">
        <f>'MaxDamage-Data'!A83</f>
        <v>Guyana</v>
      </c>
      <c r="B84" s="1">
        <f>'MaxDamage-Data'!E83*'MaxDamage-Adjustment'!$C$6*(1-'MaxDamage-Adjustment'!$C$18)*'MaxDamage-Adjustment'!$I$18</f>
        <v>208.56665919194444</v>
      </c>
      <c r="C84" s="5">
        <f>B84*'MaxDamage-Adjustment'!$I$6</f>
        <v>208.56665919194444</v>
      </c>
      <c r="D84" s="1">
        <f t="shared" si="1"/>
        <v>417.13331838388888</v>
      </c>
      <c r="E84" s="1">
        <f>D84*'MaxDamage-Adjustment'!$C$12</f>
        <v>125.13999551516666</v>
      </c>
      <c r="F84" s="1">
        <f>D84*'MaxDamage-Adjustment'!$I$12</f>
        <v>83426.663676777782</v>
      </c>
    </row>
    <row r="85" spans="1:6" x14ac:dyDescent="0.35">
      <c r="A85" t="str">
        <f>'MaxDamage-Data'!A84</f>
        <v>Haiti</v>
      </c>
      <c r="B85" s="1">
        <f>'MaxDamage-Data'!E84*'MaxDamage-Adjustment'!$C$6*(1-'MaxDamage-Adjustment'!$C$18)*'MaxDamage-Adjustment'!$I$18</f>
        <v>123.88963281596934</v>
      </c>
      <c r="C85" s="5">
        <f>B85*'MaxDamage-Adjustment'!$I$6</f>
        <v>123.88963281596934</v>
      </c>
      <c r="D85" s="1">
        <f t="shared" si="1"/>
        <v>247.77926563193867</v>
      </c>
      <c r="E85" s="1">
        <f>D85*'MaxDamage-Adjustment'!$C$12</f>
        <v>74.333779689581604</v>
      </c>
      <c r="F85" s="1">
        <f>D85*'MaxDamage-Adjustment'!$I$12</f>
        <v>49555.853126387738</v>
      </c>
    </row>
    <row r="86" spans="1:6" x14ac:dyDescent="0.35">
      <c r="A86" t="str">
        <f>'MaxDamage-Data'!A85</f>
        <v>Honduras</v>
      </c>
      <c r="B86" s="1">
        <f>'MaxDamage-Data'!E85*'MaxDamage-Adjustment'!$C$6*(1-'MaxDamage-Adjustment'!$C$18)*'MaxDamage-Adjustment'!$I$18</f>
        <v>185.75270857681102</v>
      </c>
      <c r="C86" s="5">
        <f>B86*'MaxDamage-Adjustment'!$I$6</f>
        <v>185.75270857681102</v>
      </c>
      <c r="D86" s="1">
        <f t="shared" si="1"/>
        <v>371.50541715362203</v>
      </c>
      <c r="E86" s="1">
        <f>D86*'MaxDamage-Adjustment'!$C$12</f>
        <v>111.45162514608661</v>
      </c>
      <c r="F86" s="1">
        <f>D86*'MaxDamage-Adjustment'!$I$12</f>
        <v>74301.083430724408</v>
      </c>
    </row>
    <row r="87" spans="1:6" x14ac:dyDescent="0.35">
      <c r="A87" t="str">
        <f>'MaxDamage-Data'!A86</f>
        <v>Hong Kong SAR, China</v>
      </c>
      <c r="B87" s="1">
        <f>'MaxDamage-Data'!E86*'MaxDamage-Adjustment'!$C$6*(1-'MaxDamage-Adjustment'!$C$18)*'MaxDamage-Adjustment'!$I$18</f>
        <v>496.55804632587819</v>
      </c>
      <c r="C87" s="5">
        <f>B87*'MaxDamage-Adjustment'!$I$6</f>
        <v>496.55804632587819</v>
      </c>
      <c r="D87" s="1">
        <f t="shared" si="1"/>
        <v>993.11609265175639</v>
      </c>
      <c r="E87" s="1">
        <f>D87*'MaxDamage-Adjustment'!$C$12</f>
        <v>297.93482779552693</v>
      </c>
      <c r="F87" s="1">
        <f>D87*'MaxDamage-Adjustment'!$I$12</f>
        <v>198623.21853035127</v>
      </c>
    </row>
    <row r="88" spans="1:6" x14ac:dyDescent="0.35">
      <c r="A88" t="str">
        <f>'MaxDamage-Data'!A87</f>
        <v>Hungary</v>
      </c>
      <c r="B88" s="1">
        <f>'MaxDamage-Data'!E87*'MaxDamage-Adjustment'!$C$6*(1-'MaxDamage-Adjustment'!$C$18)*'MaxDamage-Adjustment'!$I$18</f>
        <v>357.28249000386489</v>
      </c>
      <c r="C88" s="5">
        <f>B88*'MaxDamage-Adjustment'!$I$6</f>
        <v>357.28249000386489</v>
      </c>
      <c r="D88" s="1">
        <f t="shared" si="1"/>
        <v>714.56498000772979</v>
      </c>
      <c r="E88" s="1">
        <f>D88*'MaxDamage-Adjustment'!$C$12</f>
        <v>214.36949400231893</v>
      </c>
      <c r="F88" s="1">
        <f>D88*'MaxDamage-Adjustment'!$I$12</f>
        <v>142912.99600154595</v>
      </c>
    </row>
    <row r="89" spans="1:6" x14ac:dyDescent="0.35">
      <c r="A89" t="str">
        <f>'MaxDamage-Data'!A88</f>
        <v>Iceland</v>
      </c>
      <c r="B89" s="1">
        <f>'MaxDamage-Data'!E88*'MaxDamage-Adjustment'!$C$6*(1-'MaxDamage-Adjustment'!$C$18)*'MaxDamage-Adjustment'!$I$18</f>
        <v>542.50784163473065</v>
      </c>
      <c r="C89" s="5">
        <f>B89*'MaxDamage-Adjustment'!$I$6</f>
        <v>542.50784163473065</v>
      </c>
      <c r="D89" s="1">
        <f t="shared" si="1"/>
        <v>1085.0156832694613</v>
      </c>
      <c r="E89" s="1">
        <f>D89*'MaxDamage-Adjustment'!$C$12</f>
        <v>325.50470498083837</v>
      </c>
      <c r="F89" s="1">
        <f>D89*'MaxDamage-Adjustment'!$I$12</f>
        <v>217003.13665389226</v>
      </c>
    </row>
    <row r="90" spans="1:6" x14ac:dyDescent="0.35">
      <c r="A90" t="str">
        <f>'MaxDamage-Data'!A89</f>
        <v>India</v>
      </c>
      <c r="B90" s="1">
        <f>'MaxDamage-Data'!E89*'MaxDamage-Adjustment'!$C$6*(1-'MaxDamage-Adjustment'!$C$18)*'MaxDamage-Adjustment'!$I$18</f>
        <v>161.9913986249683</v>
      </c>
      <c r="C90" s="5">
        <f>B90*'MaxDamage-Adjustment'!$I$6</f>
        <v>161.9913986249683</v>
      </c>
      <c r="D90" s="1">
        <f t="shared" si="1"/>
        <v>323.9827972499366</v>
      </c>
      <c r="E90" s="1">
        <f>D90*'MaxDamage-Adjustment'!$C$12</f>
        <v>97.19483917498097</v>
      </c>
      <c r="F90" s="1">
        <f>D90*'MaxDamage-Adjustment'!$I$12</f>
        <v>64796.559449987319</v>
      </c>
    </row>
    <row r="91" spans="1:6" x14ac:dyDescent="0.35">
      <c r="A91" t="str">
        <f>'MaxDamage-Data'!A90</f>
        <v>Indonesia</v>
      </c>
      <c r="B91" s="1">
        <f>'MaxDamage-Data'!E90*'MaxDamage-Adjustment'!$C$6*(1-'MaxDamage-Adjustment'!$C$18)*'MaxDamage-Adjustment'!$I$18</f>
        <v>210.43726642232704</v>
      </c>
      <c r="C91" s="5">
        <f>B91*'MaxDamage-Adjustment'!$I$6</f>
        <v>210.43726642232704</v>
      </c>
      <c r="D91" s="1">
        <f t="shared" si="1"/>
        <v>420.87453284465408</v>
      </c>
      <c r="E91" s="1">
        <f>D91*'MaxDamage-Adjustment'!$C$12</f>
        <v>126.26235985339622</v>
      </c>
      <c r="F91" s="1">
        <f>D91*'MaxDamage-Adjustment'!$I$12</f>
        <v>84174.906568930819</v>
      </c>
    </row>
    <row r="92" spans="1:6" x14ac:dyDescent="0.35">
      <c r="A92" t="str">
        <f>'MaxDamage-Data'!A91</f>
        <v>Iran, Islamic Rep.</v>
      </c>
      <c r="B92" s="1">
        <f>'MaxDamage-Data'!E91*'MaxDamage-Adjustment'!$C$6*(1-'MaxDamage-Adjustment'!$C$18)*'MaxDamage-Adjustment'!$I$18</f>
        <v>265.98039523990877</v>
      </c>
      <c r="C92" s="5">
        <f>B92*'MaxDamage-Adjustment'!$I$6</f>
        <v>265.98039523990877</v>
      </c>
      <c r="D92" s="1">
        <f t="shared" si="1"/>
        <v>531.96079047981755</v>
      </c>
      <c r="E92" s="1">
        <f>D92*'MaxDamage-Adjustment'!$C$12</f>
        <v>159.58823714394526</v>
      </c>
      <c r="F92" s="1">
        <f>D92*'MaxDamage-Adjustment'!$I$12</f>
        <v>106392.1580959635</v>
      </c>
    </row>
    <row r="93" spans="1:6" x14ac:dyDescent="0.35">
      <c r="A93" t="str">
        <f>'MaxDamage-Data'!A92</f>
        <v>Iraq</v>
      </c>
      <c r="B93" s="1">
        <f>'MaxDamage-Data'!E92*'MaxDamage-Adjustment'!$C$6*(1-'MaxDamage-Adjustment'!$C$18)*'MaxDamage-Adjustment'!$I$18</f>
        <v>244.30536504308648</v>
      </c>
      <c r="C93" s="5">
        <f>B93*'MaxDamage-Adjustment'!$I$6</f>
        <v>244.30536504308648</v>
      </c>
      <c r="D93" s="1">
        <f t="shared" si="1"/>
        <v>488.61073008617296</v>
      </c>
      <c r="E93" s="1">
        <f>D93*'MaxDamage-Adjustment'!$C$12</f>
        <v>146.58321902585189</v>
      </c>
      <c r="F93" s="1">
        <f>D93*'MaxDamage-Adjustment'!$I$12</f>
        <v>97722.146017234598</v>
      </c>
    </row>
    <row r="94" spans="1:6" x14ac:dyDescent="0.35">
      <c r="A94" t="str">
        <f>'MaxDamage-Data'!A93</f>
        <v>Ireland</v>
      </c>
      <c r="B94" s="1">
        <f>'MaxDamage-Data'!E93*'MaxDamage-Adjustment'!$C$6*(1-'MaxDamage-Adjustment'!$C$18)*'MaxDamage-Adjustment'!$I$18</f>
        <v>570.08411437703273</v>
      </c>
      <c r="C94" s="5">
        <f>B94*'MaxDamage-Adjustment'!$I$6</f>
        <v>570.08411437703273</v>
      </c>
      <c r="D94" s="1">
        <f t="shared" si="1"/>
        <v>1140.1682287540655</v>
      </c>
      <c r="E94" s="1">
        <f>D94*'MaxDamage-Adjustment'!$C$12</f>
        <v>342.05046862621964</v>
      </c>
      <c r="F94" s="1">
        <f>D94*'MaxDamage-Adjustment'!$I$12</f>
        <v>228033.6457508131</v>
      </c>
    </row>
    <row r="95" spans="1:6" x14ac:dyDescent="0.35">
      <c r="A95" t="str">
        <f>'MaxDamage-Data'!A94</f>
        <v>Isle of Man</v>
      </c>
      <c r="B95" s="1">
        <f>'MaxDamage-Data'!E94*'MaxDamage-Adjustment'!$C$6*(1-'MaxDamage-Adjustment'!$C$18)*'MaxDamage-Adjustment'!$I$18</f>
        <v>0</v>
      </c>
      <c r="C95" s="5">
        <f>B95*'MaxDamage-Adjustment'!$I$6</f>
        <v>0</v>
      </c>
      <c r="D95" s="1">
        <f t="shared" si="1"/>
        <v>0</v>
      </c>
      <c r="E95" s="1">
        <f>D95*'MaxDamage-Adjustment'!$C$12</f>
        <v>0</v>
      </c>
      <c r="F95" s="1">
        <f>D95*'MaxDamage-Adjustment'!$I$12</f>
        <v>0</v>
      </c>
    </row>
    <row r="96" spans="1:6" x14ac:dyDescent="0.35">
      <c r="A96" t="str">
        <f>'MaxDamage-Data'!A95</f>
        <v>Israel</v>
      </c>
      <c r="B96" s="1">
        <f>'MaxDamage-Data'!E95*'MaxDamage-Adjustment'!$C$6*(1-'MaxDamage-Adjustment'!$C$18)*'MaxDamage-Adjustment'!$I$18</f>
        <v>485.43601238573478</v>
      </c>
      <c r="C96" s="5">
        <f>B96*'MaxDamage-Adjustment'!$I$6</f>
        <v>485.43601238573478</v>
      </c>
      <c r="D96" s="1">
        <f t="shared" si="1"/>
        <v>970.87202477146957</v>
      </c>
      <c r="E96" s="1">
        <f>D96*'MaxDamage-Adjustment'!$C$12</f>
        <v>291.26160743144084</v>
      </c>
      <c r="F96" s="1">
        <f>D96*'MaxDamage-Adjustment'!$I$12</f>
        <v>194174.40495429392</v>
      </c>
    </row>
    <row r="97" spans="1:6" x14ac:dyDescent="0.35">
      <c r="A97" t="str">
        <f>'MaxDamage-Data'!A96</f>
        <v>Italy</v>
      </c>
      <c r="B97" s="1">
        <f>'MaxDamage-Data'!E96*'MaxDamage-Adjustment'!$C$6*(1-'MaxDamage-Adjustment'!$C$18)*'MaxDamage-Adjustment'!$I$18</f>
        <v>514.12660612830928</v>
      </c>
      <c r="C97" s="5">
        <f>B97*'MaxDamage-Adjustment'!$I$6</f>
        <v>514.12660612830928</v>
      </c>
      <c r="D97" s="1">
        <f t="shared" si="1"/>
        <v>1028.2532122566186</v>
      </c>
      <c r="E97" s="1">
        <f>D97*'MaxDamage-Adjustment'!$C$12</f>
        <v>308.47596367698554</v>
      </c>
      <c r="F97" s="1">
        <f>D97*'MaxDamage-Adjustment'!$I$12</f>
        <v>205650.64245132371</v>
      </c>
    </row>
    <row r="98" spans="1:6" x14ac:dyDescent="0.35">
      <c r="A98" t="str">
        <f>'MaxDamage-Data'!A97</f>
        <v>Jamaica</v>
      </c>
      <c r="B98" s="1">
        <f>'MaxDamage-Data'!E97*'MaxDamage-Adjustment'!$C$6*(1-'MaxDamage-Adjustment'!$C$18)*'MaxDamage-Adjustment'!$I$18</f>
        <v>252.69619009979121</v>
      </c>
      <c r="C98" s="5">
        <f>B98*'MaxDamage-Adjustment'!$I$6</f>
        <v>252.69619009979121</v>
      </c>
      <c r="D98" s="1">
        <f t="shared" si="1"/>
        <v>505.39238019958242</v>
      </c>
      <c r="E98" s="1">
        <f>D98*'MaxDamage-Adjustment'!$C$12</f>
        <v>151.61771405987471</v>
      </c>
      <c r="F98" s="1">
        <f>D98*'MaxDamage-Adjustment'!$I$12</f>
        <v>101078.47603991648</v>
      </c>
    </row>
    <row r="99" spans="1:6" x14ac:dyDescent="0.35">
      <c r="A99" t="str">
        <f>'MaxDamage-Data'!A98</f>
        <v>Japan</v>
      </c>
      <c r="B99" s="1">
        <f>'MaxDamage-Data'!E98*'MaxDamage-Adjustment'!$C$6*(1-'MaxDamage-Adjustment'!$C$18)*'MaxDamage-Adjustment'!$I$18</f>
        <v>549.04846369048528</v>
      </c>
      <c r="C99" s="5">
        <f>B99*'MaxDamage-Adjustment'!$I$6</f>
        <v>549.04846369048528</v>
      </c>
      <c r="D99" s="1">
        <f t="shared" si="1"/>
        <v>1098.0969273809706</v>
      </c>
      <c r="E99" s="1">
        <f>D99*'MaxDamage-Adjustment'!$C$12</f>
        <v>329.42907821429117</v>
      </c>
      <c r="F99" s="1">
        <f>D99*'MaxDamage-Adjustment'!$I$12</f>
        <v>219619.38547619412</v>
      </c>
    </row>
    <row r="100" spans="1:6" x14ac:dyDescent="0.35">
      <c r="A100" t="str">
        <f>'MaxDamage-Data'!A99</f>
        <v>Jordan</v>
      </c>
      <c r="B100" s="1">
        <f>'MaxDamage-Data'!E99*'MaxDamage-Adjustment'!$C$6*(1-'MaxDamage-Adjustment'!$C$18)*'MaxDamage-Adjustment'!$I$18</f>
        <v>242.28023224852097</v>
      </c>
      <c r="C100" s="5">
        <f>B100*'MaxDamage-Adjustment'!$I$6</f>
        <v>242.28023224852097</v>
      </c>
      <c r="D100" s="1">
        <f t="shared" si="1"/>
        <v>484.56046449704195</v>
      </c>
      <c r="E100" s="1">
        <f>D100*'MaxDamage-Adjustment'!$C$12</f>
        <v>145.36813934911257</v>
      </c>
      <c r="F100" s="1">
        <f>D100*'MaxDamage-Adjustment'!$I$12</f>
        <v>96912.092899408395</v>
      </c>
    </row>
    <row r="101" spans="1:6" x14ac:dyDescent="0.35">
      <c r="A101" t="str">
        <f>'MaxDamage-Data'!A100</f>
        <v>Kazakhstan</v>
      </c>
      <c r="B101" s="1">
        <f>'MaxDamage-Data'!E100*'MaxDamage-Adjustment'!$C$6*(1-'MaxDamage-Adjustment'!$C$18)*'MaxDamage-Adjustment'!$I$18</f>
        <v>314.51710850840999</v>
      </c>
      <c r="C101" s="5">
        <f>B101*'MaxDamage-Adjustment'!$I$6</f>
        <v>314.51710850840999</v>
      </c>
      <c r="D101" s="1">
        <f t="shared" si="1"/>
        <v>629.03421701681998</v>
      </c>
      <c r="E101" s="1">
        <f>D101*'MaxDamage-Adjustment'!$C$12</f>
        <v>188.71026510504598</v>
      </c>
      <c r="F101" s="1">
        <f>D101*'MaxDamage-Adjustment'!$I$12</f>
        <v>125806.84340336399</v>
      </c>
    </row>
    <row r="102" spans="1:6" x14ac:dyDescent="0.35">
      <c r="A102" t="str">
        <f>'MaxDamage-Data'!A101</f>
        <v>Kenya</v>
      </c>
      <c r="B102" s="1">
        <f>'MaxDamage-Data'!E101*'MaxDamage-Adjustment'!$C$6*(1-'MaxDamage-Adjustment'!$C$18)*'MaxDamage-Adjustment'!$I$18</f>
        <v>141.87183554287995</v>
      </c>
      <c r="C102" s="5">
        <f>B102*'MaxDamage-Adjustment'!$I$6</f>
        <v>141.87183554287995</v>
      </c>
      <c r="D102" s="1">
        <f t="shared" si="1"/>
        <v>283.7436710857599</v>
      </c>
      <c r="E102" s="1">
        <f>D102*'MaxDamage-Adjustment'!$C$12</f>
        <v>85.123101325727973</v>
      </c>
      <c r="F102" s="1">
        <f>D102*'MaxDamage-Adjustment'!$I$12</f>
        <v>56748.734217151978</v>
      </c>
    </row>
    <row r="103" spans="1:6" x14ac:dyDescent="0.35">
      <c r="A103" t="str">
        <f>'MaxDamage-Data'!A102</f>
        <v>Kiribati</v>
      </c>
      <c r="B103" s="1">
        <f>'MaxDamage-Data'!E102*'MaxDamage-Adjustment'!$C$6*(1-'MaxDamage-Adjustment'!$C$18)*'MaxDamage-Adjustment'!$I$18</f>
        <v>166.84307062213267</v>
      </c>
      <c r="C103" s="5">
        <f>B103*'MaxDamage-Adjustment'!$I$6</f>
        <v>166.84307062213267</v>
      </c>
      <c r="D103" s="1">
        <f t="shared" si="1"/>
        <v>333.68614124426534</v>
      </c>
      <c r="E103" s="1">
        <f>D103*'MaxDamage-Adjustment'!$C$12</f>
        <v>100.1058423732796</v>
      </c>
      <c r="F103" s="1">
        <f>D103*'MaxDamage-Adjustment'!$I$12</f>
        <v>66737.228248853062</v>
      </c>
    </row>
    <row r="104" spans="1:6" x14ac:dyDescent="0.35">
      <c r="A104" t="str">
        <f>'MaxDamage-Data'!A103</f>
        <v>Korea, Dem. Rep.</v>
      </c>
      <c r="B104" s="1">
        <f>'MaxDamage-Data'!E103*'MaxDamage-Adjustment'!$C$6*(1-'MaxDamage-Adjustment'!$C$18)*'MaxDamage-Adjustment'!$I$18</f>
        <v>176.44879651992062</v>
      </c>
      <c r="C104" s="5">
        <f>B104*'MaxDamage-Adjustment'!$I$6</f>
        <v>176.44879651992062</v>
      </c>
      <c r="D104" s="1">
        <f t="shared" si="1"/>
        <v>352.89759303984124</v>
      </c>
      <c r="E104" s="1">
        <f>D104*'MaxDamage-Adjustment'!$C$12</f>
        <v>105.86927791195237</v>
      </c>
      <c r="F104" s="1">
        <f>D104*'MaxDamage-Adjustment'!$I$12</f>
        <v>70579.518607968246</v>
      </c>
    </row>
    <row r="105" spans="1:6" x14ac:dyDescent="0.35">
      <c r="A105" t="str">
        <f>'MaxDamage-Data'!A104</f>
        <v>Korea, Rep.</v>
      </c>
      <c r="B105" s="1">
        <f>'MaxDamage-Data'!E104*'MaxDamage-Adjustment'!$C$6*(1-'MaxDamage-Adjustment'!$C$18)*'MaxDamage-Adjustment'!$I$18</f>
        <v>432.74230229292658</v>
      </c>
      <c r="C105" s="5">
        <f>B105*'MaxDamage-Adjustment'!$I$6</f>
        <v>432.74230229292658</v>
      </c>
      <c r="D105" s="1">
        <f t="shared" si="1"/>
        <v>865.48460458585316</v>
      </c>
      <c r="E105" s="1">
        <f>D105*'MaxDamage-Adjustment'!$C$12</f>
        <v>259.64538137575596</v>
      </c>
      <c r="F105" s="1">
        <f>D105*'MaxDamage-Adjustment'!$I$12</f>
        <v>173096.92091717065</v>
      </c>
    </row>
    <row r="106" spans="1:6" x14ac:dyDescent="0.35">
      <c r="A106" t="str">
        <f>'MaxDamage-Data'!A105</f>
        <v>Kosovo</v>
      </c>
      <c r="B106" s="1">
        <f>'MaxDamage-Data'!E105*'MaxDamage-Adjustment'!$C$6*(1-'MaxDamage-Adjustment'!$C$18)*'MaxDamage-Adjustment'!$I$18</f>
        <v>218.73578055709945</v>
      </c>
      <c r="C106" s="5">
        <f>B106*'MaxDamage-Adjustment'!$I$6</f>
        <v>218.73578055709945</v>
      </c>
      <c r="D106" s="1">
        <f t="shared" si="1"/>
        <v>437.47156111419889</v>
      </c>
      <c r="E106" s="1">
        <f>D106*'MaxDamage-Adjustment'!$C$12</f>
        <v>131.24146833425965</v>
      </c>
      <c r="F106" s="1">
        <f>D106*'MaxDamage-Adjustment'!$I$12</f>
        <v>87494.312222839784</v>
      </c>
    </row>
    <row r="107" spans="1:6" x14ac:dyDescent="0.35">
      <c r="A107" t="str">
        <f>'MaxDamage-Data'!A106</f>
        <v>Kuwait</v>
      </c>
      <c r="B107" s="1">
        <f>'MaxDamage-Data'!E106*'MaxDamage-Adjustment'!$C$6*(1-'MaxDamage-Adjustment'!$C$18)*'MaxDamage-Adjustment'!$I$18</f>
        <v>527.67702728196878</v>
      </c>
      <c r="C107" s="5">
        <f>B107*'MaxDamage-Adjustment'!$I$6</f>
        <v>527.67702728196878</v>
      </c>
      <c r="D107" s="1">
        <f t="shared" si="1"/>
        <v>1055.3540545639376</v>
      </c>
      <c r="E107" s="1">
        <f>D107*'MaxDamage-Adjustment'!$C$12</f>
        <v>316.60621636918125</v>
      </c>
      <c r="F107" s="1">
        <f>D107*'MaxDamage-Adjustment'!$I$12</f>
        <v>211070.81091278751</v>
      </c>
    </row>
    <row r="108" spans="1:6" x14ac:dyDescent="0.35">
      <c r="A108" t="str">
        <f>'MaxDamage-Data'!A107</f>
        <v>Kyrgyz Republic</v>
      </c>
      <c r="B108" s="1">
        <f>'MaxDamage-Data'!E107*'MaxDamage-Adjustment'!$C$6*(1-'MaxDamage-Adjustment'!$C$18)*'MaxDamage-Adjustment'!$I$18</f>
        <v>136.6309465401259</v>
      </c>
      <c r="C108" s="5">
        <f>B108*'MaxDamage-Adjustment'!$I$6</f>
        <v>136.6309465401259</v>
      </c>
      <c r="D108" s="1">
        <f t="shared" si="1"/>
        <v>273.26189308025181</v>
      </c>
      <c r="E108" s="1">
        <f>D108*'MaxDamage-Adjustment'!$C$12</f>
        <v>81.978567924075534</v>
      </c>
      <c r="F108" s="1">
        <f>D108*'MaxDamage-Adjustment'!$I$12</f>
        <v>54652.378616050359</v>
      </c>
    </row>
    <row r="109" spans="1:6" x14ac:dyDescent="0.35">
      <c r="A109" t="str">
        <f>'MaxDamage-Data'!A108</f>
        <v>Lao PDR</v>
      </c>
      <c r="B109" s="1">
        <f>'MaxDamage-Data'!E108*'MaxDamage-Adjustment'!$C$6*(1-'MaxDamage-Adjustment'!$C$18)*'MaxDamage-Adjustment'!$I$18</f>
        <v>149.06291794702449</v>
      </c>
      <c r="C109" s="5">
        <f>B109*'MaxDamage-Adjustment'!$I$6</f>
        <v>149.06291794702449</v>
      </c>
      <c r="D109" s="1">
        <f t="shared" si="1"/>
        <v>298.12583589404898</v>
      </c>
      <c r="E109" s="1">
        <f>D109*'MaxDamage-Adjustment'!$C$12</f>
        <v>89.437750768214684</v>
      </c>
      <c r="F109" s="1">
        <f>D109*'MaxDamage-Adjustment'!$I$12</f>
        <v>59625.167178809796</v>
      </c>
    </row>
    <row r="110" spans="1:6" x14ac:dyDescent="0.35">
      <c r="A110" t="str">
        <f>'MaxDamage-Data'!A109</f>
        <v>Latvia</v>
      </c>
      <c r="B110" s="1">
        <f>'MaxDamage-Data'!E109*'MaxDamage-Adjustment'!$C$6*(1-'MaxDamage-Adjustment'!$C$18)*'MaxDamage-Adjustment'!$I$18</f>
        <v>341.78582382573148</v>
      </c>
      <c r="C110" s="5">
        <f>B110*'MaxDamage-Adjustment'!$I$6</f>
        <v>341.78582382573148</v>
      </c>
      <c r="D110" s="1">
        <f t="shared" si="1"/>
        <v>683.57164765146297</v>
      </c>
      <c r="E110" s="1">
        <f>D110*'MaxDamage-Adjustment'!$C$12</f>
        <v>205.0714942954389</v>
      </c>
      <c r="F110" s="1">
        <f>D110*'MaxDamage-Adjustment'!$I$12</f>
        <v>136714.3295302926</v>
      </c>
    </row>
    <row r="111" spans="1:6" x14ac:dyDescent="0.35">
      <c r="A111" t="str">
        <f>'MaxDamage-Data'!A110</f>
        <v>Lebanon</v>
      </c>
      <c r="B111" s="1">
        <f>'MaxDamage-Data'!E110*'MaxDamage-Adjustment'!$C$6*(1-'MaxDamage-Adjustment'!$C$18)*'MaxDamage-Adjustment'!$I$18</f>
        <v>310.57158873574338</v>
      </c>
      <c r="C111" s="5">
        <f>B111*'MaxDamage-Adjustment'!$I$6</f>
        <v>310.57158873574338</v>
      </c>
      <c r="D111" s="1">
        <f t="shared" si="1"/>
        <v>621.14317747148675</v>
      </c>
      <c r="E111" s="1">
        <f>D111*'MaxDamage-Adjustment'!$C$12</f>
        <v>186.34295324144603</v>
      </c>
      <c r="F111" s="1">
        <f>D111*'MaxDamage-Adjustment'!$I$12</f>
        <v>124228.63549429736</v>
      </c>
    </row>
    <row r="112" spans="1:6" x14ac:dyDescent="0.35">
      <c r="A112" t="str">
        <f>'MaxDamage-Data'!A111</f>
        <v>Lesotho</v>
      </c>
      <c r="B112" s="1">
        <f>'MaxDamage-Data'!E111*'MaxDamage-Adjustment'!$C$6*(1-'MaxDamage-Adjustment'!$C$18)*'MaxDamage-Adjustment'!$I$18</f>
        <v>147.15067100673843</v>
      </c>
      <c r="C112" s="5">
        <f>B112*'MaxDamage-Adjustment'!$I$6</f>
        <v>147.15067100673843</v>
      </c>
      <c r="D112" s="1">
        <f t="shared" si="1"/>
        <v>294.30134201347687</v>
      </c>
      <c r="E112" s="1">
        <f>D112*'MaxDamage-Adjustment'!$C$12</f>
        <v>88.290402604043052</v>
      </c>
      <c r="F112" s="1">
        <f>D112*'MaxDamage-Adjustment'!$I$12</f>
        <v>58860.268402695372</v>
      </c>
    </row>
    <row r="113" spans="1:6" x14ac:dyDescent="0.35">
      <c r="A113" t="str">
        <f>'MaxDamage-Data'!A112</f>
        <v>Liberia</v>
      </c>
      <c r="B113" s="1">
        <f>'MaxDamage-Data'!E112*'MaxDamage-Adjustment'!$C$6*(1-'MaxDamage-Adjustment'!$C$18)*'MaxDamage-Adjustment'!$I$18</f>
        <v>95.872869120834011</v>
      </c>
      <c r="C113" s="5">
        <f>B113*'MaxDamage-Adjustment'!$I$6</f>
        <v>95.872869120834011</v>
      </c>
      <c r="D113" s="1">
        <f t="shared" si="1"/>
        <v>191.74573824166802</v>
      </c>
      <c r="E113" s="1">
        <f>D113*'MaxDamage-Adjustment'!$C$12</f>
        <v>57.523721472500405</v>
      </c>
      <c r="F113" s="1">
        <f>D113*'MaxDamage-Adjustment'!$I$12</f>
        <v>38349.147648333601</v>
      </c>
    </row>
    <row r="114" spans="1:6" x14ac:dyDescent="0.35">
      <c r="A114" t="str">
        <f>'MaxDamage-Data'!A113</f>
        <v>Libya</v>
      </c>
      <c r="B114" s="1">
        <f>'MaxDamage-Data'!E113*'MaxDamage-Adjustment'!$C$6*(1-'MaxDamage-Adjustment'!$C$18)*'MaxDamage-Adjustment'!$I$18</f>
        <v>351.45166300451859</v>
      </c>
      <c r="C114" s="5">
        <f>B114*'MaxDamage-Adjustment'!$I$6</f>
        <v>351.45166300451859</v>
      </c>
      <c r="D114" s="1">
        <f t="shared" si="1"/>
        <v>702.90332600903719</v>
      </c>
      <c r="E114" s="1">
        <f>D114*'MaxDamage-Adjustment'!$C$12</f>
        <v>210.87099780271114</v>
      </c>
      <c r="F114" s="1">
        <f>D114*'MaxDamage-Adjustment'!$I$12</f>
        <v>140580.66520180742</v>
      </c>
    </row>
    <row r="115" spans="1:6" x14ac:dyDescent="0.35">
      <c r="A115" t="str">
        <f>'MaxDamage-Data'!A114</f>
        <v>Liechtenstein</v>
      </c>
      <c r="B115" s="1">
        <f>'MaxDamage-Data'!E114*'MaxDamage-Adjustment'!$C$6*(1-'MaxDamage-Adjustment'!$C$18)*'MaxDamage-Adjustment'!$I$18</f>
        <v>0</v>
      </c>
      <c r="C115" s="5">
        <f>B115*'MaxDamage-Adjustment'!$I$6</f>
        <v>0</v>
      </c>
      <c r="D115" s="1">
        <f t="shared" si="1"/>
        <v>0</v>
      </c>
      <c r="E115" s="1">
        <f>D115*'MaxDamage-Adjustment'!$C$12</f>
        <v>0</v>
      </c>
      <c r="F115" s="1">
        <f>D115*'MaxDamage-Adjustment'!$I$12</f>
        <v>0</v>
      </c>
    </row>
    <row r="116" spans="1:6" x14ac:dyDescent="0.35">
      <c r="A116" t="str">
        <f>'MaxDamage-Data'!A115</f>
        <v>Lithuania</v>
      </c>
      <c r="B116" s="1">
        <f>'MaxDamage-Data'!E115*'MaxDamage-Adjustment'!$C$6*(1-'MaxDamage-Adjustment'!$C$18)*'MaxDamage-Adjustment'!$I$18</f>
        <v>346.06658036551539</v>
      </c>
      <c r="C116" s="5">
        <f>B116*'MaxDamage-Adjustment'!$I$6</f>
        <v>346.06658036551539</v>
      </c>
      <c r="D116" s="1">
        <f t="shared" si="1"/>
        <v>692.13316073103078</v>
      </c>
      <c r="E116" s="1">
        <f>D116*'MaxDamage-Adjustment'!$C$12</f>
        <v>207.63994821930922</v>
      </c>
      <c r="F116" s="1">
        <f>D116*'MaxDamage-Adjustment'!$I$12</f>
        <v>138426.63214620616</v>
      </c>
    </row>
    <row r="117" spans="1:6" x14ac:dyDescent="0.35">
      <c r="A117" t="str">
        <f>'MaxDamage-Data'!A116</f>
        <v>Luxembourg</v>
      </c>
      <c r="B117" s="1">
        <f>'MaxDamage-Data'!E116*'MaxDamage-Adjustment'!$C$6*(1-'MaxDamage-Adjustment'!$C$18)*'MaxDamage-Adjustment'!$I$18</f>
        <v>749.12905877289745</v>
      </c>
      <c r="C117" s="5">
        <f>B117*'MaxDamage-Adjustment'!$I$6</f>
        <v>749.12905877289745</v>
      </c>
      <c r="D117" s="1">
        <f t="shared" si="1"/>
        <v>1498.2581175457949</v>
      </c>
      <c r="E117" s="1">
        <f>D117*'MaxDamage-Adjustment'!$C$12</f>
        <v>449.47743526373847</v>
      </c>
      <c r="F117" s="1">
        <f>D117*'MaxDamage-Adjustment'!$I$12</f>
        <v>299651.62350915896</v>
      </c>
    </row>
    <row r="118" spans="1:6" x14ac:dyDescent="0.35">
      <c r="A118" t="str">
        <f>'MaxDamage-Data'!A117</f>
        <v>Macao SAR, China</v>
      </c>
      <c r="B118" s="1">
        <f>'MaxDamage-Data'!E117*'MaxDamage-Adjustment'!$C$6*(1-'MaxDamage-Adjustment'!$C$18)*'MaxDamage-Adjustment'!$I$18</f>
        <v>591.25497379444369</v>
      </c>
      <c r="C118" s="5">
        <f>B118*'MaxDamage-Adjustment'!$I$6</f>
        <v>591.25497379444369</v>
      </c>
      <c r="D118" s="1">
        <f t="shared" si="1"/>
        <v>1182.5099475888874</v>
      </c>
      <c r="E118" s="1">
        <f>D118*'MaxDamage-Adjustment'!$C$12</f>
        <v>354.75298427666621</v>
      </c>
      <c r="F118" s="1">
        <f>D118*'MaxDamage-Adjustment'!$I$12</f>
        <v>236501.98951777746</v>
      </c>
    </row>
    <row r="119" spans="1:6" x14ac:dyDescent="0.35">
      <c r="A119" t="str">
        <f>'MaxDamage-Data'!A118</f>
        <v>Macedonia, FYR</v>
      </c>
      <c r="B119" s="1">
        <f>'MaxDamage-Data'!E118*'MaxDamage-Adjustment'!$C$6*(1-'MaxDamage-Adjustment'!$C$18)*'MaxDamage-Adjustment'!$I$18</f>
        <v>243.69092929433106</v>
      </c>
      <c r="C119" s="5">
        <f>B119*'MaxDamage-Adjustment'!$I$6</f>
        <v>243.69092929433106</v>
      </c>
      <c r="D119" s="1">
        <f t="shared" si="1"/>
        <v>487.38185858866211</v>
      </c>
      <c r="E119" s="1">
        <f>D119*'MaxDamage-Adjustment'!$C$12</f>
        <v>146.21455757659862</v>
      </c>
      <c r="F119" s="1">
        <f>D119*'MaxDamage-Adjustment'!$I$12</f>
        <v>97476.371717732429</v>
      </c>
    </row>
    <row r="120" spans="1:6" x14ac:dyDescent="0.35">
      <c r="A120" t="str">
        <f>'MaxDamage-Data'!A119</f>
        <v>Madagascar</v>
      </c>
      <c r="B120" s="1">
        <f>'MaxDamage-Data'!E119*'MaxDamage-Adjustment'!$C$6*(1-'MaxDamage-Adjustment'!$C$18)*'MaxDamage-Adjustment'!$I$18</f>
        <v>104.36472995594035</v>
      </c>
      <c r="C120" s="5">
        <f>B120*'MaxDamage-Adjustment'!$I$6</f>
        <v>104.36472995594035</v>
      </c>
      <c r="D120" s="1">
        <f t="shared" si="1"/>
        <v>208.7294599118807</v>
      </c>
      <c r="E120" s="1">
        <f>D120*'MaxDamage-Adjustment'!$C$12</f>
        <v>62.618837973564204</v>
      </c>
      <c r="F120" s="1">
        <f>D120*'MaxDamage-Adjustment'!$I$12</f>
        <v>41745.891982376139</v>
      </c>
    </row>
    <row r="121" spans="1:6" x14ac:dyDescent="0.35">
      <c r="A121" t="str">
        <f>'MaxDamage-Data'!A120</f>
        <v>Malawi</v>
      </c>
      <c r="B121" s="1">
        <f>'MaxDamage-Data'!E120*'MaxDamage-Adjustment'!$C$6*(1-'MaxDamage-Adjustment'!$C$18)*'MaxDamage-Adjustment'!$I$18</f>
        <v>99.225986363639862</v>
      </c>
      <c r="C121" s="5">
        <f>B121*'MaxDamage-Adjustment'!$I$6</f>
        <v>99.225986363639862</v>
      </c>
      <c r="D121" s="1">
        <f t="shared" si="1"/>
        <v>198.45197272727972</v>
      </c>
      <c r="E121" s="1">
        <f>D121*'MaxDamage-Adjustment'!$C$12</f>
        <v>59.535591818183917</v>
      </c>
      <c r="F121" s="1">
        <f>D121*'MaxDamage-Adjustment'!$I$12</f>
        <v>39690.394545455943</v>
      </c>
    </row>
    <row r="122" spans="1:6" x14ac:dyDescent="0.35">
      <c r="A122" t="str">
        <f>'MaxDamage-Data'!A121</f>
        <v>Malaysia</v>
      </c>
      <c r="B122" s="1">
        <f>'MaxDamage-Data'!E121*'MaxDamage-Adjustment'!$C$6*(1-'MaxDamage-Adjustment'!$C$18)*'MaxDamage-Adjustment'!$I$18</f>
        <v>310.55121364671379</v>
      </c>
      <c r="C122" s="5">
        <f>B122*'MaxDamage-Adjustment'!$I$6</f>
        <v>310.55121364671379</v>
      </c>
      <c r="D122" s="1">
        <f t="shared" si="1"/>
        <v>621.10242729342758</v>
      </c>
      <c r="E122" s="1">
        <f>D122*'MaxDamage-Adjustment'!$C$12</f>
        <v>186.33072818802827</v>
      </c>
      <c r="F122" s="1">
        <f>D122*'MaxDamage-Adjustment'!$I$12</f>
        <v>124220.48545868552</v>
      </c>
    </row>
    <row r="123" spans="1:6" x14ac:dyDescent="0.35">
      <c r="A123" t="str">
        <f>'MaxDamage-Data'!A122</f>
        <v>Maldives</v>
      </c>
      <c r="B123" s="1">
        <f>'MaxDamage-Data'!E122*'MaxDamage-Adjustment'!$C$6*(1-'MaxDamage-Adjustment'!$C$18)*'MaxDamage-Adjustment'!$I$18</f>
        <v>280.00630605308356</v>
      </c>
      <c r="C123" s="5">
        <f>B123*'MaxDamage-Adjustment'!$I$6</f>
        <v>280.00630605308356</v>
      </c>
      <c r="D123" s="1">
        <f t="shared" si="1"/>
        <v>560.01261210616713</v>
      </c>
      <c r="E123" s="1">
        <f>D123*'MaxDamage-Adjustment'!$C$12</f>
        <v>168.00378363185013</v>
      </c>
      <c r="F123" s="1">
        <f>D123*'MaxDamage-Adjustment'!$I$12</f>
        <v>112002.52242123343</v>
      </c>
    </row>
    <row r="124" spans="1:6" x14ac:dyDescent="0.35">
      <c r="A124" t="str">
        <f>'MaxDamage-Data'!A123</f>
        <v>Mali</v>
      </c>
      <c r="B124" s="1">
        <f>'MaxDamage-Data'!E123*'MaxDamage-Adjustment'!$C$6*(1-'MaxDamage-Adjustment'!$C$18)*'MaxDamage-Adjustment'!$I$18</f>
        <v>124.18725317354679</v>
      </c>
      <c r="C124" s="5">
        <f>B124*'MaxDamage-Adjustment'!$I$6</f>
        <v>124.18725317354679</v>
      </c>
      <c r="D124" s="1">
        <f t="shared" si="1"/>
        <v>248.37450634709359</v>
      </c>
      <c r="E124" s="1">
        <f>D124*'MaxDamage-Adjustment'!$C$12</f>
        <v>74.512351904128067</v>
      </c>
      <c r="F124" s="1">
        <f>D124*'MaxDamage-Adjustment'!$I$12</f>
        <v>49674.901269418719</v>
      </c>
    </row>
    <row r="125" spans="1:6" x14ac:dyDescent="0.35">
      <c r="A125" t="str">
        <f>'MaxDamage-Data'!A124</f>
        <v>Malta</v>
      </c>
      <c r="B125" s="1">
        <f>'MaxDamage-Data'!E124*'MaxDamage-Adjustment'!$C$6*(1-'MaxDamage-Adjustment'!$C$18)*'MaxDamage-Adjustment'!$I$18</f>
        <v>414.94367756594875</v>
      </c>
      <c r="C125" s="5">
        <f>B125*'MaxDamage-Adjustment'!$I$6</f>
        <v>414.94367756594875</v>
      </c>
      <c r="D125" s="1">
        <f t="shared" si="1"/>
        <v>829.88735513189749</v>
      </c>
      <c r="E125" s="1">
        <f>D125*'MaxDamage-Adjustment'!$C$12</f>
        <v>248.96620653956924</v>
      </c>
      <c r="F125" s="1">
        <f>D125*'MaxDamage-Adjustment'!$I$12</f>
        <v>165977.4710263795</v>
      </c>
    </row>
    <row r="126" spans="1:6" x14ac:dyDescent="0.35">
      <c r="A126" t="str">
        <f>'MaxDamage-Data'!A125</f>
        <v>Marshall Islands</v>
      </c>
      <c r="B126" s="1">
        <f>'MaxDamage-Data'!E125*'MaxDamage-Adjustment'!$C$6*(1-'MaxDamage-Adjustment'!$C$18)*'MaxDamage-Adjustment'!$I$18</f>
        <v>214.94087062674538</v>
      </c>
      <c r="C126" s="5">
        <f>B126*'MaxDamage-Adjustment'!$I$6</f>
        <v>214.94087062674538</v>
      </c>
      <c r="D126" s="1">
        <f t="shared" si="1"/>
        <v>429.88174125349076</v>
      </c>
      <c r="E126" s="1">
        <f>D126*'MaxDamage-Adjustment'!$C$12</f>
        <v>128.96452237604723</v>
      </c>
      <c r="F126" s="1">
        <f>D126*'MaxDamage-Adjustment'!$I$12</f>
        <v>85976.348250698153</v>
      </c>
    </row>
    <row r="127" spans="1:6" x14ac:dyDescent="0.35">
      <c r="A127" t="str">
        <f>'MaxDamage-Data'!A126</f>
        <v>Mauritania</v>
      </c>
      <c r="B127" s="1">
        <f>'MaxDamage-Data'!E126*'MaxDamage-Adjustment'!$C$6*(1-'MaxDamage-Adjustment'!$C$18)*'MaxDamage-Adjustment'!$I$18</f>
        <v>141.83928759535519</v>
      </c>
      <c r="C127" s="5">
        <f>B127*'MaxDamage-Adjustment'!$I$6</f>
        <v>141.83928759535519</v>
      </c>
      <c r="D127" s="1">
        <f t="shared" si="1"/>
        <v>283.67857519071038</v>
      </c>
      <c r="E127" s="1">
        <f>D127*'MaxDamage-Adjustment'!$C$12</f>
        <v>85.103572557213113</v>
      </c>
      <c r="F127" s="1">
        <f>D127*'MaxDamage-Adjustment'!$I$12</f>
        <v>56735.715038142072</v>
      </c>
    </row>
    <row r="128" spans="1:6" x14ac:dyDescent="0.35">
      <c r="A128" t="str">
        <f>'MaxDamage-Data'!A127</f>
        <v>Mauritius</v>
      </c>
      <c r="B128" s="1">
        <f>'MaxDamage-Data'!E127*'MaxDamage-Adjustment'!$C$6*(1-'MaxDamage-Adjustment'!$C$18)*'MaxDamage-Adjustment'!$I$18</f>
        <v>295.06600423469899</v>
      </c>
      <c r="C128" s="5">
        <f>B128*'MaxDamage-Adjustment'!$I$6</f>
        <v>295.06600423469899</v>
      </c>
      <c r="D128" s="1">
        <f t="shared" si="1"/>
        <v>590.13200846939799</v>
      </c>
      <c r="E128" s="1">
        <f>D128*'MaxDamage-Adjustment'!$C$12</f>
        <v>177.0396025408194</v>
      </c>
      <c r="F128" s="1">
        <f>D128*'MaxDamage-Adjustment'!$I$12</f>
        <v>118026.4016938796</v>
      </c>
    </row>
    <row r="129" spans="1:6" x14ac:dyDescent="0.35">
      <c r="A129" t="str">
        <f>'MaxDamage-Data'!A128</f>
        <v>Mexico</v>
      </c>
      <c r="B129" s="1">
        <f>'MaxDamage-Data'!E128*'MaxDamage-Adjustment'!$C$6*(1-'MaxDamage-Adjustment'!$C$18)*'MaxDamage-Adjustment'!$I$18</f>
        <v>312.64874901929653</v>
      </c>
      <c r="C129" s="5">
        <f>B129*'MaxDamage-Adjustment'!$I$6</f>
        <v>312.64874901929653</v>
      </c>
      <c r="D129" s="1">
        <f t="shared" si="1"/>
        <v>625.29749803859306</v>
      </c>
      <c r="E129" s="1">
        <f>D129*'MaxDamage-Adjustment'!$C$12</f>
        <v>187.58924941157792</v>
      </c>
      <c r="F129" s="1">
        <f>D129*'MaxDamage-Adjustment'!$I$12</f>
        <v>125059.49960771861</v>
      </c>
    </row>
    <row r="130" spans="1:6" x14ac:dyDescent="0.35">
      <c r="A130" t="str">
        <f>'MaxDamage-Data'!A129</f>
        <v>Micronesia, Fed. Sts.</v>
      </c>
      <c r="B130" s="1">
        <f>'MaxDamage-Data'!E129*'MaxDamage-Adjustment'!$C$6*(1-'MaxDamage-Adjustment'!$C$18)*'MaxDamage-Adjustment'!$I$18</f>
        <v>207.64212557650271</v>
      </c>
      <c r="C130" s="5">
        <f>B130*'MaxDamage-Adjustment'!$I$6</f>
        <v>207.64212557650271</v>
      </c>
      <c r="D130" s="1">
        <f t="shared" si="1"/>
        <v>415.28425115300541</v>
      </c>
      <c r="E130" s="1">
        <f>D130*'MaxDamage-Adjustment'!$C$12</f>
        <v>124.58527534590162</v>
      </c>
      <c r="F130" s="1">
        <f>D130*'MaxDamage-Adjustment'!$I$12</f>
        <v>83056.850230601078</v>
      </c>
    </row>
    <row r="131" spans="1:6" x14ac:dyDescent="0.35">
      <c r="A131" t="str">
        <f>'MaxDamage-Data'!A130</f>
        <v>Moldova</v>
      </c>
      <c r="B131" s="1">
        <f>'MaxDamage-Data'!E130*'MaxDamage-Adjustment'!$C$6*(1-'MaxDamage-Adjustment'!$C$18)*'MaxDamage-Adjustment'!$I$18</f>
        <v>170.35949259356349</v>
      </c>
      <c r="C131" s="5">
        <f>B131*'MaxDamage-Adjustment'!$I$6</f>
        <v>170.35949259356349</v>
      </c>
      <c r="D131" s="1">
        <f t="shared" si="1"/>
        <v>340.71898518712698</v>
      </c>
      <c r="E131" s="1">
        <f>D131*'MaxDamage-Adjustment'!$C$12</f>
        <v>102.21569555613809</v>
      </c>
      <c r="F131" s="1">
        <f>D131*'MaxDamage-Adjustment'!$I$12</f>
        <v>68143.797037425393</v>
      </c>
    </row>
    <row r="132" spans="1:6" x14ac:dyDescent="0.35">
      <c r="A132" t="str">
        <f>'MaxDamage-Data'!A131</f>
        <v>Monaco</v>
      </c>
      <c r="B132" s="1">
        <f>'MaxDamage-Data'!E131*'MaxDamage-Adjustment'!$C$6*(1-'MaxDamage-Adjustment'!$C$18)*'MaxDamage-Adjustment'!$I$18</f>
        <v>847.42850632356829</v>
      </c>
      <c r="C132" s="5">
        <f>B132*'MaxDamage-Adjustment'!$I$6</f>
        <v>847.42850632356829</v>
      </c>
      <c r="D132" s="1">
        <f t="shared" si="1"/>
        <v>1694.8570126471366</v>
      </c>
      <c r="E132" s="1">
        <f>D132*'MaxDamage-Adjustment'!$C$12</f>
        <v>508.45710379414095</v>
      </c>
      <c r="F132" s="1">
        <f>D132*'MaxDamage-Adjustment'!$I$12</f>
        <v>338971.40252942732</v>
      </c>
    </row>
    <row r="133" spans="1:6" x14ac:dyDescent="0.35">
      <c r="A133" t="str">
        <f>'MaxDamage-Data'!A132</f>
        <v>Mongolia</v>
      </c>
      <c r="B133" s="1">
        <f>'MaxDamage-Data'!E132*'MaxDamage-Adjustment'!$C$6*(1-'MaxDamage-Adjustment'!$C$18)*'MaxDamage-Adjustment'!$I$18</f>
        <v>192.17375231676974</v>
      </c>
      <c r="C133" s="5">
        <f>B133*'MaxDamage-Adjustment'!$I$6</f>
        <v>192.17375231676974</v>
      </c>
      <c r="D133" s="1">
        <f t="shared" ref="D133:D196" si="2">C133+B133</f>
        <v>384.34750463353947</v>
      </c>
      <c r="E133" s="1">
        <f>D133*'MaxDamage-Adjustment'!$C$12</f>
        <v>115.30425139006184</v>
      </c>
      <c r="F133" s="1">
        <f>D133*'MaxDamage-Adjustment'!$I$12</f>
        <v>76869.5009267079</v>
      </c>
    </row>
    <row r="134" spans="1:6" x14ac:dyDescent="0.35">
      <c r="A134" t="str">
        <f>'MaxDamage-Data'!A133</f>
        <v>Montenegro</v>
      </c>
      <c r="B134" s="1">
        <f>'MaxDamage-Data'!E133*'MaxDamage-Adjustment'!$C$6*(1-'MaxDamage-Adjustment'!$C$18)*'MaxDamage-Adjustment'!$I$18</f>
        <v>281.27769624363685</v>
      </c>
      <c r="C134" s="5">
        <f>B134*'MaxDamage-Adjustment'!$I$6</f>
        <v>281.27769624363685</v>
      </c>
      <c r="D134" s="1">
        <f t="shared" si="2"/>
        <v>562.55539248727371</v>
      </c>
      <c r="E134" s="1">
        <f>D134*'MaxDamage-Adjustment'!$C$12</f>
        <v>168.76661774618211</v>
      </c>
      <c r="F134" s="1">
        <f>D134*'MaxDamage-Adjustment'!$I$12</f>
        <v>112511.07849745474</v>
      </c>
    </row>
    <row r="135" spans="1:6" x14ac:dyDescent="0.35">
      <c r="A135" t="str">
        <f>'MaxDamage-Data'!A134</f>
        <v>Morocco</v>
      </c>
      <c r="B135" s="1">
        <f>'MaxDamage-Data'!E134*'MaxDamage-Adjustment'!$C$6*(1-'MaxDamage-Adjustment'!$C$18)*'MaxDamage-Adjustment'!$I$18</f>
        <v>207.23052851156868</v>
      </c>
      <c r="C135" s="5">
        <f>B135*'MaxDamage-Adjustment'!$I$6</f>
        <v>207.23052851156868</v>
      </c>
      <c r="D135" s="1">
        <f t="shared" si="2"/>
        <v>414.46105702313736</v>
      </c>
      <c r="E135" s="1">
        <f>D135*'MaxDamage-Adjustment'!$C$12</f>
        <v>124.3383171069412</v>
      </c>
      <c r="F135" s="1">
        <f>D135*'MaxDamage-Adjustment'!$I$12</f>
        <v>82892.211404627466</v>
      </c>
    </row>
    <row r="136" spans="1:6" x14ac:dyDescent="0.35">
      <c r="A136" t="str">
        <f>'MaxDamage-Data'!A135</f>
        <v>Mozambique</v>
      </c>
      <c r="B136" s="1">
        <f>'MaxDamage-Data'!E135*'MaxDamage-Adjustment'!$C$6*(1-'MaxDamage-Adjustment'!$C$18)*'MaxDamage-Adjustment'!$I$18</f>
        <v>105.25778850032972</v>
      </c>
      <c r="C136" s="5">
        <f>B136*'MaxDamage-Adjustment'!$I$6</f>
        <v>105.25778850032972</v>
      </c>
      <c r="D136" s="1">
        <f t="shared" si="2"/>
        <v>210.51557700065945</v>
      </c>
      <c r="E136" s="1">
        <f>D136*'MaxDamage-Adjustment'!$C$12</f>
        <v>63.154673100197833</v>
      </c>
      <c r="F136" s="1">
        <f>D136*'MaxDamage-Adjustment'!$I$12</f>
        <v>42103.115400131886</v>
      </c>
    </row>
    <row r="137" spans="1:6" x14ac:dyDescent="0.35">
      <c r="A137" t="str">
        <f>'MaxDamage-Data'!A136</f>
        <v>Myanmar</v>
      </c>
      <c r="B137" s="1">
        <f>'MaxDamage-Data'!E136*'MaxDamage-Adjustment'!$C$6*(1-'MaxDamage-Adjustment'!$C$18)*'MaxDamage-Adjustment'!$I$18</f>
        <v>155.76997748118433</v>
      </c>
      <c r="C137" s="5">
        <f>B137*'MaxDamage-Adjustment'!$I$6</f>
        <v>155.76997748118433</v>
      </c>
      <c r="D137" s="1">
        <f t="shared" si="2"/>
        <v>311.53995496236865</v>
      </c>
      <c r="E137" s="1">
        <f>D137*'MaxDamage-Adjustment'!$C$12</f>
        <v>93.461986488710593</v>
      </c>
      <c r="F137" s="1">
        <f>D137*'MaxDamage-Adjustment'!$I$12</f>
        <v>62307.990992473729</v>
      </c>
    </row>
    <row r="138" spans="1:6" x14ac:dyDescent="0.35">
      <c r="A138" t="str">
        <f>'MaxDamage-Data'!A137</f>
        <v>Namibia</v>
      </c>
      <c r="B138" s="1">
        <f>'MaxDamage-Data'!E137*'MaxDamage-Adjustment'!$C$6*(1-'MaxDamage-Adjustment'!$C$18)*'MaxDamage-Adjustment'!$I$18</f>
        <v>257.40457712598641</v>
      </c>
      <c r="C138" s="5">
        <f>B138*'MaxDamage-Adjustment'!$I$6</f>
        <v>257.40457712598641</v>
      </c>
      <c r="D138" s="1">
        <f t="shared" si="2"/>
        <v>514.80915425197281</v>
      </c>
      <c r="E138" s="1">
        <f>D138*'MaxDamage-Adjustment'!$C$12</f>
        <v>154.44274627559184</v>
      </c>
      <c r="F138" s="1">
        <f>D138*'MaxDamage-Adjustment'!$I$12</f>
        <v>102961.83085039456</v>
      </c>
    </row>
    <row r="139" spans="1:6" x14ac:dyDescent="0.35">
      <c r="A139" t="str">
        <f>'MaxDamage-Data'!A138</f>
        <v>Nepal</v>
      </c>
      <c r="B139" s="1">
        <f>'MaxDamage-Data'!E138*'MaxDamage-Adjustment'!$C$6*(1-'MaxDamage-Adjustment'!$C$18)*'MaxDamage-Adjustment'!$I$18</f>
        <v>118.84962984218436</v>
      </c>
      <c r="C139" s="5">
        <f>B139*'MaxDamage-Adjustment'!$I$6</f>
        <v>118.84962984218436</v>
      </c>
      <c r="D139" s="1">
        <f t="shared" si="2"/>
        <v>237.69925968436871</v>
      </c>
      <c r="E139" s="1">
        <f>D139*'MaxDamage-Adjustment'!$C$12</f>
        <v>71.309777905310611</v>
      </c>
      <c r="F139" s="1">
        <f>D139*'MaxDamage-Adjustment'!$I$12</f>
        <v>47539.85193687374</v>
      </c>
    </row>
    <row r="140" spans="1:6" x14ac:dyDescent="0.35">
      <c r="A140" t="str">
        <f>'MaxDamage-Data'!A139</f>
        <v>Netherlands</v>
      </c>
      <c r="B140" s="1">
        <f>'MaxDamage-Data'!E139*'MaxDamage-Adjustment'!$C$6*(1-'MaxDamage-Adjustment'!$C$18)*'MaxDamage-Adjustment'!$I$18</f>
        <v>580.28682166170654</v>
      </c>
      <c r="C140" s="5">
        <f>B140*'MaxDamage-Adjustment'!$I$6</f>
        <v>580.28682166170654</v>
      </c>
      <c r="D140" s="1">
        <f t="shared" si="2"/>
        <v>1160.5736433234131</v>
      </c>
      <c r="E140" s="1">
        <f>D140*'MaxDamage-Adjustment'!$C$12</f>
        <v>348.17209299702392</v>
      </c>
      <c r="F140" s="1">
        <f>D140*'MaxDamage-Adjustment'!$I$12</f>
        <v>232114.72866468263</v>
      </c>
    </row>
    <row r="141" spans="1:6" x14ac:dyDescent="0.35">
      <c r="A141" t="str">
        <f>'MaxDamage-Data'!A140</f>
        <v>New Caledonia</v>
      </c>
      <c r="B141" s="1">
        <f>'MaxDamage-Data'!E140*'MaxDamage-Adjustment'!$C$6*(1-'MaxDamage-Adjustment'!$C$18)*'MaxDamage-Adjustment'!$I$18</f>
        <v>0</v>
      </c>
      <c r="C141" s="5">
        <f>B141*'MaxDamage-Adjustment'!$I$6</f>
        <v>0</v>
      </c>
      <c r="D141" s="1">
        <f t="shared" si="2"/>
        <v>0</v>
      </c>
      <c r="E141" s="1">
        <f>D141*'MaxDamage-Adjustment'!$C$12</f>
        <v>0</v>
      </c>
      <c r="F141" s="1">
        <f>D141*'MaxDamage-Adjustment'!$I$12</f>
        <v>0</v>
      </c>
    </row>
    <row r="142" spans="1:6" x14ac:dyDescent="0.35">
      <c r="A142" t="str">
        <f>'MaxDamage-Data'!A141</f>
        <v>New Zealand</v>
      </c>
      <c r="B142" s="1">
        <f>'MaxDamage-Data'!E141*'MaxDamage-Adjustment'!$C$6*(1-'MaxDamage-Adjustment'!$C$18)*'MaxDamage-Adjustment'!$I$18</f>
        <v>498.16968512355936</v>
      </c>
      <c r="C142" s="5">
        <f>B142*'MaxDamage-Adjustment'!$I$6</f>
        <v>498.16968512355936</v>
      </c>
      <c r="D142" s="1">
        <f t="shared" si="2"/>
        <v>996.33937024711872</v>
      </c>
      <c r="E142" s="1">
        <f>D142*'MaxDamage-Adjustment'!$C$12</f>
        <v>298.90181107413559</v>
      </c>
      <c r="F142" s="1">
        <f>D142*'MaxDamage-Adjustment'!$I$12</f>
        <v>199267.87404942376</v>
      </c>
    </row>
    <row r="143" spans="1:6" x14ac:dyDescent="0.35">
      <c r="A143" t="str">
        <f>'MaxDamage-Data'!A142</f>
        <v>Nicaragua</v>
      </c>
      <c r="B143" s="1">
        <f>'MaxDamage-Data'!E142*'MaxDamage-Adjustment'!$C$6*(1-'MaxDamage-Adjustment'!$C$18)*'MaxDamage-Adjustment'!$I$18</f>
        <v>166.69357953305172</v>
      </c>
      <c r="C143" s="5">
        <f>B143*'MaxDamage-Adjustment'!$I$6</f>
        <v>166.69357953305172</v>
      </c>
      <c r="D143" s="1">
        <f t="shared" si="2"/>
        <v>333.38715906610344</v>
      </c>
      <c r="E143" s="1">
        <f>D143*'MaxDamage-Adjustment'!$C$12</f>
        <v>100.01614771983103</v>
      </c>
      <c r="F143" s="1">
        <f>D143*'MaxDamage-Adjustment'!$I$12</f>
        <v>66677.431813220683</v>
      </c>
    </row>
    <row r="144" spans="1:6" x14ac:dyDescent="0.35">
      <c r="A144" t="str">
        <f>'MaxDamage-Data'!A143</f>
        <v>Niger</v>
      </c>
      <c r="B144" s="1">
        <f>'MaxDamage-Data'!E143*'MaxDamage-Adjustment'!$C$6*(1-'MaxDamage-Adjustment'!$C$18)*'MaxDamage-Adjustment'!$I$18</f>
        <v>99.247848586202977</v>
      </c>
      <c r="C144" s="5">
        <f>B144*'MaxDamage-Adjustment'!$I$6</f>
        <v>99.247848586202977</v>
      </c>
      <c r="D144" s="1">
        <f t="shared" si="2"/>
        <v>198.49569717240595</v>
      </c>
      <c r="E144" s="1">
        <f>D144*'MaxDamage-Adjustment'!$C$12</f>
        <v>59.548709151721781</v>
      </c>
      <c r="F144" s="1">
        <f>D144*'MaxDamage-Adjustment'!$I$12</f>
        <v>39699.139434481192</v>
      </c>
    </row>
    <row r="145" spans="1:6" x14ac:dyDescent="0.35">
      <c r="A145" t="str">
        <f>'MaxDamage-Data'!A144</f>
        <v>Nigeria</v>
      </c>
      <c r="B145" s="1">
        <f>'MaxDamage-Data'!E144*'MaxDamage-Adjustment'!$C$6*(1-'MaxDamage-Adjustment'!$C$18)*'MaxDamage-Adjustment'!$I$18</f>
        <v>192.92878943052355</v>
      </c>
      <c r="C145" s="5">
        <f>B145*'MaxDamage-Adjustment'!$I$6</f>
        <v>192.92878943052355</v>
      </c>
      <c r="D145" s="1">
        <f t="shared" si="2"/>
        <v>385.8575788610471</v>
      </c>
      <c r="E145" s="1">
        <f>D145*'MaxDamage-Adjustment'!$C$12</f>
        <v>115.75727365831412</v>
      </c>
      <c r="F145" s="1">
        <f>D145*'MaxDamage-Adjustment'!$I$12</f>
        <v>77171.515772209415</v>
      </c>
    </row>
    <row r="146" spans="1:6" x14ac:dyDescent="0.35">
      <c r="A146" t="str">
        <f>'MaxDamage-Data'!A145</f>
        <v>Northern Mariana Islands</v>
      </c>
      <c r="B146" s="1">
        <f>'MaxDamage-Data'!E145*'MaxDamage-Adjustment'!$C$6*(1-'MaxDamage-Adjustment'!$C$18)*'MaxDamage-Adjustment'!$I$18</f>
        <v>0</v>
      </c>
      <c r="C146" s="5">
        <f>B146*'MaxDamage-Adjustment'!$I$6</f>
        <v>0</v>
      </c>
      <c r="D146" s="1">
        <f t="shared" si="2"/>
        <v>0</v>
      </c>
      <c r="E146" s="1">
        <f>D146*'MaxDamage-Adjustment'!$C$12</f>
        <v>0</v>
      </c>
      <c r="F146" s="1">
        <f>D146*'MaxDamage-Adjustment'!$I$12</f>
        <v>0</v>
      </c>
    </row>
    <row r="147" spans="1:6" x14ac:dyDescent="0.35">
      <c r="A147" t="str">
        <f>'MaxDamage-Data'!A146</f>
        <v>Norway</v>
      </c>
      <c r="B147" s="1">
        <f>'MaxDamage-Data'!E146*'MaxDamage-Adjustment'!$C$6*(1-'MaxDamage-Adjustment'!$C$18)*'MaxDamage-Adjustment'!$I$18</f>
        <v>702.98728121957492</v>
      </c>
      <c r="C147" s="5">
        <f>B147*'MaxDamage-Adjustment'!$I$6</f>
        <v>702.98728121957492</v>
      </c>
      <c r="D147" s="1">
        <f t="shared" si="2"/>
        <v>1405.9745624391498</v>
      </c>
      <c r="E147" s="1">
        <f>D147*'MaxDamage-Adjustment'!$C$12</f>
        <v>421.79236873174494</v>
      </c>
      <c r="F147" s="1">
        <f>D147*'MaxDamage-Adjustment'!$I$12</f>
        <v>281194.91248782998</v>
      </c>
    </row>
    <row r="148" spans="1:6" x14ac:dyDescent="0.35">
      <c r="A148" t="str">
        <f>'MaxDamage-Data'!A147</f>
        <v>Oman</v>
      </c>
      <c r="B148" s="1">
        <f>'MaxDamage-Data'!E147*'MaxDamage-Adjustment'!$C$6*(1-'MaxDamage-Adjustment'!$C$18)*'MaxDamage-Adjustment'!$I$18</f>
        <v>424.00674230519445</v>
      </c>
      <c r="C148" s="5">
        <f>B148*'MaxDamage-Adjustment'!$I$6</f>
        <v>424.00674230519445</v>
      </c>
      <c r="D148" s="1">
        <f t="shared" si="2"/>
        <v>848.0134846103889</v>
      </c>
      <c r="E148" s="1">
        <f>D148*'MaxDamage-Adjustment'!$C$12</f>
        <v>254.40404538311665</v>
      </c>
      <c r="F148" s="1">
        <f>D148*'MaxDamage-Adjustment'!$I$12</f>
        <v>169602.69692207777</v>
      </c>
    </row>
    <row r="149" spans="1:6" x14ac:dyDescent="0.35">
      <c r="A149" t="str">
        <f>'MaxDamage-Data'!A148</f>
        <v>Pakistan</v>
      </c>
      <c r="B149" s="1">
        <f>'MaxDamage-Data'!E148*'MaxDamage-Adjustment'!$C$6*(1-'MaxDamage-Adjustment'!$C$18)*'MaxDamage-Adjustment'!$I$18</f>
        <v>144.19279408240806</v>
      </c>
      <c r="C149" s="5">
        <f>B149*'MaxDamage-Adjustment'!$I$6</f>
        <v>144.19279408240806</v>
      </c>
      <c r="D149" s="1">
        <f t="shared" si="2"/>
        <v>288.38558816481611</v>
      </c>
      <c r="E149" s="1">
        <f>D149*'MaxDamage-Adjustment'!$C$12</f>
        <v>86.515676449444825</v>
      </c>
      <c r="F149" s="1">
        <f>D149*'MaxDamage-Adjustment'!$I$12</f>
        <v>57677.117632963222</v>
      </c>
    </row>
    <row r="150" spans="1:6" x14ac:dyDescent="0.35">
      <c r="A150" t="str">
        <f>'MaxDamage-Data'!A149</f>
        <v>Palau</v>
      </c>
      <c r="B150" s="1">
        <f>'MaxDamage-Data'!E149*'MaxDamage-Adjustment'!$C$6*(1-'MaxDamage-Adjustment'!$C$18)*'MaxDamage-Adjustment'!$I$18</f>
        <v>321.56783207909996</v>
      </c>
      <c r="C150" s="5">
        <f>B150*'MaxDamage-Adjustment'!$I$6</f>
        <v>321.56783207909996</v>
      </c>
      <c r="D150" s="1">
        <f t="shared" si="2"/>
        <v>643.13566415819992</v>
      </c>
      <c r="E150" s="1">
        <f>D150*'MaxDamage-Adjustment'!$C$12</f>
        <v>192.94069924745997</v>
      </c>
      <c r="F150" s="1">
        <f>D150*'MaxDamage-Adjustment'!$I$12</f>
        <v>128627.13283163999</v>
      </c>
    </row>
    <row r="151" spans="1:6" x14ac:dyDescent="0.35">
      <c r="A151" t="str">
        <f>'MaxDamage-Data'!A150</f>
        <v>Panama</v>
      </c>
      <c r="B151" s="1">
        <f>'MaxDamage-Data'!E150*'MaxDamage-Adjustment'!$C$6*(1-'MaxDamage-Adjustment'!$C$18)*'MaxDamage-Adjustment'!$I$18</f>
        <v>298.46411553096931</v>
      </c>
      <c r="C151" s="5">
        <f>B151*'MaxDamage-Adjustment'!$I$6</f>
        <v>298.46411553096931</v>
      </c>
      <c r="D151" s="1">
        <f t="shared" si="2"/>
        <v>596.92823106193862</v>
      </c>
      <c r="E151" s="1">
        <f>D151*'MaxDamage-Adjustment'!$C$12</f>
        <v>179.07846931858157</v>
      </c>
      <c r="F151" s="1">
        <f>D151*'MaxDamage-Adjustment'!$I$12</f>
        <v>119385.64621238773</v>
      </c>
    </row>
    <row r="152" spans="1:6" x14ac:dyDescent="0.35">
      <c r="A152" t="str">
        <f>'MaxDamage-Data'!A151</f>
        <v>Papua New Guinea</v>
      </c>
      <c r="B152" s="1">
        <f>'MaxDamage-Data'!E151*'MaxDamage-Adjustment'!$C$6*(1-'MaxDamage-Adjustment'!$C$18)*'MaxDamage-Adjustment'!$I$18</f>
        <v>160.55285249053054</v>
      </c>
      <c r="C152" s="5">
        <f>B152*'MaxDamage-Adjustment'!$I$6</f>
        <v>160.55285249053054</v>
      </c>
      <c r="D152" s="1">
        <f t="shared" si="2"/>
        <v>321.10570498106108</v>
      </c>
      <c r="E152" s="1">
        <f>D152*'MaxDamage-Adjustment'!$C$12</f>
        <v>96.331711494318327</v>
      </c>
      <c r="F152" s="1">
        <f>D152*'MaxDamage-Adjustment'!$I$12</f>
        <v>64221.140996212212</v>
      </c>
    </row>
    <row r="153" spans="1:6" x14ac:dyDescent="0.35">
      <c r="A153" t="str">
        <f>'MaxDamage-Data'!A152</f>
        <v>Paraguay</v>
      </c>
      <c r="B153" s="1">
        <f>'MaxDamage-Data'!E152*'MaxDamage-Adjustment'!$C$6*(1-'MaxDamage-Adjustment'!$C$18)*'MaxDamage-Adjustment'!$I$18</f>
        <v>214.30819838433376</v>
      </c>
      <c r="C153" s="5">
        <f>B153*'MaxDamage-Adjustment'!$I$6</f>
        <v>214.30819838433376</v>
      </c>
      <c r="D153" s="1">
        <f t="shared" si="2"/>
        <v>428.61639676866753</v>
      </c>
      <c r="E153" s="1">
        <f>D153*'MaxDamage-Adjustment'!$C$12</f>
        <v>128.58491903060025</v>
      </c>
      <c r="F153" s="1">
        <f>D153*'MaxDamage-Adjustment'!$I$12</f>
        <v>85723.279353733509</v>
      </c>
    </row>
    <row r="154" spans="1:6" x14ac:dyDescent="0.35">
      <c r="A154" t="str">
        <f>'MaxDamage-Data'!A153</f>
        <v>Peru</v>
      </c>
      <c r="B154" s="1">
        <f>'MaxDamage-Data'!E153*'MaxDamage-Adjustment'!$C$6*(1-'MaxDamage-Adjustment'!$C$18)*'MaxDamage-Adjustment'!$I$18</f>
        <v>255.57697667443676</v>
      </c>
      <c r="C154" s="5">
        <f>B154*'MaxDamage-Adjustment'!$I$6</f>
        <v>255.57697667443676</v>
      </c>
      <c r="D154" s="1">
        <f t="shared" si="2"/>
        <v>511.15395334887353</v>
      </c>
      <c r="E154" s="1">
        <f>D154*'MaxDamage-Adjustment'!$C$12</f>
        <v>153.34618600466206</v>
      </c>
      <c r="F154" s="1">
        <f>D154*'MaxDamage-Adjustment'!$I$12</f>
        <v>102230.79066977471</v>
      </c>
    </row>
    <row r="155" spans="1:6" x14ac:dyDescent="0.35">
      <c r="A155" t="str">
        <f>'MaxDamage-Data'!A154</f>
        <v>Philippines</v>
      </c>
      <c r="B155" s="1">
        <f>'MaxDamage-Data'!E154*'MaxDamage-Adjustment'!$C$6*(1-'MaxDamage-Adjustment'!$C$18)*'MaxDamage-Adjustment'!$I$18</f>
        <v>187.57625645730405</v>
      </c>
      <c r="C155" s="5">
        <f>B155*'MaxDamage-Adjustment'!$I$6</f>
        <v>187.57625645730405</v>
      </c>
      <c r="D155" s="1">
        <f t="shared" si="2"/>
        <v>375.15251291460811</v>
      </c>
      <c r="E155" s="1">
        <f>D155*'MaxDamage-Adjustment'!$C$12</f>
        <v>112.54575387438243</v>
      </c>
      <c r="F155" s="1">
        <f>D155*'MaxDamage-Adjustment'!$I$12</f>
        <v>75030.502582921617</v>
      </c>
    </row>
    <row r="156" spans="1:6" x14ac:dyDescent="0.35">
      <c r="A156" t="str">
        <f>'MaxDamage-Data'!A155</f>
        <v>Poland</v>
      </c>
      <c r="B156" s="1">
        <f>'MaxDamage-Data'!E155*'MaxDamage-Adjustment'!$C$6*(1-'MaxDamage-Adjustment'!$C$18)*'MaxDamage-Adjustment'!$I$18</f>
        <v>352.55108093276732</v>
      </c>
      <c r="C156" s="5">
        <f>B156*'MaxDamage-Adjustment'!$I$6</f>
        <v>352.55108093276732</v>
      </c>
      <c r="D156" s="1">
        <f t="shared" si="2"/>
        <v>705.10216186553464</v>
      </c>
      <c r="E156" s="1">
        <f>D156*'MaxDamage-Adjustment'!$C$12</f>
        <v>211.53064855966039</v>
      </c>
      <c r="F156" s="1">
        <f>D156*'MaxDamage-Adjustment'!$I$12</f>
        <v>141020.43237310692</v>
      </c>
    </row>
    <row r="157" spans="1:6" x14ac:dyDescent="0.35">
      <c r="A157" t="str">
        <f>'MaxDamage-Data'!A156</f>
        <v>Portugal</v>
      </c>
      <c r="B157" s="1">
        <f>'MaxDamage-Data'!E156*'MaxDamage-Adjustment'!$C$6*(1-'MaxDamage-Adjustment'!$C$18)*'MaxDamage-Adjustment'!$I$18</f>
        <v>435.43242544206532</v>
      </c>
      <c r="C157" s="5">
        <f>B157*'MaxDamage-Adjustment'!$I$6</f>
        <v>435.43242544206532</v>
      </c>
      <c r="D157" s="1">
        <f t="shared" si="2"/>
        <v>870.86485088413065</v>
      </c>
      <c r="E157" s="1">
        <f>D157*'MaxDamage-Adjustment'!$C$12</f>
        <v>261.25945526523918</v>
      </c>
      <c r="F157" s="1">
        <f>D157*'MaxDamage-Adjustment'!$I$12</f>
        <v>174172.97017682611</v>
      </c>
    </row>
    <row r="158" spans="1:6" x14ac:dyDescent="0.35">
      <c r="A158" t="str">
        <f>'MaxDamage-Data'!A157</f>
        <v>Puerto Rico</v>
      </c>
      <c r="B158" s="1">
        <f>'MaxDamage-Data'!E157*'MaxDamage-Adjustment'!$C$6*(1-'MaxDamage-Adjustment'!$C$18)*'MaxDamage-Adjustment'!$I$18</f>
        <v>460.98708921048285</v>
      </c>
      <c r="C158" s="5">
        <f>B158*'MaxDamage-Adjustment'!$I$6</f>
        <v>460.98708921048285</v>
      </c>
      <c r="D158" s="1">
        <f t="shared" si="2"/>
        <v>921.9741784209657</v>
      </c>
      <c r="E158" s="1">
        <f>D158*'MaxDamage-Adjustment'!$C$12</f>
        <v>276.59225352628971</v>
      </c>
      <c r="F158" s="1">
        <f>D158*'MaxDamage-Adjustment'!$I$12</f>
        <v>184394.83568419315</v>
      </c>
    </row>
    <row r="159" spans="1:6" x14ac:dyDescent="0.35">
      <c r="A159" t="str">
        <f>'MaxDamage-Data'!A158</f>
        <v>Qatar</v>
      </c>
      <c r="B159" s="1">
        <f>'MaxDamage-Data'!E158*'MaxDamage-Adjustment'!$C$6*(1-'MaxDamage-Adjustment'!$C$18)*'MaxDamage-Adjustment'!$I$18</f>
        <v>657.86280397708856</v>
      </c>
      <c r="C159" s="5">
        <f>B159*'MaxDamage-Adjustment'!$I$6</f>
        <v>657.86280397708856</v>
      </c>
      <c r="D159" s="1">
        <f t="shared" si="2"/>
        <v>1315.7256079541771</v>
      </c>
      <c r="E159" s="1">
        <f>D159*'MaxDamage-Adjustment'!$C$12</f>
        <v>394.7176823862531</v>
      </c>
      <c r="F159" s="1">
        <f>D159*'MaxDamage-Adjustment'!$I$12</f>
        <v>263145.12159083545</v>
      </c>
    </row>
    <row r="160" spans="1:6" x14ac:dyDescent="0.35">
      <c r="A160" t="str">
        <f>'MaxDamage-Data'!A159</f>
        <v>Romania</v>
      </c>
      <c r="B160" s="1">
        <f>'MaxDamage-Data'!E159*'MaxDamage-Adjustment'!$C$6*(1-'MaxDamage-Adjustment'!$C$18)*'MaxDamage-Adjustment'!$I$18</f>
        <v>302.56953451423016</v>
      </c>
      <c r="C160" s="5">
        <f>B160*'MaxDamage-Adjustment'!$I$6</f>
        <v>302.56953451423016</v>
      </c>
      <c r="D160" s="1">
        <f t="shared" si="2"/>
        <v>605.13906902846031</v>
      </c>
      <c r="E160" s="1">
        <f>D160*'MaxDamage-Adjustment'!$C$12</f>
        <v>181.54172070853809</v>
      </c>
      <c r="F160" s="1">
        <f>D160*'MaxDamage-Adjustment'!$I$12</f>
        <v>121027.81380569206</v>
      </c>
    </row>
    <row r="161" spans="1:6" x14ac:dyDescent="0.35">
      <c r="A161" t="str">
        <f>'MaxDamage-Data'!A160</f>
        <v>Russian Federation</v>
      </c>
      <c r="B161" s="1">
        <f>'MaxDamage-Data'!E160*'MaxDamage-Adjustment'!$C$6*(1-'MaxDamage-Adjustment'!$C$18)*'MaxDamage-Adjustment'!$I$18</f>
        <v>333.7549546116997</v>
      </c>
      <c r="C161" s="5">
        <f>B161*'MaxDamage-Adjustment'!$I$6</f>
        <v>333.7549546116997</v>
      </c>
      <c r="D161" s="1">
        <f t="shared" si="2"/>
        <v>667.5099092233994</v>
      </c>
      <c r="E161" s="1">
        <f>D161*'MaxDamage-Adjustment'!$C$12</f>
        <v>200.25297276701983</v>
      </c>
      <c r="F161" s="1">
        <f>D161*'MaxDamage-Adjustment'!$I$12</f>
        <v>133501.98184467989</v>
      </c>
    </row>
    <row r="162" spans="1:6" x14ac:dyDescent="0.35">
      <c r="A162" t="str">
        <f>'MaxDamage-Data'!A161</f>
        <v>Rwanda</v>
      </c>
      <c r="B162" s="1">
        <f>'MaxDamage-Data'!E161*'MaxDamage-Adjustment'!$C$6*(1-'MaxDamage-Adjustment'!$C$18)*'MaxDamage-Adjustment'!$I$18</f>
        <v>113.66370207289764</v>
      </c>
      <c r="C162" s="5">
        <f>B162*'MaxDamage-Adjustment'!$I$6</f>
        <v>113.66370207289764</v>
      </c>
      <c r="D162" s="1">
        <f t="shared" si="2"/>
        <v>227.32740414579527</v>
      </c>
      <c r="E162" s="1">
        <f>D162*'MaxDamage-Adjustment'!$C$12</f>
        <v>68.198221243738573</v>
      </c>
      <c r="F162" s="1">
        <f>D162*'MaxDamage-Adjustment'!$I$12</f>
        <v>45465.480829159053</v>
      </c>
    </row>
    <row r="163" spans="1:6" x14ac:dyDescent="0.35">
      <c r="A163" t="str">
        <f>'MaxDamage-Data'!A162</f>
        <v>Samoa</v>
      </c>
      <c r="B163" s="1">
        <f>'MaxDamage-Data'!E162*'MaxDamage-Adjustment'!$C$6*(1-'MaxDamage-Adjustment'!$C$18)*'MaxDamage-Adjustment'!$I$18</f>
        <v>222.79483734072969</v>
      </c>
      <c r="C163" s="5">
        <f>B163*'MaxDamage-Adjustment'!$I$6</f>
        <v>222.79483734072969</v>
      </c>
      <c r="D163" s="1">
        <f t="shared" si="2"/>
        <v>445.58967468145937</v>
      </c>
      <c r="E163" s="1">
        <f>D163*'MaxDamage-Adjustment'!$C$12</f>
        <v>133.67690240443781</v>
      </c>
      <c r="F163" s="1">
        <f>D163*'MaxDamage-Adjustment'!$I$12</f>
        <v>89117.934936291873</v>
      </c>
    </row>
    <row r="164" spans="1:6" x14ac:dyDescent="0.35">
      <c r="A164" t="str">
        <f>'MaxDamage-Data'!A163</f>
        <v>San Marino</v>
      </c>
      <c r="B164" s="1">
        <f>'MaxDamage-Data'!E163*'MaxDamage-Adjustment'!$C$6*(1-'MaxDamage-Adjustment'!$C$18)*'MaxDamage-Adjustment'!$I$18</f>
        <v>0</v>
      </c>
      <c r="C164" s="5">
        <f>B164*'MaxDamage-Adjustment'!$I$6</f>
        <v>0</v>
      </c>
      <c r="D164" s="1">
        <f t="shared" si="2"/>
        <v>0</v>
      </c>
      <c r="E164" s="1">
        <f>D164*'MaxDamage-Adjustment'!$C$12</f>
        <v>0</v>
      </c>
      <c r="F164" s="1">
        <f>D164*'MaxDamage-Adjustment'!$I$12</f>
        <v>0</v>
      </c>
    </row>
    <row r="165" spans="1:6" x14ac:dyDescent="0.35">
      <c r="A165" t="str">
        <f>'MaxDamage-Data'!A164</f>
        <v>Sao Tome and Principe</v>
      </c>
      <c r="B165" s="1">
        <f>'MaxDamage-Data'!E164*'MaxDamage-Adjustment'!$C$6*(1-'MaxDamage-Adjustment'!$C$18)*'MaxDamage-Adjustment'!$I$18</f>
        <v>149.3059299293665</v>
      </c>
      <c r="C165" s="5">
        <f>B165*'MaxDamage-Adjustment'!$I$6</f>
        <v>149.3059299293665</v>
      </c>
      <c r="D165" s="1">
        <f t="shared" si="2"/>
        <v>298.611859858733</v>
      </c>
      <c r="E165" s="1">
        <f>D165*'MaxDamage-Adjustment'!$C$12</f>
        <v>89.583557957619902</v>
      </c>
      <c r="F165" s="1">
        <f>D165*'MaxDamage-Adjustment'!$I$12</f>
        <v>59722.371971746601</v>
      </c>
    </row>
    <row r="166" spans="1:6" x14ac:dyDescent="0.35">
      <c r="A166" t="str">
        <f>'MaxDamage-Data'!A165</f>
        <v>Saudi Arabia</v>
      </c>
      <c r="B166" s="1">
        <f>'MaxDamage-Data'!E165*'MaxDamage-Adjustment'!$C$6*(1-'MaxDamage-Adjustment'!$C$18)*'MaxDamage-Adjustment'!$I$18</f>
        <v>412.15078172745842</v>
      </c>
      <c r="C166" s="5">
        <f>B166*'MaxDamage-Adjustment'!$I$6</f>
        <v>412.15078172745842</v>
      </c>
      <c r="D166" s="1">
        <f t="shared" si="2"/>
        <v>824.30156345491685</v>
      </c>
      <c r="E166" s="1">
        <f>D166*'MaxDamage-Adjustment'!$C$12</f>
        <v>247.29046903647503</v>
      </c>
      <c r="F166" s="1">
        <f>D166*'MaxDamage-Adjustment'!$I$12</f>
        <v>164860.31269098338</v>
      </c>
    </row>
    <row r="167" spans="1:6" x14ac:dyDescent="0.35">
      <c r="A167" t="str">
        <f>'MaxDamage-Data'!A166</f>
        <v>Senegal</v>
      </c>
      <c r="B167" s="1">
        <f>'MaxDamage-Data'!E166*'MaxDamage-Adjustment'!$C$6*(1-'MaxDamage-Adjustment'!$C$18)*'MaxDamage-Adjustment'!$I$18</f>
        <v>142.94428134033572</v>
      </c>
      <c r="C167" s="5">
        <f>B167*'MaxDamage-Adjustment'!$I$6</f>
        <v>142.94428134033572</v>
      </c>
      <c r="D167" s="1">
        <f t="shared" si="2"/>
        <v>285.88856268067144</v>
      </c>
      <c r="E167" s="1">
        <f>D167*'MaxDamage-Adjustment'!$C$12</f>
        <v>85.766568804201427</v>
      </c>
      <c r="F167" s="1">
        <f>D167*'MaxDamage-Adjustment'!$I$12</f>
        <v>57177.712536134291</v>
      </c>
    </row>
    <row r="168" spans="1:6" x14ac:dyDescent="0.35">
      <c r="A168" t="str">
        <f>'MaxDamage-Data'!A167</f>
        <v>Serbia</v>
      </c>
      <c r="B168" s="1">
        <f>'MaxDamage-Data'!E167*'MaxDamage-Adjustment'!$C$6*(1-'MaxDamage-Adjustment'!$C$18)*'MaxDamage-Adjustment'!$I$18</f>
        <v>261.28931274115126</v>
      </c>
      <c r="C168" s="5">
        <f>B168*'MaxDamage-Adjustment'!$I$6</f>
        <v>261.28931274115126</v>
      </c>
      <c r="D168" s="1">
        <f t="shared" si="2"/>
        <v>522.57862548230253</v>
      </c>
      <c r="E168" s="1">
        <f>D168*'MaxDamage-Adjustment'!$C$12</f>
        <v>156.77358764469076</v>
      </c>
      <c r="F168" s="1">
        <f>D168*'MaxDamage-Adjustment'!$I$12</f>
        <v>104515.7250964605</v>
      </c>
    </row>
    <row r="169" spans="1:6" x14ac:dyDescent="0.35">
      <c r="A169" t="str">
        <f>'MaxDamage-Data'!A168</f>
        <v>Seychelles</v>
      </c>
      <c r="B169" s="1">
        <f>'MaxDamage-Data'!E168*'MaxDamage-Adjustment'!$C$6*(1-'MaxDamage-Adjustment'!$C$18)*'MaxDamage-Adjustment'!$I$18</f>
        <v>335.23046143634116</v>
      </c>
      <c r="C169" s="5">
        <f>B169*'MaxDamage-Adjustment'!$I$6</f>
        <v>335.23046143634116</v>
      </c>
      <c r="D169" s="1">
        <f t="shared" si="2"/>
        <v>670.46092287268232</v>
      </c>
      <c r="E169" s="1">
        <f>D169*'MaxDamage-Adjustment'!$C$12</f>
        <v>201.13827686180468</v>
      </c>
      <c r="F169" s="1">
        <f>D169*'MaxDamage-Adjustment'!$I$12</f>
        <v>134092.18457453646</v>
      </c>
    </row>
    <row r="170" spans="1:6" x14ac:dyDescent="0.35">
      <c r="A170" t="str">
        <f>'MaxDamage-Data'!A169</f>
        <v>Sierra Leone</v>
      </c>
      <c r="B170" s="1">
        <f>'MaxDamage-Data'!E169*'MaxDamage-Adjustment'!$C$6*(1-'MaxDamage-Adjustment'!$C$18)*'MaxDamage-Adjustment'!$I$18</f>
        <v>107.35636639994463</v>
      </c>
      <c r="C170" s="5">
        <f>B170*'MaxDamage-Adjustment'!$I$6</f>
        <v>107.35636639994463</v>
      </c>
      <c r="D170" s="1">
        <f t="shared" si="2"/>
        <v>214.71273279988927</v>
      </c>
      <c r="E170" s="1">
        <f>D170*'MaxDamage-Adjustment'!$C$12</f>
        <v>64.413819839966777</v>
      </c>
      <c r="F170" s="1">
        <f>D170*'MaxDamage-Adjustment'!$I$12</f>
        <v>42942.546559977854</v>
      </c>
    </row>
    <row r="171" spans="1:6" x14ac:dyDescent="0.35">
      <c r="A171" t="str">
        <f>'MaxDamage-Data'!A170</f>
        <v>Singapore</v>
      </c>
      <c r="B171" s="1">
        <f>'MaxDamage-Data'!E170*'MaxDamage-Adjustment'!$C$6*(1-'MaxDamage-Adjustment'!$C$18)*'MaxDamage-Adjustment'!$I$18</f>
        <v>564.37067334138112</v>
      </c>
      <c r="C171" s="5">
        <f>B171*'MaxDamage-Adjustment'!$I$6</f>
        <v>564.37067334138112</v>
      </c>
      <c r="D171" s="1">
        <f t="shared" si="2"/>
        <v>1128.7413466827622</v>
      </c>
      <c r="E171" s="1">
        <f>D171*'MaxDamage-Adjustment'!$C$12</f>
        <v>338.62240400482864</v>
      </c>
      <c r="F171" s="1">
        <f>D171*'MaxDamage-Adjustment'!$I$12</f>
        <v>225748.26933655245</v>
      </c>
    </row>
    <row r="172" spans="1:6" x14ac:dyDescent="0.35">
      <c r="A172" t="str">
        <f>'MaxDamage-Data'!A171</f>
        <v>Sint Maarten (Dutch part)</v>
      </c>
      <c r="B172" s="1">
        <f>'MaxDamage-Data'!E171*'MaxDamage-Adjustment'!$C$6*(1-'MaxDamage-Adjustment'!$C$18)*'MaxDamage-Adjustment'!$I$18</f>
        <v>0</v>
      </c>
      <c r="C172" s="5">
        <f>B172*'MaxDamage-Adjustment'!$I$6</f>
        <v>0</v>
      </c>
      <c r="D172" s="1">
        <f t="shared" si="2"/>
        <v>0</v>
      </c>
      <c r="E172" s="1">
        <f>D172*'MaxDamage-Adjustment'!$C$12</f>
        <v>0</v>
      </c>
      <c r="F172" s="1">
        <f>D172*'MaxDamage-Adjustment'!$I$12</f>
        <v>0</v>
      </c>
    </row>
    <row r="173" spans="1:6" x14ac:dyDescent="0.35">
      <c r="A173" t="str">
        <f>'MaxDamage-Data'!A172</f>
        <v>Slovak Republic</v>
      </c>
      <c r="B173" s="1">
        <f>'MaxDamage-Data'!E172*'MaxDamage-Adjustment'!$C$6*(1-'MaxDamage-Adjustment'!$C$18)*'MaxDamage-Adjustment'!$I$18</f>
        <v>389.58850993317299</v>
      </c>
      <c r="C173" s="5">
        <f>B173*'MaxDamage-Adjustment'!$I$6</f>
        <v>389.58850993317299</v>
      </c>
      <c r="D173" s="1">
        <f t="shared" si="2"/>
        <v>779.17701986634597</v>
      </c>
      <c r="E173" s="1">
        <f>D173*'MaxDamage-Adjustment'!$C$12</f>
        <v>233.75310595990379</v>
      </c>
      <c r="F173" s="1">
        <f>D173*'MaxDamage-Adjustment'!$I$12</f>
        <v>155835.40397326919</v>
      </c>
    </row>
    <row r="174" spans="1:6" x14ac:dyDescent="0.35">
      <c r="A174" t="str">
        <f>'MaxDamage-Data'!A173</f>
        <v>Slovenia</v>
      </c>
      <c r="B174" s="1">
        <f>'MaxDamage-Data'!E173*'MaxDamage-Adjustment'!$C$6*(1-'MaxDamage-Adjustment'!$C$18)*'MaxDamage-Adjustment'!$I$18</f>
        <v>441.42716030355001</v>
      </c>
      <c r="C174" s="5">
        <f>B174*'MaxDamage-Adjustment'!$I$6</f>
        <v>441.42716030355001</v>
      </c>
      <c r="D174" s="1">
        <f t="shared" si="2"/>
        <v>882.85432060710002</v>
      </c>
      <c r="E174" s="1">
        <f>D174*'MaxDamage-Adjustment'!$C$12</f>
        <v>264.85629618213</v>
      </c>
      <c r="F174" s="1">
        <f>D174*'MaxDamage-Adjustment'!$I$12</f>
        <v>176570.86412142002</v>
      </c>
    </row>
    <row r="175" spans="1:6" x14ac:dyDescent="0.35">
      <c r="A175" t="str">
        <f>'MaxDamage-Data'!A174</f>
        <v>Solomon Islands</v>
      </c>
      <c r="B175" s="1">
        <f>'MaxDamage-Data'!E174*'MaxDamage-Adjustment'!$C$6*(1-'MaxDamage-Adjustment'!$C$18)*'MaxDamage-Adjustment'!$I$18</f>
        <v>156.84572622810694</v>
      </c>
      <c r="C175" s="5">
        <f>B175*'MaxDamage-Adjustment'!$I$6</f>
        <v>156.84572622810694</v>
      </c>
      <c r="D175" s="1">
        <f t="shared" si="2"/>
        <v>313.69145245621388</v>
      </c>
      <c r="E175" s="1">
        <f>D175*'MaxDamage-Adjustment'!$C$12</f>
        <v>94.107435736864161</v>
      </c>
      <c r="F175" s="1">
        <f>D175*'MaxDamage-Adjustment'!$I$12</f>
        <v>62738.290491242777</v>
      </c>
    </row>
    <row r="176" spans="1:6" x14ac:dyDescent="0.35">
      <c r="A176" t="str">
        <f>'MaxDamage-Data'!A175</f>
        <v>Somalia</v>
      </c>
      <c r="B176" s="1">
        <f>'MaxDamage-Data'!E175*'MaxDamage-Adjustment'!$C$6*(1-'MaxDamage-Adjustment'!$C$18)*'MaxDamage-Adjustment'!$I$18</f>
        <v>91.201143151388209</v>
      </c>
      <c r="C176" s="5">
        <f>B176*'MaxDamage-Adjustment'!$I$6</f>
        <v>91.201143151388209</v>
      </c>
      <c r="D176" s="1">
        <f t="shared" si="2"/>
        <v>182.40228630277642</v>
      </c>
      <c r="E176" s="1">
        <f>D176*'MaxDamage-Adjustment'!$C$12</f>
        <v>54.720685890832925</v>
      </c>
      <c r="F176" s="1">
        <f>D176*'MaxDamage-Adjustment'!$I$12</f>
        <v>36480.457260555282</v>
      </c>
    </row>
    <row r="177" spans="1:6" x14ac:dyDescent="0.35">
      <c r="A177" t="str">
        <f>'MaxDamage-Data'!A176</f>
        <v>South Africa</v>
      </c>
      <c r="B177" s="1">
        <f>'MaxDamage-Data'!E176*'MaxDamage-Adjustment'!$C$6*(1-'MaxDamage-Adjustment'!$C$18)*'MaxDamage-Adjustment'!$I$18</f>
        <v>289.24680605372066</v>
      </c>
      <c r="C177" s="5">
        <f>B177*'MaxDamage-Adjustment'!$I$6</f>
        <v>289.24680605372066</v>
      </c>
      <c r="D177" s="1">
        <f t="shared" si="2"/>
        <v>578.49361210744132</v>
      </c>
      <c r="E177" s="1">
        <f>D177*'MaxDamage-Adjustment'!$C$12</f>
        <v>173.54808363223239</v>
      </c>
      <c r="F177" s="1">
        <f>D177*'MaxDamage-Adjustment'!$I$12</f>
        <v>115698.72242148826</v>
      </c>
    </row>
    <row r="178" spans="1:6" x14ac:dyDescent="0.35">
      <c r="A178" t="str">
        <f>'MaxDamage-Data'!A177</f>
        <v>South Sudan</v>
      </c>
      <c r="B178" s="1">
        <f>'MaxDamage-Data'!E177*'MaxDamage-Adjustment'!$C$6*(1-'MaxDamage-Adjustment'!$C$18)*'MaxDamage-Adjustment'!$I$18</f>
        <v>168.49827870641548</v>
      </c>
      <c r="C178" s="5">
        <f>B178*'MaxDamage-Adjustment'!$I$6</f>
        <v>168.49827870641548</v>
      </c>
      <c r="D178" s="1">
        <f t="shared" si="2"/>
        <v>336.99655741283095</v>
      </c>
      <c r="E178" s="1">
        <f>D178*'MaxDamage-Adjustment'!$C$12</f>
        <v>101.09896722384929</v>
      </c>
      <c r="F178" s="1">
        <f>D178*'MaxDamage-Adjustment'!$I$12</f>
        <v>67399.311482566191</v>
      </c>
    </row>
    <row r="179" spans="1:6" x14ac:dyDescent="0.35">
      <c r="A179" t="str">
        <f>'MaxDamage-Data'!A178</f>
        <v>Spain</v>
      </c>
      <c r="B179" s="1">
        <f>'MaxDamage-Data'!E178*'MaxDamage-Adjustment'!$C$6*(1-'MaxDamage-Adjustment'!$C$18)*'MaxDamage-Adjustment'!$I$18</f>
        <v>486.48502994630019</v>
      </c>
      <c r="C179" s="5">
        <f>B179*'MaxDamage-Adjustment'!$I$6</f>
        <v>486.48502994630019</v>
      </c>
      <c r="D179" s="1">
        <f t="shared" si="2"/>
        <v>972.97005989260037</v>
      </c>
      <c r="E179" s="1">
        <f>D179*'MaxDamage-Adjustment'!$C$12</f>
        <v>291.8910179677801</v>
      </c>
      <c r="F179" s="1">
        <f>D179*'MaxDamage-Adjustment'!$I$12</f>
        <v>194594.01197852008</v>
      </c>
    </row>
    <row r="180" spans="1:6" x14ac:dyDescent="0.35">
      <c r="A180" t="str">
        <f>'MaxDamage-Data'!A179</f>
        <v>Sri Lanka</v>
      </c>
      <c r="B180" s="1">
        <f>'MaxDamage-Data'!E179*'MaxDamage-Adjustment'!$C$6*(1-'MaxDamage-Adjustment'!$C$18)*'MaxDamage-Adjustment'!$I$18</f>
        <v>195.55675058857113</v>
      </c>
      <c r="C180" s="5">
        <f>B180*'MaxDamage-Adjustment'!$I$6</f>
        <v>195.55675058857113</v>
      </c>
      <c r="D180" s="1">
        <f t="shared" si="2"/>
        <v>391.11350117714227</v>
      </c>
      <c r="E180" s="1">
        <f>D180*'MaxDamage-Adjustment'!$C$12</f>
        <v>117.33405035314267</v>
      </c>
      <c r="F180" s="1">
        <f>D180*'MaxDamage-Adjustment'!$I$12</f>
        <v>78222.700235428449</v>
      </c>
    </row>
    <row r="181" spans="1:6" x14ac:dyDescent="0.35">
      <c r="A181" t="str">
        <f>'MaxDamage-Data'!A180</f>
        <v>St. Kitts and Nevis</v>
      </c>
      <c r="B181" s="1">
        <f>'MaxDamage-Data'!E180*'MaxDamage-Adjustment'!$C$6*(1-'MaxDamage-Adjustment'!$C$18)*'MaxDamage-Adjustment'!$I$18</f>
        <v>359.91010095062995</v>
      </c>
      <c r="C181" s="5">
        <f>B181*'MaxDamage-Adjustment'!$I$6</f>
        <v>359.91010095062995</v>
      </c>
      <c r="D181" s="1">
        <f t="shared" si="2"/>
        <v>719.82020190125991</v>
      </c>
      <c r="E181" s="1">
        <f>D181*'MaxDamage-Adjustment'!$C$12</f>
        <v>215.94606057037797</v>
      </c>
      <c r="F181" s="1">
        <f>D181*'MaxDamage-Adjustment'!$I$12</f>
        <v>143964.04038025197</v>
      </c>
    </row>
    <row r="182" spans="1:6" x14ac:dyDescent="0.35">
      <c r="A182" t="str">
        <f>'MaxDamage-Data'!A181</f>
        <v>St. Lucia</v>
      </c>
      <c r="B182" s="1">
        <f>'MaxDamage-Data'!E181*'MaxDamage-Adjustment'!$C$6*(1-'MaxDamage-Adjustment'!$C$18)*'MaxDamage-Adjustment'!$I$18</f>
        <v>286.9041416984245</v>
      </c>
      <c r="C182" s="5">
        <f>B182*'MaxDamage-Adjustment'!$I$6</f>
        <v>286.9041416984245</v>
      </c>
      <c r="D182" s="1">
        <f t="shared" si="2"/>
        <v>573.80828339684899</v>
      </c>
      <c r="E182" s="1">
        <f>D182*'MaxDamage-Adjustment'!$C$12</f>
        <v>172.1424850190547</v>
      </c>
      <c r="F182" s="1">
        <f>D182*'MaxDamage-Adjustment'!$I$12</f>
        <v>114761.6566793698</v>
      </c>
    </row>
    <row r="183" spans="1:6" x14ac:dyDescent="0.35">
      <c r="A183" t="str">
        <f>'MaxDamage-Data'!A182</f>
        <v>St. Martin (French part)</v>
      </c>
      <c r="B183" s="1">
        <f>'MaxDamage-Data'!E182*'MaxDamage-Adjustment'!$C$6*(1-'MaxDamage-Adjustment'!$C$18)*'MaxDamage-Adjustment'!$I$18</f>
        <v>0</v>
      </c>
      <c r="C183" s="5">
        <f>B183*'MaxDamage-Adjustment'!$I$6</f>
        <v>0</v>
      </c>
      <c r="D183" s="1">
        <f t="shared" si="2"/>
        <v>0</v>
      </c>
      <c r="E183" s="1">
        <f>D183*'MaxDamage-Adjustment'!$C$12</f>
        <v>0</v>
      </c>
      <c r="F183" s="1">
        <f>D183*'MaxDamage-Adjustment'!$I$12</f>
        <v>0</v>
      </c>
    </row>
    <row r="184" spans="1:6" x14ac:dyDescent="0.35">
      <c r="A184" t="str">
        <f>'MaxDamage-Data'!A183</f>
        <v>St. Vincent and the Grenadines</v>
      </c>
      <c r="B184" s="1">
        <f>'MaxDamage-Data'!E183*'MaxDamage-Adjustment'!$C$6*(1-'MaxDamage-Adjustment'!$C$18)*'MaxDamage-Adjustment'!$I$18</f>
        <v>275.02806499144054</v>
      </c>
      <c r="C184" s="5">
        <f>B184*'MaxDamage-Adjustment'!$I$6</f>
        <v>275.02806499144054</v>
      </c>
      <c r="D184" s="1">
        <f t="shared" si="2"/>
        <v>550.05612998288109</v>
      </c>
      <c r="E184" s="1">
        <f>D184*'MaxDamage-Adjustment'!$C$12</f>
        <v>165.01683899486432</v>
      </c>
      <c r="F184" s="1">
        <f>D184*'MaxDamage-Adjustment'!$I$12</f>
        <v>110011.22599657622</v>
      </c>
    </row>
    <row r="185" spans="1:6" x14ac:dyDescent="0.35">
      <c r="A185" t="str">
        <f>'MaxDamage-Data'!A184</f>
        <v>Sudan</v>
      </c>
      <c r="B185" s="1">
        <f>'MaxDamage-Data'!E184*'MaxDamage-Adjustment'!$C$6*(1-'MaxDamage-Adjustment'!$C$18)*'MaxDamage-Adjustment'!$I$18</f>
        <v>162.90396605542364</v>
      </c>
      <c r="C185" s="5">
        <f>B185*'MaxDamage-Adjustment'!$I$6</f>
        <v>162.90396605542364</v>
      </c>
      <c r="D185" s="1">
        <f t="shared" si="2"/>
        <v>325.80793211084728</v>
      </c>
      <c r="E185" s="1">
        <f>D185*'MaxDamage-Adjustment'!$C$12</f>
        <v>97.742379633254174</v>
      </c>
      <c r="F185" s="1">
        <f>D185*'MaxDamage-Adjustment'!$I$12</f>
        <v>65161.586422169457</v>
      </c>
    </row>
    <row r="186" spans="1:6" x14ac:dyDescent="0.35">
      <c r="A186" t="str">
        <f>'MaxDamage-Data'!A185</f>
        <v>Suriname</v>
      </c>
      <c r="B186" s="1">
        <f>'MaxDamage-Data'!E185*'MaxDamage-Adjustment'!$C$6*(1-'MaxDamage-Adjustment'!$C$18)*'MaxDamage-Adjustment'!$I$18</f>
        <v>304.97367598727863</v>
      </c>
      <c r="C186" s="5">
        <f>B186*'MaxDamage-Adjustment'!$I$6</f>
        <v>304.97367598727863</v>
      </c>
      <c r="D186" s="1">
        <f t="shared" si="2"/>
        <v>609.94735197455725</v>
      </c>
      <c r="E186" s="1">
        <f>D186*'MaxDamage-Adjustment'!$C$12</f>
        <v>182.98420559236718</v>
      </c>
      <c r="F186" s="1">
        <f>D186*'MaxDamage-Adjustment'!$I$12</f>
        <v>121989.47039491145</v>
      </c>
    </row>
    <row r="187" spans="1:6" x14ac:dyDescent="0.35">
      <c r="A187" t="str">
        <f>'MaxDamage-Data'!A186</f>
        <v>Swaziland</v>
      </c>
      <c r="B187" s="1">
        <f>'MaxDamage-Data'!E186*'MaxDamage-Adjustment'!$C$6*(1-'MaxDamage-Adjustment'!$C$18)*'MaxDamage-Adjustment'!$I$18</f>
        <v>218.21475769823218</v>
      </c>
      <c r="C187" s="5">
        <f>B187*'MaxDamage-Adjustment'!$I$6</f>
        <v>218.21475769823218</v>
      </c>
      <c r="D187" s="1">
        <f t="shared" si="2"/>
        <v>436.42951539646435</v>
      </c>
      <c r="E187" s="1">
        <f>D187*'MaxDamage-Adjustment'!$C$12</f>
        <v>130.92885461893931</v>
      </c>
      <c r="F187" s="1">
        <f>D187*'MaxDamage-Adjustment'!$I$12</f>
        <v>87285.903079292868</v>
      </c>
    </row>
    <row r="188" spans="1:6" x14ac:dyDescent="0.35">
      <c r="A188" t="str">
        <f>'MaxDamage-Data'!A187</f>
        <v>Sweden</v>
      </c>
      <c r="B188" s="1">
        <f>'MaxDamage-Data'!E187*'MaxDamage-Adjustment'!$C$6*(1-'MaxDamage-Adjustment'!$C$18)*'MaxDamage-Adjustment'!$I$18</f>
        <v>587.3694504973497</v>
      </c>
      <c r="C188" s="5">
        <f>B188*'MaxDamage-Adjustment'!$I$6</f>
        <v>587.3694504973497</v>
      </c>
      <c r="D188" s="1">
        <f t="shared" si="2"/>
        <v>1174.7389009946994</v>
      </c>
      <c r="E188" s="1">
        <f>D188*'MaxDamage-Adjustment'!$C$12</f>
        <v>352.42167029840982</v>
      </c>
      <c r="F188" s="1">
        <f>D188*'MaxDamage-Adjustment'!$I$12</f>
        <v>234947.78019893987</v>
      </c>
    </row>
    <row r="189" spans="1:6" x14ac:dyDescent="0.35">
      <c r="A189" t="str">
        <f>'MaxDamage-Data'!A188</f>
        <v>Switzerland</v>
      </c>
      <c r="B189" s="1">
        <f>'MaxDamage-Data'!E188*'MaxDamage-Adjustment'!$C$6*(1-'MaxDamage-Adjustment'!$C$18)*'MaxDamage-Adjustment'!$I$18</f>
        <v>666.84832576038889</v>
      </c>
      <c r="C189" s="5">
        <f>B189*'MaxDamage-Adjustment'!$I$6</f>
        <v>666.84832576038889</v>
      </c>
      <c r="D189" s="1">
        <f t="shared" si="2"/>
        <v>1333.6966515207778</v>
      </c>
      <c r="E189" s="1">
        <f>D189*'MaxDamage-Adjustment'!$C$12</f>
        <v>400.10899545623334</v>
      </c>
      <c r="F189" s="1">
        <f>D189*'MaxDamage-Adjustment'!$I$12</f>
        <v>266739.33030415553</v>
      </c>
    </row>
    <row r="190" spans="1:6" x14ac:dyDescent="0.35">
      <c r="A190" t="str">
        <f>'MaxDamage-Data'!A189</f>
        <v>Syrian Arab Republic</v>
      </c>
      <c r="B190" s="1">
        <f>'MaxDamage-Data'!E189*'MaxDamage-Adjustment'!$C$6*(1-'MaxDamage-Adjustment'!$C$18)*'MaxDamage-Adjustment'!$I$18</f>
        <v>256.01763899891756</v>
      </c>
      <c r="C190" s="5">
        <f>B190*'MaxDamage-Adjustment'!$I$6</f>
        <v>256.01763899891756</v>
      </c>
      <c r="D190" s="1">
        <f t="shared" si="2"/>
        <v>512.03527799783512</v>
      </c>
      <c r="E190" s="1">
        <f>D190*'MaxDamage-Adjustment'!$C$12</f>
        <v>153.61058339935053</v>
      </c>
      <c r="F190" s="1">
        <f>D190*'MaxDamage-Adjustment'!$I$12</f>
        <v>102407.05559956703</v>
      </c>
    </row>
    <row r="191" spans="1:6" x14ac:dyDescent="0.35">
      <c r="A191" t="str">
        <f>'MaxDamage-Data'!A190</f>
        <v>Tajikistan</v>
      </c>
      <c r="B191" s="1">
        <f>'MaxDamage-Data'!E190*'MaxDamage-Adjustment'!$C$6*(1-'MaxDamage-Adjustment'!$C$18)*'MaxDamage-Adjustment'!$I$18</f>
        <v>128.40783990649021</v>
      </c>
      <c r="C191" s="5">
        <f>B191*'MaxDamage-Adjustment'!$I$6</f>
        <v>128.40783990649021</v>
      </c>
      <c r="D191" s="1">
        <f t="shared" si="2"/>
        <v>256.81567981298042</v>
      </c>
      <c r="E191" s="1">
        <f>D191*'MaxDamage-Adjustment'!$C$12</f>
        <v>77.04470394389412</v>
      </c>
      <c r="F191" s="1">
        <f>D191*'MaxDamage-Adjustment'!$I$12</f>
        <v>51363.135962596083</v>
      </c>
    </row>
    <row r="192" spans="1:6" x14ac:dyDescent="0.35">
      <c r="A192" t="str">
        <f>'MaxDamage-Data'!A191</f>
        <v>Tanzania</v>
      </c>
      <c r="B192" s="1">
        <f>'MaxDamage-Data'!E191*'MaxDamage-Adjustment'!$C$6*(1-'MaxDamage-Adjustment'!$C$18)*'MaxDamage-Adjustment'!$I$18</f>
        <v>113.57393840806544</v>
      </c>
      <c r="C192" s="5">
        <f>B192*'MaxDamage-Adjustment'!$I$6</f>
        <v>113.57393840806544</v>
      </c>
      <c r="D192" s="1">
        <f t="shared" si="2"/>
        <v>227.14787681613089</v>
      </c>
      <c r="E192" s="1">
        <f>D192*'MaxDamage-Adjustment'!$C$12</f>
        <v>68.144363044839267</v>
      </c>
      <c r="F192" s="1">
        <f>D192*'MaxDamage-Adjustment'!$I$12</f>
        <v>45429.575363226177</v>
      </c>
    </row>
    <row r="193" spans="1:6" x14ac:dyDescent="0.35">
      <c r="A193" t="str">
        <f>'MaxDamage-Data'!A192</f>
        <v>Thailand</v>
      </c>
      <c r="B193" s="1">
        <f>'MaxDamage-Data'!E192*'MaxDamage-Adjustment'!$C$6*(1-'MaxDamage-Adjustment'!$C$18)*'MaxDamage-Adjustment'!$I$18</f>
        <v>250.57977029743063</v>
      </c>
      <c r="C193" s="5">
        <f>B193*'MaxDamage-Adjustment'!$I$6</f>
        <v>250.57977029743063</v>
      </c>
      <c r="D193" s="1">
        <f t="shared" si="2"/>
        <v>501.15954059486126</v>
      </c>
      <c r="E193" s="1">
        <f>D193*'MaxDamage-Adjustment'!$C$12</f>
        <v>150.34786217845837</v>
      </c>
      <c r="F193" s="1">
        <f>D193*'MaxDamage-Adjustment'!$I$12</f>
        <v>100231.90811897225</v>
      </c>
    </row>
    <row r="194" spans="1:6" x14ac:dyDescent="0.35">
      <c r="A194" t="str">
        <f>'MaxDamage-Data'!A193</f>
        <v>Timor-Leste</v>
      </c>
      <c r="B194" s="1">
        <f>'MaxDamage-Data'!E193*'MaxDamage-Adjustment'!$C$6*(1-'MaxDamage-Adjustment'!$C$18)*'MaxDamage-Adjustment'!$I$18</f>
        <v>136.39746978483964</v>
      </c>
      <c r="C194" s="5">
        <f>B194*'MaxDamage-Adjustment'!$I$6</f>
        <v>136.39746978483964</v>
      </c>
      <c r="D194" s="1">
        <f t="shared" si="2"/>
        <v>272.79493956967929</v>
      </c>
      <c r="E194" s="1">
        <f>D194*'MaxDamage-Adjustment'!$C$12</f>
        <v>81.838481870903777</v>
      </c>
      <c r="F194" s="1">
        <f>D194*'MaxDamage-Adjustment'!$I$12</f>
        <v>54558.98791393586</v>
      </c>
    </row>
    <row r="195" spans="1:6" x14ac:dyDescent="0.35">
      <c r="A195" t="str">
        <f>'MaxDamage-Data'!A194</f>
        <v>Togo</v>
      </c>
      <c r="B195" s="1">
        <f>'MaxDamage-Data'!E194*'MaxDamage-Adjustment'!$C$6*(1-'MaxDamage-Adjustment'!$C$18)*'MaxDamage-Adjustment'!$I$18</f>
        <v>111.88571281735244</v>
      </c>
      <c r="C195" s="5">
        <f>B195*'MaxDamage-Adjustment'!$I$6</f>
        <v>111.88571281735244</v>
      </c>
      <c r="D195" s="1">
        <f t="shared" si="2"/>
        <v>223.77142563470488</v>
      </c>
      <c r="E195" s="1">
        <f>D195*'MaxDamage-Adjustment'!$C$12</f>
        <v>67.131427690411456</v>
      </c>
      <c r="F195" s="1">
        <f>D195*'MaxDamage-Adjustment'!$I$12</f>
        <v>44754.285126940973</v>
      </c>
    </row>
    <row r="196" spans="1:6" x14ac:dyDescent="0.35">
      <c r="A196" t="str">
        <f>'MaxDamage-Data'!A195</f>
        <v>Tonga</v>
      </c>
      <c r="B196" s="1">
        <f>'MaxDamage-Data'!E195*'MaxDamage-Adjustment'!$C$6*(1-'MaxDamage-Adjustment'!$C$18)*'MaxDamage-Adjustment'!$I$18</f>
        <v>224.8510775037482</v>
      </c>
      <c r="C196" s="5">
        <f>B196*'MaxDamage-Adjustment'!$I$6</f>
        <v>224.8510775037482</v>
      </c>
      <c r="D196" s="1">
        <f t="shared" si="2"/>
        <v>449.7021550074964</v>
      </c>
      <c r="E196" s="1">
        <f>D196*'MaxDamage-Adjustment'!$C$12</f>
        <v>134.91064650224891</v>
      </c>
      <c r="F196" s="1">
        <f>D196*'MaxDamage-Adjustment'!$I$12</f>
        <v>89940.431001499281</v>
      </c>
    </row>
    <row r="197" spans="1:6" x14ac:dyDescent="0.35">
      <c r="A197" t="str">
        <f>'MaxDamage-Data'!A196</f>
        <v>Trinidad and Tobago</v>
      </c>
      <c r="B197" s="1">
        <f>'MaxDamage-Data'!E196*'MaxDamage-Adjustment'!$C$6*(1-'MaxDamage-Adjustment'!$C$18)*'MaxDamage-Adjustment'!$I$18</f>
        <v>382.03728236740278</v>
      </c>
      <c r="C197" s="5">
        <f>B197*'MaxDamage-Adjustment'!$I$6</f>
        <v>382.03728236740278</v>
      </c>
      <c r="D197" s="1">
        <f t="shared" ref="D197:D251" si="3">C197+B197</f>
        <v>764.07456473480556</v>
      </c>
      <c r="E197" s="1">
        <f>D197*'MaxDamage-Adjustment'!$C$12</f>
        <v>229.22236942044165</v>
      </c>
      <c r="F197" s="1">
        <f>D197*'MaxDamage-Adjustment'!$I$12</f>
        <v>152814.91294696112</v>
      </c>
    </row>
    <row r="198" spans="1:6" x14ac:dyDescent="0.35">
      <c r="A198" t="str">
        <f>'MaxDamage-Data'!A197</f>
        <v>Tunisia</v>
      </c>
      <c r="B198" s="1">
        <f>'MaxDamage-Data'!E197*'MaxDamage-Adjustment'!$C$6*(1-'MaxDamage-Adjustment'!$C$18)*'MaxDamage-Adjustment'!$I$18</f>
        <v>239.08521336433591</v>
      </c>
      <c r="C198" s="5">
        <f>B198*'MaxDamage-Adjustment'!$I$6</f>
        <v>239.08521336433591</v>
      </c>
      <c r="D198" s="1">
        <f t="shared" si="3"/>
        <v>478.17042672867183</v>
      </c>
      <c r="E198" s="1">
        <f>D198*'MaxDamage-Adjustment'!$C$12</f>
        <v>143.45112801860154</v>
      </c>
      <c r="F198" s="1">
        <f>D198*'MaxDamage-Adjustment'!$I$12</f>
        <v>95634.085345734362</v>
      </c>
    </row>
    <row r="199" spans="1:6" x14ac:dyDescent="0.35">
      <c r="A199" t="str">
        <f>'MaxDamage-Data'!A198</f>
        <v>Turkey</v>
      </c>
      <c r="B199" s="1">
        <f>'MaxDamage-Data'!E198*'MaxDamage-Adjustment'!$C$6*(1-'MaxDamage-Adjustment'!$C$18)*'MaxDamage-Adjustment'!$I$18</f>
        <v>327.24813892782441</v>
      </c>
      <c r="C199" s="5">
        <f>B199*'MaxDamage-Adjustment'!$I$6</f>
        <v>327.24813892782441</v>
      </c>
      <c r="D199" s="1">
        <f t="shared" si="3"/>
        <v>654.49627785564883</v>
      </c>
      <c r="E199" s="1">
        <f>D199*'MaxDamage-Adjustment'!$C$12</f>
        <v>196.34888335669464</v>
      </c>
      <c r="F199" s="1">
        <f>D199*'MaxDamage-Adjustment'!$I$12</f>
        <v>130899.25557112976</v>
      </c>
    </row>
    <row r="200" spans="1:6" x14ac:dyDescent="0.35">
      <c r="A200" t="str">
        <f>'MaxDamage-Data'!A199</f>
        <v>Turkmenistan</v>
      </c>
      <c r="B200" s="1">
        <f>'MaxDamage-Data'!E199*'MaxDamage-Adjustment'!$C$6*(1-'MaxDamage-Adjustment'!$C$18)*'MaxDamage-Adjustment'!$I$18</f>
        <v>242.71535552159676</v>
      </c>
      <c r="C200" s="5">
        <f>B200*'MaxDamage-Adjustment'!$I$6</f>
        <v>242.71535552159676</v>
      </c>
      <c r="D200" s="1">
        <f t="shared" si="3"/>
        <v>485.43071104319353</v>
      </c>
      <c r="E200" s="1">
        <f>D200*'MaxDamage-Adjustment'!$C$12</f>
        <v>145.62921331295806</v>
      </c>
      <c r="F200" s="1">
        <f>D200*'MaxDamage-Adjustment'!$I$12</f>
        <v>97086.142208638703</v>
      </c>
    </row>
    <row r="201" spans="1:6" x14ac:dyDescent="0.35">
      <c r="A201" t="str">
        <f>'MaxDamage-Data'!A200</f>
        <v>Turks and Caicos Islands</v>
      </c>
      <c r="B201" s="1">
        <f>'MaxDamage-Data'!E200*'MaxDamage-Adjustment'!$C$6*(1-'MaxDamage-Adjustment'!$C$18)*'MaxDamage-Adjustment'!$I$18</f>
        <v>0</v>
      </c>
      <c r="C201" s="5">
        <f>B201*'MaxDamage-Adjustment'!$I$6</f>
        <v>0</v>
      </c>
      <c r="D201" s="1">
        <f t="shared" si="3"/>
        <v>0</v>
      </c>
      <c r="E201" s="1">
        <f>D201*'MaxDamage-Adjustment'!$C$12</f>
        <v>0</v>
      </c>
      <c r="F201" s="1">
        <f>D201*'MaxDamage-Adjustment'!$I$12</f>
        <v>0</v>
      </c>
    </row>
    <row r="202" spans="1:6" x14ac:dyDescent="0.35">
      <c r="A202" t="str">
        <f>'MaxDamage-Data'!A201</f>
        <v>Tuvalu</v>
      </c>
      <c r="B202" s="1">
        <f>'MaxDamage-Data'!E201*'MaxDamage-Adjustment'!$C$6*(1-'MaxDamage-Adjustment'!$C$18)*'MaxDamage-Adjustment'!$I$18</f>
        <v>217.66120602130172</v>
      </c>
      <c r="C202" s="5">
        <f>B202*'MaxDamage-Adjustment'!$I$6</f>
        <v>217.66120602130172</v>
      </c>
      <c r="D202" s="1">
        <f t="shared" si="3"/>
        <v>435.32241204260345</v>
      </c>
      <c r="E202" s="1">
        <f>D202*'MaxDamage-Adjustment'!$C$12</f>
        <v>130.59672361278103</v>
      </c>
      <c r="F202" s="1">
        <f>D202*'MaxDamage-Adjustment'!$I$12</f>
        <v>87064.482408520693</v>
      </c>
    </row>
    <row r="203" spans="1:6" x14ac:dyDescent="0.35">
      <c r="A203" t="str">
        <f>'MaxDamage-Data'!A202</f>
        <v>Uganda</v>
      </c>
      <c r="B203" s="1">
        <f>'MaxDamage-Data'!E202*'MaxDamage-Adjustment'!$C$6*(1-'MaxDamage-Adjustment'!$C$18)*'MaxDamage-Adjustment'!$I$18</f>
        <v>109.3314266023757</v>
      </c>
      <c r="C203" s="5">
        <f>B203*'MaxDamage-Adjustment'!$I$6</f>
        <v>109.3314266023757</v>
      </c>
      <c r="D203" s="1">
        <f t="shared" si="3"/>
        <v>218.6628532047514</v>
      </c>
      <c r="E203" s="1">
        <f>D203*'MaxDamage-Adjustment'!$C$12</f>
        <v>65.598855961425414</v>
      </c>
      <c r="F203" s="1">
        <f>D203*'MaxDamage-Adjustment'!$I$12</f>
        <v>43732.570640950282</v>
      </c>
    </row>
    <row r="204" spans="1:6" x14ac:dyDescent="0.35">
      <c r="A204" t="str">
        <f>'MaxDamage-Data'!A203</f>
        <v>Ukraine</v>
      </c>
      <c r="B204" s="1">
        <f>'MaxDamage-Data'!E203*'MaxDamage-Adjustment'!$C$6*(1-'MaxDamage-Adjustment'!$C$18)*'MaxDamage-Adjustment'!$I$18</f>
        <v>211.13303184959975</v>
      </c>
      <c r="C204" s="5">
        <f>B204*'MaxDamage-Adjustment'!$I$6</f>
        <v>211.13303184959975</v>
      </c>
      <c r="D204" s="1">
        <f t="shared" si="3"/>
        <v>422.26606369919949</v>
      </c>
      <c r="E204" s="1">
        <f>D204*'MaxDamage-Adjustment'!$C$12</f>
        <v>126.67981910975985</v>
      </c>
      <c r="F204" s="1">
        <f>D204*'MaxDamage-Adjustment'!$I$12</f>
        <v>84453.212739839902</v>
      </c>
    </row>
    <row r="205" spans="1:6" x14ac:dyDescent="0.35">
      <c r="A205" t="str">
        <f>'MaxDamage-Data'!A204</f>
        <v>United Arab Emirates</v>
      </c>
      <c r="B205" s="1">
        <f>'MaxDamage-Data'!E204*'MaxDamage-Adjustment'!$C$6*(1-'MaxDamage-Adjustment'!$C$18)*'MaxDamage-Adjustment'!$I$18</f>
        <v>503.74787052642705</v>
      </c>
      <c r="C205" s="5">
        <f>B205*'MaxDamage-Adjustment'!$I$6</f>
        <v>503.74787052642705</v>
      </c>
      <c r="D205" s="1">
        <f t="shared" si="3"/>
        <v>1007.4957410528541</v>
      </c>
      <c r="E205" s="1">
        <f>D205*'MaxDamage-Adjustment'!$C$12</f>
        <v>302.24872231585624</v>
      </c>
      <c r="F205" s="1">
        <f>D205*'MaxDamage-Adjustment'!$I$12</f>
        <v>201499.14821057083</v>
      </c>
    </row>
    <row r="206" spans="1:6" x14ac:dyDescent="0.35">
      <c r="A206" t="str">
        <f>'MaxDamage-Data'!A205</f>
        <v>United Kingdom</v>
      </c>
      <c r="B206" s="1">
        <f>'MaxDamage-Data'!E205*'MaxDamage-Adjustment'!$C$6*(1-'MaxDamage-Adjustment'!$C$18)*'MaxDamage-Adjustment'!$I$18</f>
        <v>526.5946504272182</v>
      </c>
      <c r="C206" s="5">
        <f>B206*'MaxDamage-Adjustment'!$I$6</f>
        <v>526.5946504272182</v>
      </c>
      <c r="D206" s="1">
        <f t="shared" si="3"/>
        <v>1053.1893008544364</v>
      </c>
      <c r="E206" s="1">
        <f>D206*'MaxDamage-Adjustment'!$C$12</f>
        <v>315.95679025633092</v>
      </c>
      <c r="F206" s="1">
        <f>D206*'MaxDamage-Adjustment'!$I$12</f>
        <v>210637.86017088729</v>
      </c>
    </row>
    <row r="207" spans="1:6" x14ac:dyDescent="0.35">
      <c r="A207" t="str">
        <f>'MaxDamage-Data'!A206</f>
        <v>United States</v>
      </c>
      <c r="B207" s="1">
        <f>'MaxDamage-Data'!E206*'MaxDamage-Adjustment'!$C$6*(1-'MaxDamage-Adjustment'!$C$18)*'MaxDamage-Adjustment'!$I$18</f>
        <v>572.10471305320107</v>
      </c>
      <c r="C207" s="5">
        <f>B207*'MaxDamage-Adjustment'!$I$6</f>
        <v>572.10471305320107</v>
      </c>
      <c r="D207" s="1">
        <f t="shared" si="3"/>
        <v>1144.2094261064021</v>
      </c>
      <c r="E207" s="1">
        <f>D207*'MaxDamage-Adjustment'!$C$12</f>
        <v>343.26282783192062</v>
      </c>
      <c r="F207" s="1">
        <f>D207*'MaxDamage-Adjustment'!$I$12</f>
        <v>228841.88522128042</v>
      </c>
    </row>
    <row r="208" spans="1:6" x14ac:dyDescent="0.35">
      <c r="A208" t="str">
        <f>'MaxDamage-Data'!A207</f>
        <v>Uruguay</v>
      </c>
      <c r="B208" s="1">
        <f>'MaxDamage-Data'!E207*'MaxDamage-Adjustment'!$C$6*(1-'MaxDamage-Adjustment'!$C$18)*'MaxDamage-Adjustment'!$I$18</f>
        <v>342.68151911390197</v>
      </c>
      <c r="C208" s="5">
        <f>B208*'MaxDamage-Adjustment'!$I$6</f>
        <v>342.68151911390197</v>
      </c>
      <c r="D208" s="1">
        <f t="shared" si="3"/>
        <v>685.36303822780394</v>
      </c>
      <c r="E208" s="1">
        <f>D208*'MaxDamage-Adjustment'!$C$12</f>
        <v>205.60891146834118</v>
      </c>
      <c r="F208" s="1">
        <f>D208*'MaxDamage-Adjustment'!$I$12</f>
        <v>137072.60764556078</v>
      </c>
    </row>
    <row r="209" spans="1:6" x14ac:dyDescent="0.35">
      <c r="A209" t="str">
        <f>'MaxDamage-Data'!A208</f>
        <v>Uzbekistan</v>
      </c>
      <c r="B209" s="1">
        <f>'MaxDamage-Data'!E208*'MaxDamage-Adjustment'!$C$6*(1-'MaxDamage-Adjustment'!$C$18)*'MaxDamage-Adjustment'!$I$18</f>
        <v>160.34246511345148</v>
      </c>
      <c r="C209" s="5">
        <f>B209*'MaxDamage-Adjustment'!$I$6</f>
        <v>160.34246511345148</v>
      </c>
      <c r="D209" s="1">
        <f t="shared" si="3"/>
        <v>320.68493022690296</v>
      </c>
      <c r="E209" s="1">
        <f>D209*'MaxDamage-Adjustment'!$C$12</f>
        <v>96.205479068070886</v>
      </c>
      <c r="F209" s="1">
        <f>D209*'MaxDamage-Adjustment'!$I$12</f>
        <v>64136.986045380596</v>
      </c>
    </row>
    <row r="210" spans="1:6" x14ac:dyDescent="0.35">
      <c r="A210" t="str">
        <f>'MaxDamage-Data'!A209</f>
        <v>Vanuatu</v>
      </c>
      <c r="B210" s="1">
        <f>'MaxDamage-Data'!E209*'MaxDamage-Adjustment'!$C$6*(1-'MaxDamage-Adjustment'!$C$18)*'MaxDamage-Adjustment'!$I$18</f>
        <v>210.9236646234373</v>
      </c>
      <c r="C210" s="5">
        <f>B210*'MaxDamage-Adjustment'!$I$6</f>
        <v>210.9236646234373</v>
      </c>
      <c r="D210" s="1">
        <f t="shared" si="3"/>
        <v>421.84732924687461</v>
      </c>
      <c r="E210" s="1">
        <f>D210*'MaxDamage-Adjustment'!$C$12</f>
        <v>126.55419877406237</v>
      </c>
      <c r="F210" s="1">
        <f>D210*'MaxDamage-Adjustment'!$I$12</f>
        <v>84369.465849374916</v>
      </c>
    </row>
    <row r="211" spans="1:6" x14ac:dyDescent="0.35">
      <c r="A211" t="str">
        <f>'MaxDamage-Data'!A210</f>
        <v>Venezuela, RB</v>
      </c>
      <c r="B211" s="1">
        <f>'MaxDamage-Data'!E210*'MaxDamage-Adjustment'!$C$6*(1-'MaxDamage-Adjustment'!$C$18)*'MaxDamage-Adjustment'!$I$18</f>
        <v>363.11477849594996</v>
      </c>
      <c r="C211" s="5">
        <f>B211*'MaxDamage-Adjustment'!$I$6</f>
        <v>363.11477849594996</v>
      </c>
      <c r="D211" s="1">
        <f t="shared" si="3"/>
        <v>726.22955699189993</v>
      </c>
      <c r="E211" s="1">
        <f>D211*'MaxDamage-Adjustment'!$C$12</f>
        <v>217.86886709756996</v>
      </c>
      <c r="F211" s="1">
        <f>D211*'MaxDamage-Adjustment'!$I$12</f>
        <v>145245.91139837998</v>
      </c>
    </row>
    <row r="212" spans="1:6" x14ac:dyDescent="0.35">
      <c r="A212" t="str">
        <f>'MaxDamage-Data'!A211</f>
        <v>Vietnam</v>
      </c>
      <c r="B212" s="1">
        <f>'MaxDamage-Data'!E211*'MaxDamage-Adjustment'!$C$6*(1-'MaxDamage-Adjustment'!$C$18)*'MaxDamage-Adjustment'!$I$18</f>
        <v>158.51360192363708</v>
      </c>
      <c r="C212" s="5">
        <f>B212*'MaxDamage-Adjustment'!$I$6</f>
        <v>158.51360192363708</v>
      </c>
      <c r="D212" s="1">
        <f t="shared" si="3"/>
        <v>317.02720384727417</v>
      </c>
      <c r="E212" s="1">
        <f>D212*'MaxDamage-Adjustment'!$C$12</f>
        <v>95.108161154182241</v>
      </c>
      <c r="F212" s="1">
        <f>D212*'MaxDamage-Adjustment'!$I$12</f>
        <v>63405.440769454835</v>
      </c>
    </row>
    <row r="213" spans="1:6" x14ac:dyDescent="0.35">
      <c r="A213" t="str">
        <f>'MaxDamage-Data'!A212</f>
        <v>Virgin Islands (U.S.)</v>
      </c>
      <c r="B213" s="1">
        <f>'MaxDamage-Data'!E212*'MaxDamage-Adjustment'!$C$6*(1-'MaxDamage-Adjustment'!$C$18)*'MaxDamage-Adjustment'!$I$18</f>
        <v>0</v>
      </c>
      <c r="C213" s="5">
        <f>B213*'MaxDamage-Adjustment'!$I$6</f>
        <v>0</v>
      </c>
      <c r="D213" s="1">
        <f t="shared" si="3"/>
        <v>0</v>
      </c>
      <c r="E213" s="1">
        <f>D213*'MaxDamage-Adjustment'!$C$12</f>
        <v>0</v>
      </c>
      <c r="F213" s="1">
        <f>D213*'MaxDamage-Adjustment'!$I$12</f>
        <v>0</v>
      </c>
    </row>
    <row r="214" spans="1:6" x14ac:dyDescent="0.35">
      <c r="A214" t="str">
        <f>'MaxDamage-Data'!A213</f>
        <v>West Bank and Gaza</v>
      </c>
      <c r="B214" s="1">
        <f>'MaxDamage-Data'!E213*'MaxDamage-Adjustment'!$C$6*(1-'MaxDamage-Adjustment'!$C$18)*'MaxDamage-Adjustment'!$I$18</f>
        <v>193.75687365520574</v>
      </c>
      <c r="C214" s="5">
        <f>B214*'MaxDamage-Adjustment'!$I$6</f>
        <v>193.75687365520574</v>
      </c>
      <c r="D214" s="1">
        <f t="shared" si="3"/>
        <v>387.51374731041147</v>
      </c>
      <c r="E214" s="1">
        <f>D214*'MaxDamage-Adjustment'!$C$12</f>
        <v>116.25412419312343</v>
      </c>
      <c r="F214" s="1">
        <f>D214*'MaxDamage-Adjustment'!$I$12</f>
        <v>77502.749462082298</v>
      </c>
    </row>
    <row r="215" spans="1:6" x14ac:dyDescent="0.35">
      <c r="A215" t="str">
        <f>'MaxDamage-Data'!A214</f>
        <v>Yemen, Rep.</v>
      </c>
      <c r="B215" s="1">
        <f>'MaxDamage-Data'!E214*'MaxDamage-Adjustment'!$C$6*(1-'MaxDamage-Adjustment'!$C$18)*'MaxDamage-Adjustment'!$I$18</f>
        <v>161.06570843938786</v>
      </c>
      <c r="C215" s="5">
        <f>B215*'MaxDamage-Adjustment'!$I$6</f>
        <v>161.06570843938786</v>
      </c>
      <c r="D215" s="1">
        <f t="shared" si="3"/>
        <v>322.13141687877572</v>
      </c>
      <c r="E215" s="1">
        <f>D215*'MaxDamage-Adjustment'!$C$12</f>
        <v>96.639425063632714</v>
      </c>
      <c r="F215" s="1">
        <f>D215*'MaxDamage-Adjustment'!$I$12</f>
        <v>64426.283375755142</v>
      </c>
    </row>
    <row r="216" spans="1:6" x14ac:dyDescent="0.35">
      <c r="A216" t="str">
        <f>'MaxDamage-Data'!A215</f>
        <v>Zambia</v>
      </c>
      <c r="B216" s="1">
        <f>'MaxDamage-Data'!E215*'MaxDamage-Adjustment'!$C$6*(1-'MaxDamage-Adjustment'!$C$18)*'MaxDamage-Adjustment'!$I$18</f>
        <v>166.61951340204931</v>
      </c>
      <c r="C216" s="5">
        <f>B216*'MaxDamage-Adjustment'!$I$6</f>
        <v>166.61951340204931</v>
      </c>
      <c r="D216" s="1">
        <f t="shared" si="3"/>
        <v>333.23902680409861</v>
      </c>
      <c r="E216" s="1">
        <f>D216*'MaxDamage-Adjustment'!$C$12</f>
        <v>99.971708041229576</v>
      </c>
      <c r="F216" s="1">
        <f>D216*'MaxDamage-Adjustment'!$I$12</f>
        <v>66647.805360819722</v>
      </c>
    </row>
    <row r="217" spans="1:6" x14ac:dyDescent="0.35">
      <c r="A217" t="str">
        <f>'MaxDamage-Data'!A216</f>
        <v>Zimbabwe</v>
      </c>
      <c r="B217" s="1">
        <f>'MaxDamage-Data'!E216*'MaxDamage-Adjustment'!$C$6*(1-'MaxDamage-Adjustment'!$C$18)*'MaxDamage-Adjustment'!$I$18</f>
        <v>127.37250151696507</v>
      </c>
      <c r="C217" s="5">
        <f>B217*'MaxDamage-Adjustment'!$I$6</f>
        <v>127.37250151696507</v>
      </c>
      <c r="D217" s="1">
        <f t="shared" si="3"/>
        <v>254.74500303393015</v>
      </c>
      <c r="E217" s="1">
        <f>D217*'MaxDamage-Adjustment'!$C$12</f>
        <v>76.423500910179044</v>
      </c>
      <c r="F217" s="1">
        <f>D217*'MaxDamage-Adjustment'!$I$12</f>
        <v>50949.00060678603</v>
      </c>
    </row>
    <row r="218" spans="1:6" x14ac:dyDescent="0.35">
      <c r="A218" t="str">
        <f>'MaxDamage-Data'!A217</f>
        <v>Arab World</v>
      </c>
      <c r="B218" s="1">
        <f>'MaxDamage-Data'!E217*'MaxDamage-Adjustment'!$C$6*(1-'MaxDamage-Adjustment'!$C$18)*'MaxDamage-Adjustment'!$I$18</f>
        <v>271.8603921013414</v>
      </c>
      <c r="C218" s="5">
        <f>B218*'MaxDamage-Adjustment'!$I$6</f>
        <v>271.8603921013414</v>
      </c>
      <c r="D218" s="1">
        <f t="shared" si="3"/>
        <v>543.72078420268281</v>
      </c>
      <c r="E218" s="1">
        <f>D218*'MaxDamage-Adjustment'!$C$12</f>
        <v>163.11623526080484</v>
      </c>
      <c r="F218" s="1">
        <f>D218*'MaxDamage-Adjustment'!$I$12</f>
        <v>108744.15684053657</v>
      </c>
    </row>
    <row r="219" spans="1:6" x14ac:dyDescent="0.35">
      <c r="A219" t="str">
        <f>'MaxDamage-Data'!A218</f>
        <v>Caribbean small states</v>
      </c>
      <c r="B219" s="1">
        <f>'MaxDamage-Data'!E218*'MaxDamage-Adjustment'!$C$6*(1-'MaxDamage-Adjustment'!$C$18)*'MaxDamage-Adjustment'!$I$18</f>
        <v>308.94368291561574</v>
      </c>
      <c r="C219" s="5">
        <f>B219*'MaxDamage-Adjustment'!$I$6</f>
        <v>308.94368291561574</v>
      </c>
      <c r="D219" s="1">
        <f t="shared" si="3"/>
        <v>617.88736583123148</v>
      </c>
      <c r="E219" s="1">
        <f>D219*'MaxDamage-Adjustment'!$C$12</f>
        <v>185.36620974936943</v>
      </c>
      <c r="F219" s="1">
        <f>D219*'MaxDamage-Adjustment'!$I$12</f>
        <v>123577.4731662463</v>
      </c>
    </row>
    <row r="220" spans="1:6" x14ac:dyDescent="0.35">
      <c r="A220" t="str">
        <f>'MaxDamage-Data'!A219</f>
        <v>Central Europe and the Baltics</v>
      </c>
      <c r="B220" s="1">
        <f>'MaxDamage-Data'!E219*'MaxDamage-Adjustment'!$C$6*(1-'MaxDamage-Adjustment'!$C$18)*'MaxDamage-Adjustment'!$I$18</f>
        <v>352.23138480650255</v>
      </c>
      <c r="C220" s="5">
        <f>B220*'MaxDamage-Adjustment'!$I$6</f>
        <v>352.23138480650255</v>
      </c>
      <c r="D220" s="1">
        <f t="shared" si="3"/>
        <v>704.46276961300509</v>
      </c>
      <c r="E220" s="1">
        <f>D220*'MaxDamage-Adjustment'!$C$12</f>
        <v>211.33883088390152</v>
      </c>
      <c r="F220" s="1">
        <f>D220*'MaxDamage-Adjustment'!$I$12</f>
        <v>140892.55392260102</v>
      </c>
    </row>
    <row r="221" spans="1:6" x14ac:dyDescent="0.35">
      <c r="A221" t="str">
        <f>'MaxDamage-Data'!A220</f>
        <v>East Asia &amp; Pacific (all income levels)</v>
      </c>
      <c r="B221" s="1">
        <f>'MaxDamage-Data'!E220*'MaxDamage-Adjustment'!$C$6*(1-'MaxDamage-Adjustment'!$C$18)*'MaxDamage-Adjustment'!$I$18</f>
        <v>293.29159679494762</v>
      </c>
      <c r="C221" s="5">
        <f>B221*'MaxDamage-Adjustment'!$I$6</f>
        <v>293.29159679494762</v>
      </c>
      <c r="D221" s="1">
        <f t="shared" si="3"/>
        <v>586.58319358989525</v>
      </c>
      <c r="E221" s="1">
        <f>D221*'MaxDamage-Adjustment'!$C$12</f>
        <v>175.97495807696856</v>
      </c>
      <c r="F221" s="1">
        <f>D221*'MaxDamage-Adjustment'!$I$12</f>
        <v>117316.63871797905</v>
      </c>
    </row>
    <row r="222" spans="1:6" x14ac:dyDescent="0.35">
      <c r="A222" t="str">
        <f>'MaxDamage-Data'!A221</f>
        <v>East Asia &amp; Pacific (developing only)</v>
      </c>
      <c r="B222" s="1">
        <f>'MaxDamage-Data'!E221*'MaxDamage-Adjustment'!$C$6*(1-'MaxDamage-Adjustment'!$C$18)*'MaxDamage-Adjustment'!$I$18</f>
        <v>232.29724547226192</v>
      </c>
      <c r="C222" s="5">
        <f>B222*'MaxDamage-Adjustment'!$I$6</f>
        <v>232.29724547226192</v>
      </c>
      <c r="D222" s="1">
        <f t="shared" si="3"/>
        <v>464.59449094452384</v>
      </c>
      <c r="E222" s="1">
        <f>D222*'MaxDamage-Adjustment'!$C$12</f>
        <v>139.37834728335716</v>
      </c>
      <c r="F222" s="1">
        <f>D222*'MaxDamage-Adjustment'!$I$12</f>
        <v>92918.898188904772</v>
      </c>
    </row>
    <row r="223" spans="1:6" x14ac:dyDescent="0.35">
      <c r="A223" t="str">
        <f>'MaxDamage-Data'!A222</f>
        <v>Euro area</v>
      </c>
      <c r="B223" s="1">
        <f>'MaxDamage-Data'!E222*'MaxDamage-Adjustment'!$C$6*(1-'MaxDamage-Adjustment'!$C$18)*'MaxDamage-Adjustment'!$I$18</f>
        <v>523.86884919181159</v>
      </c>
      <c r="C223" s="5">
        <f>B223*'MaxDamage-Adjustment'!$I$6</f>
        <v>523.86884919181159</v>
      </c>
      <c r="D223" s="1">
        <f t="shared" si="3"/>
        <v>1047.7376983836232</v>
      </c>
      <c r="E223" s="1">
        <f>D223*'MaxDamage-Adjustment'!$C$12</f>
        <v>314.32130951508697</v>
      </c>
      <c r="F223" s="1">
        <f>D223*'MaxDamage-Adjustment'!$I$12</f>
        <v>209547.53967672464</v>
      </c>
    </row>
    <row r="224" spans="1:6" x14ac:dyDescent="0.35">
      <c r="A224" t="str">
        <f>'MaxDamage-Data'!A223</f>
        <v>Europe &amp; Central Asia (all income levels)</v>
      </c>
      <c r="B224" s="1">
        <f>'MaxDamage-Data'!E223*'MaxDamage-Adjustment'!$C$6*(1-'MaxDamage-Adjustment'!$C$18)*'MaxDamage-Adjustment'!$I$18</f>
        <v>441.33900897078979</v>
      </c>
      <c r="C224" s="5">
        <f>B224*'MaxDamage-Adjustment'!$I$6</f>
        <v>441.33900897078979</v>
      </c>
      <c r="D224" s="1">
        <f t="shared" si="3"/>
        <v>882.67801794157958</v>
      </c>
      <c r="E224" s="1">
        <f>D224*'MaxDamage-Adjustment'!$C$12</f>
        <v>264.80340538247384</v>
      </c>
      <c r="F224" s="1">
        <f>D224*'MaxDamage-Adjustment'!$I$12</f>
        <v>176535.60358831592</v>
      </c>
    </row>
    <row r="225" spans="1:6" x14ac:dyDescent="0.35">
      <c r="A225" t="str">
        <f>'MaxDamage-Data'!A224</f>
        <v>Europe &amp; Central Asia (developing only)</v>
      </c>
      <c r="B225" s="1">
        <f>'MaxDamage-Data'!E224*'MaxDamage-Adjustment'!$C$6*(1-'MaxDamage-Adjustment'!$C$18)*'MaxDamage-Adjustment'!$I$18</f>
        <v>274.49894448656005</v>
      </c>
      <c r="C225" s="5">
        <f>B225*'MaxDamage-Adjustment'!$I$6</f>
        <v>274.49894448656005</v>
      </c>
      <c r="D225" s="1">
        <f t="shared" si="3"/>
        <v>548.9978889731201</v>
      </c>
      <c r="E225" s="1">
        <f>D225*'MaxDamage-Adjustment'!$C$12</f>
        <v>164.69936669193604</v>
      </c>
      <c r="F225" s="1">
        <f>D225*'MaxDamage-Adjustment'!$I$12</f>
        <v>109799.57779462403</v>
      </c>
    </row>
    <row r="226" spans="1:6" x14ac:dyDescent="0.35">
      <c r="A226" t="str">
        <f>'MaxDamage-Data'!A225</f>
        <v>European Union</v>
      </c>
      <c r="B226" s="1">
        <f>'MaxDamage-Data'!E225*'MaxDamage-Adjustment'!$C$6*(1-'MaxDamage-Adjustment'!$C$18)*'MaxDamage-Adjustment'!$I$18</f>
        <v>502.00378335673076</v>
      </c>
      <c r="C226" s="5">
        <f>B226*'MaxDamage-Adjustment'!$I$6</f>
        <v>502.00378335673076</v>
      </c>
      <c r="D226" s="1">
        <f t="shared" si="3"/>
        <v>1004.0075667134615</v>
      </c>
      <c r="E226" s="1">
        <f>D226*'MaxDamage-Adjustment'!$C$12</f>
        <v>301.20227001403845</v>
      </c>
      <c r="F226" s="1">
        <f>D226*'MaxDamage-Adjustment'!$I$12</f>
        <v>200801.51334269231</v>
      </c>
    </row>
    <row r="227" spans="1:6" x14ac:dyDescent="0.35">
      <c r="A227" t="str">
        <f>'MaxDamage-Data'!A226</f>
        <v>Fragile and conflict affected situations</v>
      </c>
      <c r="B227" s="1">
        <f>'MaxDamage-Data'!E226*'MaxDamage-Adjustment'!$C$6*(1-'MaxDamage-Adjustment'!$C$18)*'MaxDamage-Adjustment'!$I$18</f>
        <v>158.55441238941751</v>
      </c>
      <c r="C227" s="5">
        <f>B227*'MaxDamage-Adjustment'!$I$6</f>
        <v>158.55441238941751</v>
      </c>
      <c r="D227" s="1">
        <f t="shared" si="3"/>
        <v>317.10882477883501</v>
      </c>
      <c r="E227" s="1">
        <f>D227*'MaxDamage-Adjustment'!$C$12</f>
        <v>95.132647433650504</v>
      </c>
      <c r="F227" s="1">
        <f>D227*'MaxDamage-Adjustment'!$I$12</f>
        <v>63421.764955767001</v>
      </c>
    </row>
    <row r="228" spans="1:6" x14ac:dyDescent="0.35">
      <c r="A228" t="str">
        <f>'MaxDamage-Data'!A227</f>
        <v>Heavily indebted poor countries (HIPC)</v>
      </c>
      <c r="B228" s="1">
        <f>'MaxDamage-Data'!E227*'MaxDamage-Adjustment'!$C$6*(1-'MaxDamage-Adjustment'!$C$18)*'MaxDamage-Adjustment'!$I$18</f>
        <v>127.49246980826733</v>
      </c>
      <c r="C228" s="5">
        <f>B228*'MaxDamage-Adjustment'!$I$6</f>
        <v>127.49246980826733</v>
      </c>
      <c r="D228" s="1">
        <f t="shared" si="3"/>
        <v>254.98493961653466</v>
      </c>
      <c r="E228" s="1">
        <f>D228*'MaxDamage-Adjustment'!$C$12</f>
        <v>76.495481884960398</v>
      </c>
      <c r="F228" s="1">
        <f>D228*'MaxDamage-Adjustment'!$I$12</f>
        <v>50996.98792330693</v>
      </c>
    </row>
    <row r="229" spans="1:6" x14ac:dyDescent="0.35">
      <c r="A229" t="str">
        <f>'MaxDamage-Data'!A228</f>
        <v>High income</v>
      </c>
      <c r="B229" s="1">
        <f>'MaxDamage-Data'!E228*'MaxDamage-Adjustment'!$C$6*(1-'MaxDamage-Adjustment'!$C$18)*'MaxDamage-Adjustment'!$I$18</f>
        <v>515.01651495969395</v>
      </c>
      <c r="C229" s="5">
        <f>B229*'MaxDamage-Adjustment'!$I$6</f>
        <v>515.01651495969395</v>
      </c>
      <c r="D229" s="1">
        <f t="shared" si="3"/>
        <v>1030.0330299193879</v>
      </c>
      <c r="E229" s="1">
        <f>D229*'MaxDamage-Adjustment'!$C$12</f>
        <v>309.00990897581636</v>
      </c>
      <c r="F229" s="1">
        <f>D229*'MaxDamage-Adjustment'!$I$12</f>
        <v>206006.60598387758</v>
      </c>
    </row>
    <row r="230" spans="1:6" x14ac:dyDescent="0.35">
      <c r="A230" t="str">
        <f>'MaxDamage-Data'!A229</f>
        <v>High income: nonOECD</v>
      </c>
      <c r="B230" s="1">
        <f>'MaxDamage-Data'!E229*'MaxDamage-Adjustment'!$C$6*(1-'MaxDamage-Adjustment'!$C$18)*'MaxDamage-Adjustment'!$I$18</f>
        <v>388.36442654904624</v>
      </c>
      <c r="C230" s="5">
        <f>B230*'MaxDamage-Adjustment'!$I$6</f>
        <v>388.36442654904624</v>
      </c>
      <c r="D230" s="1">
        <f t="shared" si="3"/>
        <v>776.72885309809249</v>
      </c>
      <c r="E230" s="1">
        <f>D230*'MaxDamage-Adjustment'!$C$12</f>
        <v>233.01865592942772</v>
      </c>
      <c r="F230" s="1">
        <f>D230*'MaxDamage-Adjustment'!$I$12</f>
        <v>155345.7706196185</v>
      </c>
    </row>
    <row r="231" spans="1:6" x14ac:dyDescent="0.35">
      <c r="A231" t="str">
        <f>'MaxDamage-Data'!A230</f>
        <v>High income: OECD</v>
      </c>
      <c r="B231" s="1">
        <f>'MaxDamage-Data'!E230*'MaxDamage-Adjustment'!$C$6*(1-'MaxDamage-Adjustment'!$C$18)*'MaxDamage-Adjustment'!$I$18</f>
        <v>537.93350136914</v>
      </c>
      <c r="C231" s="5">
        <f>B231*'MaxDamage-Adjustment'!$I$6</f>
        <v>537.93350136914</v>
      </c>
      <c r="D231" s="1">
        <f t="shared" si="3"/>
        <v>1075.86700273828</v>
      </c>
      <c r="E231" s="1">
        <f>D231*'MaxDamage-Adjustment'!$C$12</f>
        <v>322.760100821484</v>
      </c>
      <c r="F231" s="1">
        <f>D231*'MaxDamage-Adjustment'!$I$12</f>
        <v>215173.400547656</v>
      </c>
    </row>
    <row r="232" spans="1:6" x14ac:dyDescent="0.35">
      <c r="A232" t="str">
        <f>'MaxDamage-Data'!A231</f>
        <v>Latin America &amp; Caribbean (all income levels)</v>
      </c>
      <c r="B232" s="1">
        <f>'MaxDamage-Data'!E231*'MaxDamage-Adjustment'!$C$6*(1-'MaxDamage-Adjustment'!$C$18)*'MaxDamage-Adjustment'!$I$18</f>
        <v>312.66152842196112</v>
      </c>
      <c r="C232" s="5">
        <f>B232*'MaxDamage-Adjustment'!$I$6</f>
        <v>312.66152842196112</v>
      </c>
      <c r="D232" s="1">
        <f t="shared" si="3"/>
        <v>625.32305684392225</v>
      </c>
      <c r="E232" s="1">
        <f>D232*'MaxDamage-Adjustment'!$C$12</f>
        <v>187.59691705317667</v>
      </c>
      <c r="F232" s="1">
        <f>D232*'MaxDamage-Adjustment'!$I$12</f>
        <v>125064.61136878445</v>
      </c>
    </row>
    <row r="233" spans="1:6" x14ac:dyDescent="0.35">
      <c r="A233" t="str">
        <f>'MaxDamage-Data'!A232</f>
        <v>Latin America &amp; Caribbean (developing only)</v>
      </c>
      <c r="B233" s="1">
        <f>'MaxDamage-Data'!E232*'MaxDamage-Adjustment'!$C$6*(1-'MaxDamage-Adjustment'!$C$18)*'MaxDamage-Adjustment'!$I$18</f>
        <v>308.83038333599541</v>
      </c>
      <c r="C233" s="5">
        <f>B233*'MaxDamage-Adjustment'!$I$6</f>
        <v>308.83038333599541</v>
      </c>
      <c r="D233" s="1">
        <f t="shared" si="3"/>
        <v>617.66076667199081</v>
      </c>
      <c r="E233" s="1">
        <f>D233*'MaxDamage-Adjustment'!$C$12</f>
        <v>185.29823000159723</v>
      </c>
      <c r="F233" s="1">
        <f>D233*'MaxDamage-Adjustment'!$I$12</f>
        <v>123532.15333439816</v>
      </c>
    </row>
    <row r="234" spans="1:6" x14ac:dyDescent="0.35">
      <c r="A234" t="str">
        <f>'MaxDamage-Data'!A233</f>
        <v>Least developed countries: UN classification</v>
      </c>
      <c r="B234" s="1">
        <f>'MaxDamage-Data'!E233*'MaxDamage-Adjustment'!$C$6*(1-'MaxDamage-Adjustment'!$C$18)*'MaxDamage-Adjustment'!$I$18</f>
        <v>128.47306005334997</v>
      </c>
      <c r="C234" s="5">
        <f>B234*'MaxDamage-Adjustment'!$I$6</f>
        <v>128.47306005334997</v>
      </c>
      <c r="D234" s="1">
        <f t="shared" si="3"/>
        <v>256.94612010669994</v>
      </c>
      <c r="E234" s="1">
        <f>D234*'MaxDamage-Adjustment'!$C$12</f>
        <v>77.083836032009984</v>
      </c>
      <c r="F234" s="1">
        <f>D234*'MaxDamage-Adjustment'!$I$12</f>
        <v>51389.224021339985</v>
      </c>
    </row>
    <row r="235" spans="1:6" x14ac:dyDescent="0.35">
      <c r="A235" t="str">
        <f>'MaxDamage-Data'!A234</f>
        <v>Low &amp; middle income</v>
      </c>
      <c r="B235" s="1">
        <f>'MaxDamage-Data'!E234*'MaxDamage-Adjustment'!$C$6*(1-'MaxDamage-Adjustment'!$C$18)*'MaxDamage-Adjustment'!$I$18</f>
        <v>220.83483252288167</v>
      </c>
      <c r="C235" s="5">
        <f>B235*'MaxDamage-Adjustment'!$I$6</f>
        <v>220.83483252288167</v>
      </c>
      <c r="D235" s="1">
        <f t="shared" si="3"/>
        <v>441.66966504576334</v>
      </c>
      <c r="E235" s="1">
        <f>D235*'MaxDamage-Adjustment'!$C$12</f>
        <v>132.500899513729</v>
      </c>
      <c r="F235" s="1">
        <f>D235*'MaxDamage-Adjustment'!$I$12</f>
        <v>88333.933009152664</v>
      </c>
    </row>
    <row r="236" spans="1:6" x14ac:dyDescent="0.35">
      <c r="A236" t="str">
        <f>'MaxDamage-Data'!A235</f>
        <v>Low income</v>
      </c>
      <c r="B236" s="1">
        <f>'MaxDamage-Data'!E235*'MaxDamage-Adjustment'!$C$6*(1-'MaxDamage-Adjustment'!$C$18)*'MaxDamage-Adjustment'!$I$18</f>
        <v>117.23044223472702</v>
      </c>
      <c r="C236" s="5">
        <f>B236*'MaxDamage-Adjustment'!$I$6</f>
        <v>117.23044223472702</v>
      </c>
      <c r="D236" s="1">
        <f t="shared" si="3"/>
        <v>234.46088446945404</v>
      </c>
      <c r="E236" s="1">
        <f>D236*'MaxDamage-Adjustment'!$C$12</f>
        <v>70.338265340836216</v>
      </c>
      <c r="F236" s="1">
        <f>D236*'MaxDamage-Adjustment'!$I$12</f>
        <v>46892.176893890806</v>
      </c>
    </row>
    <row r="237" spans="1:6" x14ac:dyDescent="0.35">
      <c r="A237" t="str">
        <f>'MaxDamage-Data'!A236</f>
        <v>Lower middle income</v>
      </c>
      <c r="B237" s="1">
        <f>'MaxDamage-Data'!E236*'MaxDamage-Adjustment'!$C$6*(1-'MaxDamage-Adjustment'!$C$18)*'MaxDamage-Adjustment'!$I$18</f>
        <v>174.99712263309036</v>
      </c>
      <c r="C237" s="5">
        <f>B237*'MaxDamage-Adjustment'!$I$6</f>
        <v>174.99712263309036</v>
      </c>
      <c r="D237" s="1">
        <f t="shared" si="3"/>
        <v>349.99424526618071</v>
      </c>
      <c r="E237" s="1">
        <f>D237*'MaxDamage-Adjustment'!$C$12</f>
        <v>104.99827357985421</v>
      </c>
      <c r="F237" s="1">
        <f>D237*'MaxDamage-Adjustment'!$I$12</f>
        <v>69998.849053236147</v>
      </c>
    </row>
    <row r="238" spans="1:6" x14ac:dyDescent="0.35">
      <c r="A238" t="str">
        <f>'MaxDamage-Data'!A237</f>
        <v>Middle East &amp; North Africa (all income levels)</v>
      </c>
      <c r="B238" s="1">
        <f>'MaxDamage-Data'!E237*'MaxDamage-Adjustment'!$C$6*(1-'MaxDamage-Adjustment'!$C$18)*'MaxDamage-Adjustment'!$I$18</f>
        <v>287.63285238957451</v>
      </c>
      <c r="C238" s="5">
        <f>B238*'MaxDamage-Adjustment'!$I$6</f>
        <v>287.63285238957451</v>
      </c>
      <c r="D238" s="1">
        <f t="shared" si="3"/>
        <v>575.26570477914902</v>
      </c>
      <c r="E238" s="1">
        <f>D238*'MaxDamage-Adjustment'!$C$12</f>
        <v>172.57971143374471</v>
      </c>
      <c r="F238" s="1">
        <f>D238*'MaxDamage-Adjustment'!$I$12</f>
        <v>115053.1409558298</v>
      </c>
    </row>
    <row r="239" spans="1:6" x14ac:dyDescent="0.35">
      <c r="A239" t="str">
        <f>'MaxDamage-Data'!A238</f>
        <v>Middle East &amp; North Africa (developing only)</v>
      </c>
      <c r="B239" s="1">
        <f>'MaxDamage-Data'!E238*'MaxDamage-Adjustment'!$C$6*(1-'MaxDamage-Adjustment'!$C$18)*'MaxDamage-Adjustment'!$I$18</f>
        <v>234.80931236650346</v>
      </c>
      <c r="C239" s="5">
        <f>B239*'MaxDamage-Adjustment'!$I$6</f>
        <v>234.80931236650346</v>
      </c>
      <c r="D239" s="1">
        <f t="shared" si="3"/>
        <v>469.61862473300692</v>
      </c>
      <c r="E239" s="1">
        <f>D239*'MaxDamage-Adjustment'!$C$12</f>
        <v>140.88558741990207</v>
      </c>
      <c r="F239" s="1">
        <f>D239*'MaxDamage-Adjustment'!$I$12</f>
        <v>93923.724946601389</v>
      </c>
    </row>
    <row r="240" spans="1:6" x14ac:dyDescent="0.35">
      <c r="A240" t="str">
        <f>'MaxDamage-Data'!A239</f>
        <v>Middle income</v>
      </c>
      <c r="B240" s="1">
        <f>'MaxDamage-Data'!E239*'MaxDamage-Adjustment'!$C$6*(1-'MaxDamage-Adjustment'!$C$18)*'MaxDamage-Adjustment'!$I$18</f>
        <v>231.18424351814724</v>
      </c>
      <c r="C240" s="5">
        <f>B240*'MaxDamage-Adjustment'!$I$6</f>
        <v>231.18424351814724</v>
      </c>
      <c r="D240" s="1">
        <f t="shared" si="3"/>
        <v>462.36848703629448</v>
      </c>
      <c r="E240" s="1">
        <f>D240*'MaxDamage-Adjustment'!$C$12</f>
        <v>138.71054611088834</v>
      </c>
      <c r="F240" s="1">
        <f>D240*'MaxDamage-Adjustment'!$I$12</f>
        <v>92473.697407258893</v>
      </c>
    </row>
    <row r="241" spans="1:6" x14ac:dyDescent="0.35">
      <c r="A241" t="str">
        <f>'MaxDamage-Data'!A240</f>
        <v>North America</v>
      </c>
      <c r="B241" s="1">
        <f>'MaxDamage-Data'!E240*'MaxDamage-Adjustment'!$C$6*(1-'MaxDamage-Adjustment'!$C$18)*'MaxDamage-Adjustment'!$I$18</f>
        <v>571.75471717825997</v>
      </c>
      <c r="C241" s="5">
        <f>B241*'MaxDamage-Adjustment'!$I$6</f>
        <v>571.75471717825997</v>
      </c>
      <c r="D241" s="1">
        <f t="shared" si="3"/>
        <v>1143.5094343565199</v>
      </c>
      <c r="E241" s="1">
        <f>D241*'MaxDamage-Adjustment'!$C$12</f>
        <v>343.05283030695597</v>
      </c>
      <c r="F241" s="1">
        <f>D241*'MaxDamage-Adjustment'!$I$12</f>
        <v>228701.88687130398</v>
      </c>
    </row>
    <row r="242" spans="1:6" x14ac:dyDescent="0.35">
      <c r="A242" t="str">
        <f>'MaxDamage-Data'!A241</f>
        <v>Not classified</v>
      </c>
      <c r="B242" s="1">
        <f>'MaxDamage-Data'!E241*'MaxDamage-Adjustment'!$C$6*(1-'MaxDamage-Adjustment'!$C$18)*'MaxDamage-Adjustment'!$I$18</f>
        <v>0</v>
      </c>
      <c r="C242" s="5">
        <f>B242*'MaxDamage-Adjustment'!$I$6</f>
        <v>0</v>
      </c>
      <c r="D242" s="1">
        <f t="shared" si="3"/>
        <v>0</v>
      </c>
      <c r="E242" s="1">
        <f>D242*'MaxDamage-Adjustment'!$C$12</f>
        <v>0</v>
      </c>
      <c r="F242" s="1">
        <f>D242*'MaxDamage-Adjustment'!$I$12</f>
        <v>0</v>
      </c>
    </row>
    <row r="243" spans="1:6" x14ac:dyDescent="0.35">
      <c r="A243" t="str">
        <f>'MaxDamage-Data'!A242</f>
        <v>OECD members</v>
      </c>
      <c r="B243" s="1">
        <f>'MaxDamage-Data'!E242*'MaxDamage-Adjustment'!$C$6*(1-'MaxDamage-Adjustment'!$C$18)*'MaxDamage-Adjustment'!$I$18</f>
        <v>513.19755775704039</v>
      </c>
      <c r="C243" s="5">
        <f>B243*'MaxDamage-Adjustment'!$I$6</f>
        <v>513.19755775704039</v>
      </c>
      <c r="D243" s="1">
        <f t="shared" si="3"/>
        <v>1026.3951155140808</v>
      </c>
      <c r="E243" s="1">
        <f>D243*'MaxDamage-Adjustment'!$C$12</f>
        <v>307.91853465422423</v>
      </c>
      <c r="F243" s="1">
        <f>D243*'MaxDamage-Adjustment'!$I$12</f>
        <v>205279.02310281617</v>
      </c>
    </row>
    <row r="244" spans="1:6" x14ac:dyDescent="0.35">
      <c r="A244" t="str">
        <f>'MaxDamage-Data'!A243</f>
        <v>Other small states</v>
      </c>
      <c r="B244" s="1">
        <f>'MaxDamage-Data'!E243*'MaxDamage-Adjustment'!$C$6*(1-'MaxDamage-Adjustment'!$C$18)*'MaxDamage-Adjustment'!$I$18</f>
        <v>240.5176106412851</v>
      </c>
      <c r="C244" s="5">
        <f>B244*'MaxDamage-Adjustment'!$I$6</f>
        <v>240.5176106412851</v>
      </c>
      <c r="D244" s="1">
        <f t="shared" si="3"/>
        <v>481.03522128257021</v>
      </c>
      <c r="E244" s="1">
        <f>D244*'MaxDamage-Adjustment'!$C$12</f>
        <v>144.31056638477105</v>
      </c>
      <c r="F244" s="1">
        <f>D244*'MaxDamage-Adjustment'!$I$12</f>
        <v>96207.04425651404</v>
      </c>
    </row>
    <row r="245" spans="1:6" x14ac:dyDescent="0.35">
      <c r="A245" t="str">
        <f>'MaxDamage-Data'!A244</f>
        <v>Pacific island small states</v>
      </c>
      <c r="B245" s="1">
        <f>'MaxDamage-Data'!E244*'MaxDamage-Adjustment'!$C$6*(1-'MaxDamage-Adjustment'!$C$18)*'MaxDamage-Adjustment'!$I$18</f>
        <v>209.24283990556091</v>
      </c>
      <c r="C245" s="5">
        <f>B245*'MaxDamage-Adjustment'!$I$6</f>
        <v>209.24283990556091</v>
      </c>
      <c r="D245" s="1">
        <f t="shared" si="3"/>
        <v>418.48567981112183</v>
      </c>
      <c r="E245" s="1">
        <f>D245*'MaxDamage-Adjustment'!$C$12</f>
        <v>125.54570394333655</v>
      </c>
      <c r="F245" s="1">
        <f>D245*'MaxDamage-Adjustment'!$I$12</f>
        <v>83697.135962224362</v>
      </c>
    </row>
    <row r="246" spans="1:6" x14ac:dyDescent="0.35">
      <c r="A246" t="str">
        <f>'MaxDamage-Data'!A245</f>
        <v>Small states</v>
      </c>
      <c r="B246" s="1">
        <f>'MaxDamage-Data'!E245*'MaxDamage-Adjustment'!$C$6*(1-'MaxDamage-Adjustment'!$C$18)*'MaxDamage-Adjustment'!$I$18</f>
        <v>258.40218663921263</v>
      </c>
      <c r="C246" s="5">
        <f>B246*'MaxDamage-Adjustment'!$I$6</f>
        <v>258.40218663921263</v>
      </c>
      <c r="D246" s="1">
        <f t="shared" si="3"/>
        <v>516.80437327842526</v>
      </c>
      <c r="E246" s="1">
        <f>D246*'MaxDamage-Adjustment'!$C$12</f>
        <v>155.04131198352758</v>
      </c>
      <c r="F246" s="1">
        <f>D246*'MaxDamage-Adjustment'!$I$12</f>
        <v>103360.87465568505</v>
      </c>
    </row>
    <row r="247" spans="1:6" x14ac:dyDescent="0.35">
      <c r="A247" t="str">
        <f>'MaxDamage-Data'!A246</f>
        <v>South Asia</v>
      </c>
      <c r="B247" s="1">
        <f>'MaxDamage-Data'!E246*'MaxDamage-Adjustment'!$C$6*(1-'MaxDamage-Adjustment'!$C$18)*'MaxDamage-Adjustment'!$I$18</f>
        <v>157.00076443899835</v>
      </c>
      <c r="C247" s="5">
        <f>B247*'MaxDamage-Adjustment'!$I$6</f>
        <v>157.00076443899835</v>
      </c>
      <c r="D247" s="1">
        <f t="shared" si="3"/>
        <v>314.00152887799669</v>
      </c>
      <c r="E247" s="1">
        <f>D247*'MaxDamage-Adjustment'!$C$12</f>
        <v>94.200458663399004</v>
      </c>
      <c r="F247" s="1">
        <f>D247*'MaxDamage-Adjustment'!$I$12</f>
        <v>62800.305775599336</v>
      </c>
    </row>
    <row r="248" spans="1:6" x14ac:dyDescent="0.35">
      <c r="A248" t="str">
        <f>'MaxDamage-Data'!A247</f>
        <v>Sub-Saharan Africa (all income levels)</v>
      </c>
      <c r="B248" s="1">
        <f>'MaxDamage-Data'!E247*'MaxDamage-Adjustment'!$C$6*(1-'MaxDamage-Adjustment'!$C$18)*'MaxDamage-Adjustment'!$I$18</f>
        <v>166.06602833059949</v>
      </c>
      <c r="C248" s="5">
        <f>B248*'MaxDamage-Adjustment'!$I$6</f>
        <v>166.06602833059949</v>
      </c>
      <c r="D248" s="1">
        <f t="shared" si="3"/>
        <v>332.13205666119899</v>
      </c>
      <c r="E248" s="1">
        <f>D248*'MaxDamage-Adjustment'!$C$12</f>
        <v>99.639616998359699</v>
      </c>
      <c r="F248" s="1">
        <f>D248*'MaxDamage-Adjustment'!$I$12</f>
        <v>66426.411332239804</v>
      </c>
    </row>
    <row r="249" spans="1:6" x14ac:dyDescent="0.35">
      <c r="A249" t="str">
        <f>'MaxDamage-Data'!A248</f>
        <v>Sub-Saharan Africa (developing only)</v>
      </c>
      <c r="B249" s="1">
        <f>'MaxDamage-Data'!E248*'MaxDamage-Adjustment'!$C$6*(1-'MaxDamage-Adjustment'!$C$18)*'MaxDamage-Adjustment'!$I$18</f>
        <v>165.58240745584433</v>
      </c>
      <c r="C249" s="5">
        <f>B249*'MaxDamage-Adjustment'!$I$6</f>
        <v>165.58240745584433</v>
      </c>
      <c r="D249" s="1">
        <f t="shared" si="3"/>
        <v>331.16481491168867</v>
      </c>
      <c r="E249" s="1">
        <f>D249*'MaxDamage-Adjustment'!$C$12</f>
        <v>99.349444473506594</v>
      </c>
      <c r="F249" s="1">
        <f>D249*'MaxDamage-Adjustment'!$I$12</f>
        <v>66232.962982337733</v>
      </c>
    </row>
    <row r="250" spans="1:6" x14ac:dyDescent="0.35">
      <c r="A250" t="str">
        <f>'MaxDamage-Data'!A249</f>
        <v>Upper middle income</v>
      </c>
      <c r="B250" s="1">
        <f>'MaxDamage-Data'!E249*'MaxDamage-Adjustment'!$C$6*(1-'MaxDamage-Adjustment'!$C$18)*'MaxDamage-Adjustment'!$I$18</f>
        <v>271.18322431945057</v>
      </c>
      <c r="C250" s="5">
        <f>B250*'MaxDamage-Adjustment'!$I$6</f>
        <v>271.18322431945057</v>
      </c>
      <c r="D250" s="1">
        <f t="shared" si="3"/>
        <v>542.36644863890115</v>
      </c>
      <c r="E250" s="1">
        <f>D250*'MaxDamage-Adjustment'!$C$12</f>
        <v>162.70993459167033</v>
      </c>
      <c r="F250" s="1">
        <f>D250*'MaxDamage-Adjustment'!$I$12</f>
        <v>108473.28972778023</v>
      </c>
    </row>
    <row r="251" spans="1:6" x14ac:dyDescent="0.35">
      <c r="A251" t="str">
        <f>'MaxDamage-Data'!A250</f>
        <v>World</v>
      </c>
      <c r="B251" s="1">
        <f>'MaxDamage-Data'!E250*'MaxDamage-Adjustment'!$C$6*(1-'MaxDamage-Adjustment'!$C$18)*'MaxDamage-Adjustment'!$I$18</f>
        <v>319.45019869174126</v>
      </c>
      <c r="C251" s="5">
        <f>B251*'MaxDamage-Adjustment'!$I$6</f>
        <v>319.45019869174126</v>
      </c>
      <c r="D251" s="1">
        <f t="shared" si="3"/>
        <v>638.90039738348253</v>
      </c>
      <c r="E251" s="1">
        <f>D251*'MaxDamage-Adjustment'!$C$12</f>
        <v>191.67011921504476</v>
      </c>
      <c r="F251" s="1">
        <f>D251*'MaxDamage-Adjustment'!$I$12</f>
        <v>127780.07947669651</v>
      </c>
    </row>
  </sheetData>
  <mergeCells count="1">
    <mergeCell ref="B1: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sheetPr>
  <dimension ref="A1:F25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5" x14ac:dyDescent="0.35"/>
  <cols>
    <col min="1" max="1" width="22.453125" customWidth="1"/>
    <col min="2" max="2" width="21.1796875" customWidth="1"/>
    <col min="3" max="3" width="21.1796875" style="3" customWidth="1"/>
    <col min="4" max="6" width="21.1796875" customWidth="1"/>
  </cols>
  <sheetData>
    <row r="1" spans="1:6" ht="18.75" customHeight="1" x14ac:dyDescent="0.35">
      <c r="B1" s="200" t="s">
        <v>272</v>
      </c>
      <c r="C1" s="201"/>
      <c r="D1" s="201"/>
      <c r="E1" s="13" t="s">
        <v>268</v>
      </c>
      <c r="F1" s="13" t="s">
        <v>269</v>
      </c>
    </row>
    <row r="2" spans="1:6" ht="31" customHeight="1" x14ac:dyDescent="0.35">
      <c r="A2" s="14" t="s">
        <v>248</v>
      </c>
      <c r="B2" s="11" t="s">
        <v>270</v>
      </c>
      <c r="C2" s="11" t="s">
        <v>263</v>
      </c>
      <c r="D2" s="12" t="s">
        <v>264</v>
      </c>
      <c r="E2" s="12" t="s">
        <v>264</v>
      </c>
      <c r="F2" s="12" t="s">
        <v>264</v>
      </c>
    </row>
    <row r="3" spans="1:6" ht="27" customHeight="1" x14ac:dyDescent="0.35">
      <c r="A3" s="2"/>
      <c r="B3" s="10" t="s">
        <v>267</v>
      </c>
      <c r="C3" s="10" t="s">
        <v>267</v>
      </c>
      <c r="D3" s="10" t="s">
        <v>267</v>
      </c>
      <c r="E3" s="10" t="s">
        <v>267</v>
      </c>
      <c r="F3" s="10" t="s">
        <v>275</v>
      </c>
    </row>
    <row r="4" spans="1:6" x14ac:dyDescent="0.35">
      <c r="A4" t="str">
        <f>'MaxDamage-Data'!A3</f>
        <v>Afghanistan</v>
      </c>
      <c r="B4" s="1">
        <f>'MaxDamage-Data'!F3*'MaxDamage-Adjustment'!$C$7*(1-'MaxDamage-Adjustment'!$C$19)*'MaxDamage-Adjustment'!$I$19</f>
        <v>86.771923809029019</v>
      </c>
      <c r="C4" s="5">
        <f>B4*'MaxDamage-Adjustment'!$I$7</f>
        <v>130.15788571354352</v>
      </c>
      <c r="D4" s="1">
        <f>C4+B4</f>
        <v>216.92980952257255</v>
      </c>
      <c r="E4" s="1">
        <f>D4*'MaxDamage-Adjustment'!$C$13</f>
        <v>65.078942856771761</v>
      </c>
      <c r="F4" s="1">
        <f>D4*'MaxDamage-Adjustment'!$I$13</f>
        <v>108464.90476128628</v>
      </c>
    </row>
    <row r="5" spans="1:6" x14ac:dyDescent="0.35">
      <c r="A5" t="str">
        <f>'MaxDamage-Data'!A4</f>
        <v>Albania</v>
      </c>
      <c r="B5" s="1">
        <f>'MaxDamage-Data'!F4*'MaxDamage-Adjustment'!$C$7*(1-'MaxDamage-Adjustment'!$C$19)*'MaxDamage-Adjustment'!$I$19</f>
        <v>166.55086707341368</v>
      </c>
      <c r="C5" s="5">
        <f>B5*'MaxDamage-Adjustment'!$I$7</f>
        <v>249.82630061012054</v>
      </c>
      <c r="D5" s="1">
        <f t="shared" ref="D5:D68" si="0">C5+B5</f>
        <v>416.37716768353425</v>
      </c>
      <c r="E5" s="1">
        <f>D5*'MaxDamage-Adjustment'!$C$13</f>
        <v>124.91315030506027</v>
      </c>
      <c r="F5" s="1">
        <f>D5*'MaxDamage-Adjustment'!$I$13</f>
        <v>208188.58384176713</v>
      </c>
    </row>
    <row r="6" spans="1:6" x14ac:dyDescent="0.35">
      <c r="A6" t="str">
        <f>'MaxDamage-Data'!A5</f>
        <v>Algeria</v>
      </c>
      <c r="B6" s="1">
        <f>'MaxDamage-Data'!F5*'MaxDamage-Adjustment'!$C$7*(1-'MaxDamage-Adjustment'!$C$19)*'MaxDamage-Adjustment'!$I$19</f>
        <v>168.7806619054189</v>
      </c>
      <c r="C6" s="5">
        <f>B6*'MaxDamage-Adjustment'!$I$7</f>
        <v>253.17099285812833</v>
      </c>
      <c r="D6" s="1">
        <f t="shared" si="0"/>
        <v>421.95165476354725</v>
      </c>
      <c r="E6" s="1">
        <f>D6*'MaxDamage-Adjustment'!$C$13</f>
        <v>126.58549642906416</v>
      </c>
      <c r="F6" s="1">
        <f>D6*'MaxDamage-Adjustment'!$I$13</f>
        <v>210975.82738177362</v>
      </c>
    </row>
    <row r="7" spans="1:6" x14ac:dyDescent="0.35">
      <c r="A7" t="str">
        <f>'MaxDamage-Data'!A6</f>
        <v>American Samoa</v>
      </c>
      <c r="B7" s="1">
        <f>'MaxDamage-Data'!F6*'MaxDamage-Adjustment'!$C$7*(1-'MaxDamage-Adjustment'!$C$19)*'MaxDamage-Adjustment'!$I$19</f>
        <v>0</v>
      </c>
      <c r="C7" s="5">
        <f>B7*'MaxDamage-Adjustment'!$I$7</f>
        <v>0</v>
      </c>
      <c r="D7" s="1">
        <f t="shared" si="0"/>
        <v>0</v>
      </c>
      <c r="E7" s="1">
        <f>D7*'MaxDamage-Adjustment'!$C$13</f>
        <v>0</v>
      </c>
      <c r="F7" s="1">
        <f>D7*'MaxDamage-Adjustment'!$I$13</f>
        <v>0</v>
      </c>
    </row>
    <row r="8" spans="1:6" x14ac:dyDescent="0.35">
      <c r="A8" t="str">
        <f>'MaxDamage-Data'!A7</f>
        <v>Andorra</v>
      </c>
      <c r="B8" s="1">
        <f>'MaxDamage-Data'!F7*'MaxDamage-Adjustment'!$C$7*(1-'MaxDamage-Adjustment'!$C$19)*'MaxDamage-Adjustment'!$I$19</f>
        <v>0</v>
      </c>
      <c r="C8" s="5">
        <f>B8*'MaxDamage-Adjustment'!$I$7</f>
        <v>0</v>
      </c>
      <c r="D8" s="1">
        <f t="shared" si="0"/>
        <v>0</v>
      </c>
      <c r="E8" s="1">
        <f>D8*'MaxDamage-Adjustment'!$C$13</f>
        <v>0</v>
      </c>
      <c r="F8" s="1">
        <f>D8*'MaxDamage-Adjustment'!$I$13</f>
        <v>0</v>
      </c>
    </row>
    <row r="9" spans="1:6" x14ac:dyDescent="0.35">
      <c r="A9" t="str">
        <f>'MaxDamage-Data'!A8</f>
        <v>Angola</v>
      </c>
      <c r="B9" s="1">
        <f>'MaxDamage-Data'!F8*'MaxDamage-Adjustment'!$C$7*(1-'MaxDamage-Adjustment'!$C$19)*'MaxDamage-Adjustment'!$I$19</f>
        <v>167.11303869641029</v>
      </c>
      <c r="C9" s="5">
        <f>B9*'MaxDamage-Adjustment'!$I$7</f>
        <v>250.66955804461543</v>
      </c>
      <c r="D9" s="1">
        <f t="shared" si="0"/>
        <v>417.78259674102571</v>
      </c>
      <c r="E9" s="1">
        <f>D9*'MaxDamage-Adjustment'!$C$13</f>
        <v>125.33477902230771</v>
      </c>
      <c r="F9" s="1">
        <f>D9*'MaxDamage-Adjustment'!$I$13</f>
        <v>208891.29837051284</v>
      </c>
    </row>
    <row r="10" spans="1:6" x14ac:dyDescent="0.35">
      <c r="A10" t="str">
        <f>'MaxDamage-Data'!A9</f>
        <v>Antigua and Barbuda</v>
      </c>
      <c r="B10" s="1">
        <f>'MaxDamage-Data'!F9*'MaxDamage-Adjustment'!$C$7*(1-'MaxDamage-Adjustment'!$C$19)*'MaxDamage-Adjustment'!$I$19</f>
        <v>240.99024004303865</v>
      </c>
      <c r="C10" s="5">
        <f>B10*'MaxDamage-Adjustment'!$I$7</f>
        <v>361.48536006455799</v>
      </c>
      <c r="D10" s="1">
        <f t="shared" si="0"/>
        <v>602.47560010759662</v>
      </c>
      <c r="E10" s="1">
        <f>D10*'MaxDamage-Adjustment'!$C$13</f>
        <v>180.74268003227897</v>
      </c>
      <c r="F10" s="1">
        <f>D10*'MaxDamage-Adjustment'!$I$13</f>
        <v>301237.8000537983</v>
      </c>
    </row>
    <row r="11" spans="1:6" x14ac:dyDescent="0.35">
      <c r="A11" t="str">
        <f>'MaxDamage-Data'!A10</f>
        <v>Argentina</v>
      </c>
      <c r="B11" s="1">
        <f>'MaxDamage-Data'!F10*'MaxDamage-Adjustment'!$C$7*(1-'MaxDamage-Adjustment'!$C$19)*'MaxDamage-Adjustment'!$I$19</f>
        <v>231.21990068818158</v>
      </c>
      <c r="C11" s="5">
        <f>B11*'MaxDamage-Adjustment'!$I$7</f>
        <v>346.82985103227236</v>
      </c>
      <c r="D11" s="1">
        <f t="shared" si="0"/>
        <v>578.04975172045397</v>
      </c>
      <c r="E11" s="1">
        <f>D11*'MaxDamage-Adjustment'!$C$13</f>
        <v>173.41492551613618</v>
      </c>
      <c r="F11" s="1">
        <f>D11*'MaxDamage-Adjustment'!$I$13</f>
        <v>289024.87586022698</v>
      </c>
    </row>
    <row r="12" spans="1:6" x14ac:dyDescent="0.35">
      <c r="A12" t="str">
        <f>'MaxDamage-Data'!A11</f>
        <v>Armenia</v>
      </c>
      <c r="B12" s="1">
        <f>'MaxDamage-Data'!F11*'MaxDamage-Adjustment'!$C$7*(1-'MaxDamage-Adjustment'!$C$19)*'MaxDamage-Adjustment'!$I$19</f>
        <v>151.58581185548019</v>
      </c>
      <c r="C12" s="5">
        <f>B12*'MaxDamage-Adjustment'!$I$7</f>
        <v>227.37871778322028</v>
      </c>
      <c r="D12" s="1">
        <f t="shared" si="0"/>
        <v>378.96452963870047</v>
      </c>
      <c r="E12" s="1">
        <f>D12*'MaxDamage-Adjustment'!$C$13</f>
        <v>113.68935889161014</v>
      </c>
      <c r="F12" s="1">
        <f>D12*'MaxDamage-Adjustment'!$I$13</f>
        <v>189482.26481935024</v>
      </c>
    </row>
    <row r="13" spans="1:6" x14ac:dyDescent="0.35">
      <c r="A13" t="str">
        <f>'MaxDamage-Data'!A12</f>
        <v>Aruba</v>
      </c>
      <c r="B13" s="1">
        <f>'MaxDamage-Data'!F12*'MaxDamage-Adjustment'!$C$7*(1-'MaxDamage-Adjustment'!$C$19)*'MaxDamage-Adjustment'!$I$19</f>
        <v>295.12901560345074</v>
      </c>
      <c r="C13" s="5">
        <f>B13*'MaxDamage-Adjustment'!$I$7</f>
        <v>442.69352340517611</v>
      </c>
      <c r="D13" s="1">
        <f t="shared" si="0"/>
        <v>737.82253900862679</v>
      </c>
      <c r="E13" s="1">
        <f>D13*'MaxDamage-Adjustment'!$C$13</f>
        <v>221.34676170258803</v>
      </c>
      <c r="F13" s="1">
        <f>D13*'MaxDamage-Adjustment'!$I$13</f>
        <v>368911.26950431342</v>
      </c>
    </row>
    <row r="14" spans="1:6" x14ac:dyDescent="0.35">
      <c r="A14" t="str">
        <f>'MaxDamage-Data'!A13</f>
        <v>Australia</v>
      </c>
      <c r="B14" s="1">
        <f>'MaxDamage-Data'!F13*'MaxDamage-Adjustment'!$C$7*(1-'MaxDamage-Adjustment'!$C$19)*'MaxDamage-Adjustment'!$I$19</f>
        <v>377.46768079623098</v>
      </c>
      <c r="C14" s="5">
        <f>B14*'MaxDamage-Adjustment'!$I$7</f>
        <v>566.20152119434647</v>
      </c>
      <c r="D14" s="1">
        <f t="shared" si="0"/>
        <v>943.66920199057745</v>
      </c>
      <c r="E14" s="1">
        <f>D14*'MaxDamage-Adjustment'!$C$13</f>
        <v>283.10076059717323</v>
      </c>
      <c r="F14" s="1">
        <f>D14*'MaxDamage-Adjustment'!$I$13</f>
        <v>471834.6009952887</v>
      </c>
    </row>
    <row r="15" spans="1:6" x14ac:dyDescent="0.35">
      <c r="A15" t="str">
        <f>'MaxDamage-Data'!A14</f>
        <v>Austria</v>
      </c>
      <c r="B15" s="1">
        <f>'MaxDamage-Data'!F14*'MaxDamage-Adjustment'!$C$7*(1-'MaxDamage-Adjustment'!$C$19)*'MaxDamage-Adjustment'!$I$19</f>
        <v>364.31536625881091</v>
      </c>
      <c r="C15" s="5">
        <f>B15*'MaxDamage-Adjustment'!$I$7</f>
        <v>546.4730493882164</v>
      </c>
      <c r="D15" s="1">
        <f t="shared" si="0"/>
        <v>910.78841564702725</v>
      </c>
      <c r="E15" s="1">
        <f>D15*'MaxDamage-Adjustment'!$C$13</f>
        <v>273.23652469410814</v>
      </c>
      <c r="F15" s="1">
        <f>D15*'MaxDamage-Adjustment'!$I$13</f>
        <v>455394.2078235136</v>
      </c>
    </row>
    <row r="16" spans="1:6" x14ac:dyDescent="0.35">
      <c r="A16" t="str">
        <f>'MaxDamage-Data'!A15</f>
        <v>Azerbaijan</v>
      </c>
      <c r="B16" s="1">
        <f>'MaxDamage-Data'!F15*'MaxDamage-Adjustment'!$C$7*(1-'MaxDamage-Adjustment'!$C$19)*'MaxDamage-Adjustment'!$I$19</f>
        <v>185.76624649410061</v>
      </c>
      <c r="C16" s="5">
        <f>B16*'MaxDamage-Adjustment'!$I$7</f>
        <v>278.64936974115091</v>
      </c>
      <c r="D16" s="1">
        <f t="shared" si="0"/>
        <v>464.41561623525149</v>
      </c>
      <c r="E16" s="1">
        <f>D16*'MaxDamage-Adjustment'!$C$13</f>
        <v>139.32468487057545</v>
      </c>
      <c r="F16" s="1">
        <f>D16*'MaxDamage-Adjustment'!$I$13</f>
        <v>232207.80811762574</v>
      </c>
    </row>
    <row r="17" spans="1:6" x14ac:dyDescent="0.35">
      <c r="A17" t="str">
        <f>'MaxDamage-Data'!A16</f>
        <v>Bahamas, The</v>
      </c>
      <c r="B17" s="1">
        <f>'MaxDamage-Data'!F16*'MaxDamage-Adjustment'!$C$7*(1-'MaxDamage-Adjustment'!$C$19)*'MaxDamage-Adjustment'!$I$19</f>
        <v>285.5428547789877</v>
      </c>
      <c r="C17" s="5">
        <f>B17*'MaxDamage-Adjustment'!$I$7</f>
        <v>428.31428216848155</v>
      </c>
      <c r="D17" s="1">
        <f t="shared" si="0"/>
        <v>713.85713694746926</v>
      </c>
      <c r="E17" s="1">
        <f>D17*'MaxDamage-Adjustment'!$C$13</f>
        <v>214.15714108424078</v>
      </c>
      <c r="F17" s="1">
        <f>D17*'MaxDamage-Adjustment'!$I$13</f>
        <v>356928.5684737346</v>
      </c>
    </row>
    <row r="18" spans="1:6" x14ac:dyDescent="0.35">
      <c r="A18" t="str">
        <f>'MaxDamage-Data'!A17</f>
        <v>Bahrain</v>
      </c>
      <c r="B18" s="1">
        <f>'MaxDamage-Data'!F17*'MaxDamage-Adjustment'!$C$7*(1-'MaxDamage-Adjustment'!$C$19)*'MaxDamage-Adjustment'!$I$19</f>
        <v>279.50936578796365</v>
      </c>
      <c r="C18" s="5">
        <f>B18*'MaxDamage-Adjustment'!$I$7</f>
        <v>419.2640486819455</v>
      </c>
      <c r="D18" s="1">
        <f t="shared" si="0"/>
        <v>698.77341446990908</v>
      </c>
      <c r="E18" s="1">
        <f>D18*'MaxDamage-Adjustment'!$C$13</f>
        <v>209.63202434097272</v>
      </c>
      <c r="F18" s="1">
        <f>D18*'MaxDamage-Adjustment'!$I$13</f>
        <v>349386.70723495452</v>
      </c>
    </row>
    <row r="19" spans="1:6" x14ac:dyDescent="0.35">
      <c r="A19" t="str">
        <f>'MaxDamage-Data'!A18</f>
        <v>Bangladesh</v>
      </c>
      <c r="B19" s="1">
        <f>'MaxDamage-Data'!F18*'MaxDamage-Adjustment'!$C$7*(1-'MaxDamage-Adjustment'!$C$19)*'MaxDamage-Adjustment'!$I$19</f>
        <v>95.871035866100598</v>
      </c>
      <c r="C19" s="5">
        <f>B19*'MaxDamage-Adjustment'!$I$7</f>
        <v>143.80655379915089</v>
      </c>
      <c r="D19" s="1">
        <f t="shared" si="0"/>
        <v>239.6775896652515</v>
      </c>
      <c r="E19" s="1">
        <f>D19*'MaxDamage-Adjustment'!$C$13</f>
        <v>71.903276899575445</v>
      </c>
      <c r="F19" s="1">
        <f>D19*'MaxDamage-Adjustment'!$I$13</f>
        <v>119838.79483262575</v>
      </c>
    </row>
    <row r="20" spans="1:6" x14ac:dyDescent="0.35">
      <c r="A20" t="str">
        <f>'MaxDamage-Data'!A19</f>
        <v>Barbados</v>
      </c>
      <c r="B20" s="1">
        <f>'MaxDamage-Data'!F19*'MaxDamage-Adjustment'!$C$7*(1-'MaxDamage-Adjustment'!$C$19)*'MaxDamage-Adjustment'!$I$19</f>
        <v>256.71119393014732</v>
      </c>
      <c r="C20" s="5">
        <f>B20*'MaxDamage-Adjustment'!$I$7</f>
        <v>385.06679089522095</v>
      </c>
      <c r="D20" s="1">
        <f t="shared" si="0"/>
        <v>641.77798482536832</v>
      </c>
      <c r="E20" s="1">
        <f>D20*'MaxDamage-Adjustment'!$C$13</f>
        <v>192.5333954476105</v>
      </c>
      <c r="F20" s="1">
        <f>D20*'MaxDamage-Adjustment'!$I$13</f>
        <v>320888.99241268414</v>
      </c>
    </row>
    <row r="21" spans="1:6" x14ac:dyDescent="0.35">
      <c r="A21" t="str">
        <f>'MaxDamage-Data'!A20</f>
        <v>Belarus</v>
      </c>
      <c r="B21" s="1">
        <f>'MaxDamage-Data'!F20*'MaxDamage-Adjustment'!$C$7*(1-'MaxDamage-Adjustment'!$C$19)*'MaxDamage-Adjustment'!$I$19</f>
        <v>185.51849331419515</v>
      </c>
      <c r="C21" s="5">
        <f>B21*'MaxDamage-Adjustment'!$I$7</f>
        <v>278.2777399712927</v>
      </c>
      <c r="D21" s="1">
        <f t="shared" si="0"/>
        <v>463.79623328548786</v>
      </c>
      <c r="E21" s="1">
        <f>D21*'MaxDamage-Adjustment'!$C$13</f>
        <v>139.13886998564635</v>
      </c>
      <c r="F21" s="1">
        <f>D21*'MaxDamage-Adjustment'!$I$13</f>
        <v>231898.11664274393</v>
      </c>
    </row>
    <row r="22" spans="1:6" x14ac:dyDescent="0.35">
      <c r="A22" t="str">
        <f>'MaxDamage-Data'!A21</f>
        <v>Belgium</v>
      </c>
      <c r="B22" s="1">
        <f>'MaxDamage-Data'!F21*'MaxDamage-Adjustment'!$C$7*(1-'MaxDamage-Adjustment'!$C$19)*'MaxDamage-Adjustment'!$I$19</f>
        <v>358.91657479406604</v>
      </c>
      <c r="C22" s="5">
        <f>B22*'MaxDamage-Adjustment'!$I$7</f>
        <v>538.37486219109906</v>
      </c>
      <c r="D22" s="1">
        <f t="shared" si="0"/>
        <v>897.29143698516509</v>
      </c>
      <c r="E22" s="1">
        <f>D22*'MaxDamage-Adjustment'!$C$13</f>
        <v>269.18743109554953</v>
      </c>
      <c r="F22" s="1">
        <f>D22*'MaxDamage-Adjustment'!$I$13</f>
        <v>448645.71849258256</v>
      </c>
    </row>
    <row r="23" spans="1:6" x14ac:dyDescent="0.35">
      <c r="A23" t="str">
        <f>'MaxDamage-Data'!A22</f>
        <v>Belize</v>
      </c>
      <c r="B23" s="1">
        <f>'MaxDamage-Data'!F22*'MaxDamage-Adjustment'!$C$7*(1-'MaxDamage-Adjustment'!$C$19)*'MaxDamage-Adjustment'!$I$19</f>
        <v>170.99161679033935</v>
      </c>
      <c r="C23" s="5">
        <f>B23*'MaxDamage-Adjustment'!$I$7</f>
        <v>256.48742518550904</v>
      </c>
      <c r="D23" s="1">
        <f t="shared" si="0"/>
        <v>427.47904197584842</v>
      </c>
      <c r="E23" s="1">
        <f>D23*'MaxDamage-Adjustment'!$C$13</f>
        <v>128.24371259275452</v>
      </c>
      <c r="F23" s="1">
        <f>D23*'MaxDamage-Adjustment'!$I$13</f>
        <v>213739.52098792422</v>
      </c>
    </row>
    <row r="24" spans="1:6" x14ac:dyDescent="0.35">
      <c r="A24" t="str">
        <f>'MaxDamage-Data'!A23</f>
        <v>Benin</v>
      </c>
      <c r="B24" s="1">
        <f>'MaxDamage-Data'!F23*'MaxDamage-Adjustment'!$C$7*(1-'MaxDamage-Adjustment'!$C$19)*'MaxDamage-Adjustment'!$I$19</f>
        <v>92.797020624661741</v>
      </c>
      <c r="C24" s="5">
        <f>B24*'MaxDamage-Adjustment'!$I$7</f>
        <v>139.19553093699261</v>
      </c>
      <c r="D24" s="1">
        <f t="shared" si="0"/>
        <v>231.99255156165435</v>
      </c>
      <c r="E24" s="1">
        <f>D24*'MaxDamage-Adjustment'!$C$13</f>
        <v>69.597765468496306</v>
      </c>
      <c r="F24" s="1">
        <f>D24*'MaxDamage-Adjustment'!$I$13</f>
        <v>115996.27578082717</v>
      </c>
    </row>
    <row r="25" spans="1:6" x14ac:dyDescent="0.35">
      <c r="A25" t="str">
        <f>'MaxDamage-Data'!A24</f>
        <v>Bermuda</v>
      </c>
      <c r="B25" s="1">
        <f>'MaxDamage-Data'!F24*'MaxDamage-Adjustment'!$C$7*(1-'MaxDamage-Adjustment'!$C$19)*'MaxDamage-Adjustment'!$I$19</f>
        <v>448.73088528594855</v>
      </c>
      <c r="C25" s="5">
        <f>B25*'MaxDamage-Adjustment'!$I$7</f>
        <v>673.09632792892285</v>
      </c>
      <c r="D25" s="1">
        <f t="shared" si="0"/>
        <v>1121.8272132148713</v>
      </c>
      <c r="E25" s="1">
        <f>D25*'MaxDamage-Adjustment'!$C$13</f>
        <v>336.54816396446137</v>
      </c>
      <c r="F25" s="1">
        <f>D25*'MaxDamage-Adjustment'!$I$13</f>
        <v>560913.60660743562</v>
      </c>
    </row>
    <row r="26" spans="1:6" x14ac:dyDescent="0.35">
      <c r="A26" t="str">
        <f>'MaxDamage-Data'!A25</f>
        <v>Bhutan</v>
      </c>
      <c r="B26" s="1">
        <f>'MaxDamage-Data'!F25*'MaxDamage-Adjustment'!$C$7*(1-'MaxDamage-Adjustment'!$C$19)*'MaxDamage-Adjustment'!$I$19</f>
        <v>135.47841545648893</v>
      </c>
      <c r="C26" s="5">
        <f>B26*'MaxDamage-Adjustment'!$I$7</f>
        <v>203.21762318473338</v>
      </c>
      <c r="D26" s="1">
        <f t="shared" si="0"/>
        <v>338.69603864122234</v>
      </c>
      <c r="E26" s="1">
        <f>D26*'MaxDamage-Adjustment'!$C$13</f>
        <v>101.60881159236671</v>
      </c>
      <c r="F26" s="1">
        <f>D26*'MaxDamage-Adjustment'!$I$13</f>
        <v>169348.01932061117</v>
      </c>
    </row>
    <row r="27" spans="1:6" x14ac:dyDescent="0.35">
      <c r="A27" t="str">
        <f>'MaxDamage-Data'!A26</f>
        <v>Bolivia</v>
      </c>
      <c r="B27" s="1">
        <f>'MaxDamage-Data'!F26*'MaxDamage-Adjustment'!$C$7*(1-'MaxDamage-Adjustment'!$C$19)*'MaxDamage-Adjustment'!$I$19</f>
        <v>129.72085152456285</v>
      </c>
      <c r="C27" s="5">
        <f>B27*'MaxDamage-Adjustment'!$I$7</f>
        <v>194.58127728684428</v>
      </c>
      <c r="D27" s="1">
        <f t="shared" si="0"/>
        <v>324.3021288114071</v>
      </c>
      <c r="E27" s="1">
        <f>D27*'MaxDamage-Adjustment'!$C$13</f>
        <v>97.290638643422128</v>
      </c>
      <c r="F27" s="1">
        <f>D27*'MaxDamage-Adjustment'!$I$13</f>
        <v>162151.06440570354</v>
      </c>
    </row>
    <row r="28" spans="1:6" x14ac:dyDescent="0.35">
      <c r="A28" t="str">
        <f>'MaxDamage-Data'!A27</f>
        <v>Bosnia and Herzegovina</v>
      </c>
      <c r="B28" s="1">
        <f>'MaxDamage-Data'!F27*'MaxDamage-Adjustment'!$C$7*(1-'MaxDamage-Adjustment'!$C$19)*'MaxDamage-Adjustment'!$I$19</f>
        <v>169.17099398527336</v>
      </c>
      <c r="C28" s="5">
        <f>B28*'MaxDamage-Adjustment'!$I$7</f>
        <v>253.75649097791003</v>
      </c>
      <c r="D28" s="1">
        <f t="shared" si="0"/>
        <v>422.92748496318336</v>
      </c>
      <c r="E28" s="1">
        <f>D28*'MaxDamage-Adjustment'!$C$13</f>
        <v>126.878245488955</v>
      </c>
      <c r="F28" s="1">
        <f>D28*'MaxDamage-Adjustment'!$I$13</f>
        <v>211463.74248159167</v>
      </c>
    </row>
    <row r="29" spans="1:6" x14ac:dyDescent="0.35">
      <c r="A29" t="str">
        <f>'MaxDamage-Data'!A28</f>
        <v>Botswana</v>
      </c>
      <c r="B29" s="1">
        <f>'MaxDamage-Data'!F28*'MaxDamage-Adjustment'!$C$7*(1-'MaxDamage-Adjustment'!$C$19)*'MaxDamage-Adjustment'!$I$19</f>
        <v>196.81918879813867</v>
      </c>
      <c r="C29" s="5">
        <f>B29*'MaxDamage-Adjustment'!$I$7</f>
        <v>295.22878319720803</v>
      </c>
      <c r="D29" s="1">
        <f t="shared" si="0"/>
        <v>492.0479719953467</v>
      </c>
      <c r="E29" s="1">
        <f>D29*'MaxDamage-Adjustment'!$C$13</f>
        <v>147.61439159860402</v>
      </c>
      <c r="F29" s="1">
        <f>D29*'MaxDamage-Adjustment'!$I$13</f>
        <v>246023.98599767336</v>
      </c>
    </row>
    <row r="30" spans="1:6" x14ac:dyDescent="0.35">
      <c r="A30" t="str">
        <f>'MaxDamage-Data'!A29</f>
        <v>Brazil</v>
      </c>
      <c r="B30" s="1">
        <f>'MaxDamage-Data'!F29*'MaxDamage-Adjustment'!$C$7*(1-'MaxDamage-Adjustment'!$C$19)*'MaxDamage-Adjustment'!$I$19</f>
        <v>228.01364535266018</v>
      </c>
      <c r="C30" s="5">
        <f>B30*'MaxDamage-Adjustment'!$I$7</f>
        <v>342.02046802899025</v>
      </c>
      <c r="D30" s="1">
        <f t="shared" si="0"/>
        <v>570.0341133816504</v>
      </c>
      <c r="E30" s="1">
        <f>D30*'MaxDamage-Adjustment'!$C$13</f>
        <v>171.01023401449513</v>
      </c>
      <c r="F30" s="1">
        <f>D30*'MaxDamage-Adjustment'!$I$13</f>
        <v>285017.05669082521</v>
      </c>
    </row>
    <row r="31" spans="1:6" x14ac:dyDescent="0.35">
      <c r="A31" t="str">
        <f>'MaxDamage-Data'!A30</f>
        <v>Brunei Darussalam</v>
      </c>
      <c r="B31" s="1">
        <f>'MaxDamage-Data'!F30*'MaxDamage-Adjustment'!$C$7*(1-'MaxDamage-Adjustment'!$C$19)*'MaxDamage-Adjustment'!$I$19</f>
        <v>319.07238940715393</v>
      </c>
      <c r="C31" s="5">
        <f>B31*'MaxDamage-Adjustment'!$I$7</f>
        <v>478.60858411073093</v>
      </c>
      <c r="D31" s="1">
        <f t="shared" si="0"/>
        <v>797.68097351788492</v>
      </c>
      <c r="E31" s="1">
        <f>D31*'MaxDamage-Adjustment'!$C$13</f>
        <v>239.30429205536547</v>
      </c>
      <c r="F31" s="1">
        <f>D31*'MaxDamage-Adjustment'!$I$13</f>
        <v>398840.48675894248</v>
      </c>
    </row>
    <row r="32" spans="1:6" x14ac:dyDescent="0.35">
      <c r="A32" t="str">
        <f>'MaxDamage-Data'!A31</f>
        <v>Bulgaria</v>
      </c>
      <c r="B32" s="1">
        <f>'MaxDamage-Data'!F31*'MaxDamage-Adjustment'!$C$7*(1-'MaxDamage-Adjustment'!$C$19)*'MaxDamage-Adjustment'!$I$19</f>
        <v>193.08589135273502</v>
      </c>
      <c r="C32" s="5">
        <f>B32*'MaxDamage-Adjustment'!$I$7</f>
        <v>289.62883702910256</v>
      </c>
      <c r="D32" s="1">
        <f t="shared" si="0"/>
        <v>482.71472838183757</v>
      </c>
      <c r="E32" s="1">
        <f>D32*'MaxDamage-Adjustment'!$C$13</f>
        <v>144.81441851455128</v>
      </c>
      <c r="F32" s="1">
        <f>D32*'MaxDamage-Adjustment'!$I$13</f>
        <v>241357.3641909188</v>
      </c>
    </row>
    <row r="33" spans="1:6" x14ac:dyDescent="0.35">
      <c r="A33" t="str">
        <f>'MaxDamage-Data'!A32</f>
        <v>Burkina Faso</v>
      </c>
      <c r="B33" s="1">
        <f>'MaxDamage-Data'!F32*'MaxDamage-Adjustment'!$C$7*(1-'MaxDamage-Adjustment'!$C$19)*'MaxDamage-Adjustment'!$I$19</f>
        <v>88.3209098920684</v>
      </c>
      <c r="C33" s="5">
        <f>B33*'MaxDamage-Adjustment'!$I$7</f>
        <v>132.48136483810259</v>
      </c>
      <c r="D33" s="1">
        <f t="shared" si="0"/>
        <v>220.80227473017101</v>
      </c>
      <c r="E33" s="1">
        <f>D33*'MaxDamage-Adjustment'!$C$13</f>
        <v>66.240682419051296</v>
      </c>
      <c r="F33" s="1">
        <f>D33*'MaxDamage-Adjustment'!$I$13</f>
        <v>110401.13736508551</v>
      </c>
    </row>
    <row r="34" spans="1:6" x14ac:dyDescent="0.35">
      <c r="A34" t="str">
        <f>'MaxDamage-Data'!A33</f>
        <v>Burundi</v>
      </c>
      <c r="B34" s="1">
        <f>'MaxDamage-Data'!F33*'MaxDamage-Adjustment'!$C$7*(1-'MaxDamage-Adjustment'!$C$19)*'MaxDamage-Adjustment'!$I$19</f>
        <v>63.965047781286707</v>
      </c>
      <c r="C34" s="5">
        <f>B34*'MaxDamage-Adjustment'!$I$7</f>
        <v>95.947571671930064</v>
      </c>
      <c r="D34" s="1">
        <f t="shared" si="0"/>
        <v>159.91261945321676</v>
      </c>
      <c r="E34" s="1">
        <f>D34*'MaxDamage-Adjustment'!$C$13</f>
        <v>47.973785835965025</v>
      </c>
      <c r="F34" s="1">
        <f>D34*'MaxDamage-Adjustment'!$I$13</f>
        <v>79956.309726608379</v>
      </c>
    </row>
    <row r="35" spans="1:6" x14ac:dyDescent="0.35">
      <c r="A35" t="str">
        <f>'MaxDamage-Data'!A34</f>
        <v>Cabo Verde</v>
      </c>
      <c r="B35" s="1">
        <f>'MaxDamage-Data'!F34*'MaxDamage-Adjustment'!$C$7*(1-'MaxDamage-Adjustment'!$C$19)*'MaxDamage-Adjustment'!$I$19</f>
        <v>155.99776090852592</v>
      </c>
      <c r="C35" s="5">
        <f>B35*'MaxDamage-Adjustment'!$I$7</f>
        <v>233.99664136278886</v>
      </c>
      <c r="D35" s="1">
        <f t="shared" si="0"/>
        <v>389.99440227131481</v>
      </c>
      <c r="E35" s="1">
        <f>D35*'MaxDamage-Adjustment'!$C$13</f>
        <v>116.99832068139443</v>
      </c>
      <c r="F35" s="1">
        <f>D35*'MaxDamage-Adjustment'!$I$13</f>
        <v>194997.20113565741</v>
      </c>
    </row>
    <row r="36" spans="1:6" x14ac:dyDescent="0.35">
      <c r="A36" t="str">
        <f>'MaxDamage-Data'!A35</f>
        <v>Cambodia</v>
      </c>
      <c r="B36" s="1">
        <f>'MaxDamage-Data'!F35*'MaxDamage-Adjustment'!$C$7*(1-'MaxDamage-Adjustment'!$C$19)*'MaxDamage-Adjustment'!$I$19</f>
        <v>96.673178408481959</v>
      </c>
      <c r="C36" s="5">
        <f>B36*'MaxDamage-Adjustment'!$I$7</f>
        <v>145.00976761272295</v>
      </c>
      <c r="D36" s="1">
        <f t="shared" si="0"/>
        <v>241.68294602120491</v>
      </c>
      <c r="E36" s="1">
        <f>D36*'MaxDamage-Adjustment'!$C$13</f>
        <v>72.504883806361477</v>
      </c>
      <c r="F36" s="1">
        <f>D36*'MaxDamage-Adjustment'!$I$13</f>
        <v>120841.47301060245</v>
      </c>
    </row>
    <row r="37" spans="1:6" x14ac:dyDescent="0.35">
      <c r="A37" t="str">
        <f>'MaxDamage-Data'!A36</f>
        <v>Cameroon</v>
      </c>
      <c r="B37" s="1">
        <f>'MaxDamage-Data'!F36*'MaxDamage-Adjustment'!$C$7*(1-'MaxDamage-Adjustment'!$C$19)*'MaxDamage-Adjustment'!$I$19</f>
        <v>109.40643434957103</v>
      </c>
      <c r="C37" s="5">
        <f>B37*'MaxDamage-Adjustment'!$I$7</f>
        <v>164.10965152435654</v>
      </c>
      <c r="D37" s="1">
        <f t="shared" si="0"/>
        <v>273.51608587392758</v>
      </c>
      <c r="E37" s="1">
        <f>D37*'MaxDamage-Adjustment'!$C$13</f>
        <v>82.054825762178268</v>
      </c>
      <c r="F37" s="1">
        <f>D37*'MaxDamage-Adjustment'!$I$13</f>
        <v>136758.04293696379</v>
      </c>
    </row>
    <row r="38" spans="1:6" x14ac:dyDescent="0.35">
      <c r="A38" t="str">
        <f>'MaxDamage-Data'!A37</f>
        <v>Canada</v>
      </c>
      <c r="B38" s="1">
        <f>'MaxDamage-Data'!F37*'MaxDamage-Adjustment'!$C$7*(1-'MaxDamage-Adjustment'!$C$19)*'MaxDamage-Adjustment'!$I$19</f>
        <v>366.89878238010056</v>
      </c>
      <c r="C38" s="5">
        <f>B38*'MaxDamage-Adjustment'!$I$7</f>
        <v>550.34817357015083</v>
      </c>
      <c r="D38" s="1">
        <f t="shared" si="0"/>
        <v>917.24695595025139</v>
      </c>
      <c r="E38" s="1">
        <f>D38*'MaxDamage-Adjustment'!$C$13</f>
        <v>275.17408678507542</v>
      </c>
      <c r="F38" s="1">
        <f>D38*'MaxDamage-Adjustment'!$I$13</f>
        <v>458623.47797512572</v>
      </c>
    </row>
    <row r="39" spans="1:6" x14ac:dyDescent="0.35">
      <c r="A39" t="str">
        <f>'MaxDamage-Data'!A38</f>
        <v>Cayman Islands</v>
      </c>
      <c r="B39" s="1">
        <f>'MaxDamage-Data'!F38*'MaxDamage-Adjustment'!$C$7*(1-'MaxDamage-Adjustment'!$C$19)*'MaxDamage-Adjustment'!$I$19</f>
        <v>0</v>
      </c>
      <c r="C39" s="5">
        <f>B39*'MaxDamage-Adjustment'!$I$7</f>
        <v>0</v>
      </c>
      <c r="D39" s="1">
        <f t="shared" si="0"/>
        <v>0</v>
      </c>
      <c r="E39" s="1">
        <f>D39*'MaxDamage-Adjustment'!$C$13</f>
        <v>0</v>
      </c>
      <c r="F39" s="1">
        <f>D39*'MaxDamage-Adjustment'!$I$13</f>
        <v>0</v>
      </c>
    </row>
    <row r="40" spans="1:6" x14ac:dyDescent="0.35">
      <c r="A40" t="str">
        <f>'MaxDamage-Data'!A39</f>
        <v>Central African Republic</v>
      </c>
      <c r="B40" s="1">
        <f>'MaxDamage-Data'!F39*'MaxDamage-Adjustment'!$C$7*(1-'MaxDamage-Adjustment'!$C$19)*'MaxDamage-Adjustment'!$I$19</f>
        <v>81.145306462834753</v>
      </c>
      <c r="C40" s="5">
        <f>B40*'MaxDamage-Adjustment'!$I$7</f>
        <v>121.71795969425213</v>
      </c>
      <c r="D40" s="1">
        <f t="shared" si="0"/>
        <v>202.86326615708688</v>
      </c>
      <c r="E40" s="1">
        <f>D40*'MaxDamage-Adjustment'!$C$13</f>
        <v>60.858979847126065</v>
      </c>
      <c r="F40" s="1">
        <f>D40*'MaxDamage-Adjustment'!$I$13</f>
        <v>101431.63307854344</v>
      </c>
    </row>
    <row r="41" spans="1:6" x14ac:dyDescent="0.35">
      <c r="A41" t="str">
        <f>'MaxDamage-Data'!A40</f>
        <v>Chad</v>
      </c>
      <c r="B41" s="1">
        <f>'MaxDamage-Data'!F40*'MaxDamage-Adjustment'!$C$7*(1-'MaxDamage-Adjustment'!$C$19)*'MaxDamage-Adjustment'!$I$19</f>
        <v>101.50219843069404</v>
      </c>
      <c r="C41" s="5">
        <f>B41*'MaxDamage-Adjustment'!$I$7</f>
        <v>152.25329764604106</v>
      </c>
      <c r="D41" s="1">
        <f t="shared" si="0"/>
        <v>253.75549607673508</v>
      </c>
      <c r="E41" s="1">
        <f>D41*'MaxDamage-Adjustment'!$C$13</f>
        <v>76.126648823020517</v>
      </c>
      <c r="F41" s="1">
        <f>D41*'MaxDamage-Adjustment'!$I$13</f>
        <v>126877.74803836754</v>
      </c>
    </row>
    <row r="42" spans="1:6" x14ac:dyDescent="0.35">
      <c r="A42" t="str">
        <f>'MaxDamage-Data'!A41</f>
        <v>Channel Islands</v>
      </c>
      <c r="B42" s="1">
        <f>'MaxDamage-Data'!F41*'MaxDamage-Adjustment'!$C$7*(1-'MaxDamage-Adjustment'!$C$19)*'MaxDamage-Adjustment'!$I$19</f>
        <v>0</v>
      </c>
      <c r="C42" s="5">
        <f>B42*'MaxDamage-Adjustment'!$I$7</f>
        <v>0</v>
      </c>
      <c r="D42" s="1">
        <f t="shared" si="0"/>
        <v>0</v>
      </c>
      <c r="E42" s="1">
        <f>D42*'MaxDamage-Adjustment'!$C$13</f>
        <v>0</v>
      </c>
      <c r="F42" s="1">
        <f>D42*'MaxDamage-Adjustment'!$I$13</f>
        <v>0</v>
      </c>
    </row>
    <row r="43" spans="1:6" x14ac:dyDescent="0.35">
      <c r="A43" t="str">
        <f>'MaxDamage-Data'!A42</f>
        <v>Chile</v>
      </c>
      <c r="B43" s="1">
        <f>'MaxDamage-Data'!F42*'MaxDamage-Adjustment'!$C$7*(1-'MaxDamage-Adjustment'!$C$19)*'MaxDamage-Adjustment'!$I$19</f>
        <v>238.95415355627196</v>
      </c>
      <c r="C43" s="5">
        <f>B43*'MaxDamage-Adjustment'!$I$7</f>
        <v>358.43123033440793</v>
      </c>
      <c r="D43" s="1">
        <f t="shared" si="0"/>
        <v>597.38538389067992</v>
      </c>
      <c r="E43" s="1">
        <f>D43*'MaxDamage-Adjustment'!$C$13</f>
        <v>179.21561516720396</v>
      </c>
      <c r="F43" s="1">
        <f>D43*'MaxDamage-Adjustment'!$I$13</f>
        <v>298692.69194533996</v>
      </c>
    </row>
    <row r="44" spans="1:6" x14ac:dyDescent="0.35">
      <c r="A44" t="str">
        <f>'MaxDamage-Data'!A43</f>
        <v>China</v>
      </c>
      <c r="B44" s="1">
        <f>'MaxDamage-Data'!F43*'MaxDamage-Adjustment'!$C$7*(1-'MaxDamage-Adjustment'!$C$19)*'MaxDamage-Adjustment'!$I$19</f>
        <v>169.83001175190839</v>
      </c>
      <c r="C44" s="5">
        <f>B44*'MaxDamage-Adjustment'!$I$7</f>
        <v>254.74501762786258</v>
      </c>
      <c r="D44" s="1">
        <f t="shared" si="0"/>
        <v>424.57502937977097</v>
      </c>
      <c r="E44" s="1">
        <f>D44*'MaxDamage-Adjustment'!$C$13</f>
        <v>127.37250881393129</v>
      </c>
      <c r="F44" s="1">
        <f>D44*'MaxDamage-Adjustment'!$I$13</f>
        <v>212287.51468988549</v>
      </c>
    </row>
    <row r="45" spans="1:6" x14ac:dyDescent="0.35">
      <c r="A45" t="str">
        <f>'MaxDamage-Data'!A44</f>
        <v>Colombia</v>
      </c>
      <c r="B45" s="1">
        <f>'MaxDamage-Data'!F44*'MaxDamage-Adjustment'!$C$7*(1-'MaxDamage-Adjustment'!$C$19)*'MaxDamage-Adjustment'!$I$19</f>
        <v>189.18138837755336</v>
      </c>
      <c r="C45" s="5">
        <f>B45*'MaxDamage-Adjustment'!$I$7</f>
        <v>283.77208256633003</v>
      </c>
      <c r="D45" s="1">
        <f t="shared" si="0"/>
        <v>472.95347094388342</v>
      </c>
      <c r="E45" s="1">
        <f>D45*'MaxDamage-Adjustment'!$C$13</f>
        <v>141.88604128316501</v>
      </c>
      <c r="F45" s="1">
        <f>D45*'MaxDamage-Adjustment'!$I$13</f>
        <v>236476.73547194171</v>
      </c>
    </row>
    <row r="46" spans="1:6" x14ac:dyDescent="0.35">
      <c r="A46" t="str">
        <f>'MaxDamage-Data'!A45</f>
        <v>Comoros</v>
      </c>
      <c r="B46" s="1">
        <f>'MaxDamage-Data'!F45*'MaxDamage-Adjustment'!$C$7*(1-'MaxDamage-Adjustment'!$C$19)*'MaxDamage-Adjustment'!$I$19</f>
        <v>95.625659259057613</v>
      </c>
      <c r="C46" s="5">
        <f>B46*'MaxDamage-Adjustment'!$I$7</f>
        <v>143.43848888858642</v>
      </c>
      <c r="D46" s="1">
        <f t="shared" si="0"/>
        <v>239.06414814764403</v>
      </c>
      <c r="E46" s="1">
        <f>D46*'MaxDamage-Adjustment'!$C$13</f>
        <v>71.71924444429321</v>
      </c>
      <c r="F46" s="1">
        <f>D46*'MaxDamage-Adjustment'!$I$13</f>
        <v>119532.07407382202</v>
      </c>
    </row>
    <row r="47" spans="1:6" x14ac:dyDescent="0.35">
      <c r="A47" t="str">
        <f>'MaxDamage-Data'!A46</f>
        <v>Congo, Dem. Rep.</v>
      </c>
      <c r="B47" s="1">
        <f>'MaxDamage-Data'!F46*'MaxDamage-Adjustment'!$C$7*(1-'MaxDamage-Adjustment'!$C$19)*'MaxDamage-Adjustment'!$I$19</f>
        <v>74.203474249832396</v>
      </c>
      <c r="C47" s="5">
        <f>B47*'MaxDamage-Adjustment'!$I$7</f>
        <v>111.30521137474859</v>
      </c>
      <c r="D47" s="1">
        <f t="shared" si="0"/>
        <v>185.50868562458101</v>
      </c>
      <c r="E47" s="1">
        <f>D47*'MaxDamage-Adjustment'!$C$13</f>
        <v>55.652605687374297</v>
      </c>
      <c r="F47" s="1">
        <f>D47*'MaxDamage-Adjustment'!$I$13</f>
        <v>92754.342812290502</v>
      </c>
    </row>
    <row r="48" spans="1:6" x14ac:dyDescent="0.35">
      <c r="A48" t="str">
        <f>'MaxDamage-Data'!A47</f>
        <v>Congo, Rep.</v>
      </c>
      <c r="B48" s="1">
        <f>'MaxDamage-Data'!F47*'MaxDamage-Adjustment'!$C$7*(1-'MaxDamage-Adjustment'!$C$19)*'MaxDamage-Adjustment'!$I$19</f>
        <v>148.29074159348315</v>
      </c>
      <c r="C48" s="5">
        <f>B48*'MaxDamage-Adjustment'!$I$7</f>
        <v>222.43611239022471</v>
      </c>
      <c r="D48" s="1">
        <f t="shared" si="0"/>
        <v>370.72685398370788</v>
      </c>
      <c r="E48" s="1">
        <f>D48*'MaxDamage-Adjustment'!$C$13</f>
        <v>111.21805619511237</v>
      </c>
      <c r="F48" s="1">
        <f>D48*'MaxDamage-Adjustment'!$I$13</f>
        <v>185363.42699185395</v>
      </c>
    </row>
    <row r="49" spans="1:6" x14ac:dyDescent="0.35">
      <c r="A49" t="str">
        <f>'MaxDamage-Data'!A48</f>
        <v>Costa Rica</v>
      </c>
      <c r="B49" s="1">
        <f>'MaxDamage-Data'!F48*'MaxDamage-Adjustment'!$C$7*(1-'MaxDamage-Adjustment'!$C$19)*'MaxDamage-Adjustment'!$I$19</f>
        <v>203.82015240190728</v>
      </c>
      <c r="C49" s="5">
        <f>B49*'MaxDamage-Adjustment'!$I$7</f>
        <v>305.7302286028609</v>
      </c>
      <c r="D49" s="1">
        <f t="shared" si="0"/>
        <v>509.55038100476816</v>
      </c>
      <c r="E49" s="1">
        <f>D49*'MaxDamage-Adjustment'!$C$13</f>
        <v>152.86511430143045</v>
      </c>
      <c r="F49" s="1">
        <f>D49*'MaxDamage-Adjustment'!$I$13</f>
        <v>254775.19050238407</v>
      </c>
    </row>
    <row r="50" spans="1:6" x14ac:dyDescent="0.35">
      <c r="A50" t="str">
        <f>'MaxDamage-Data'!A49</f>
        <v>Cote d'Ivoire</v>
      </c>
      <c r="B50" s="1">
        <f>'MaxDamage-Data'!F49*'MaxDamage-Adjustment'!$C$7*(1-'MaxDamage-Adjustment'!$C$19)*'MaxDamage-Adjustment'!$I$19</f>
        <v>114.32356398206818</v>
      </c>
      <c r="C50" s="5">
        <f>B50*'MaxDamage-Adjustment'!$I$7</f>
        <v>171.48534597310226</v>
      </c>
      <c r="D50" s="1">
        <f t="shared" si="0"/>
        <v>285.80890995517041</v>
      </c>
      <c r="E50" s="1">
        <f>D50*'MaxDamage-Adjustment'!$C$13</f>
        <v>85.742672986551113</v>
      </c>
      <c r="F50" s="1">
        <f>D50*'MaxDamage-Adjustment'!$I$13</f>
        <v>142904.45497758521</v>
      </c>
    </row>
    <row r="51" spans="1:6" x14ac:dyDescent="0.35">
      <c r="A51" t="str">
        <f>'MaxDamage-Data'!A50</f>
        <v>Croatia</v>
      </c>
      <c r="B51" s="1">
        <f>'MaxDamage-Data'!F50*'MaxDamage-Adjustment'!$C$7*(1-'MaxDamage-Adjustment'!$C$19)*'MaxDamage-Adjustment'!$I$19</f>
        <v>243.86297540716413</v>
      </c>
      <c r="C51" s="5">
        <f>B51*'MaxDamage-Adjustment'!$I$7</f>
        <v>365.79446311074616</v>
      </c>
      <c r="D51" s="1">
        <f t="shared" si="0"/>
        <v>609.65743851791035</v>
      </c>
      <c r="E51" s="1">
        <f>D51*'MaxDamage-Adjustment'!$C$13</f>
        <v>182.89723155537311</v>
      </c>
      <c r="F51" s="1">
        <f>D51*'MaxDamage-Adjustment'!$I$13</f>
        <v>304828.71925895516</v>
      </c>
    </row>
    <row r="52" spans="1:6" x14ac:dyDescent="0.35">
      <c r="A52" t="str">
        <f>'MaxDamage-Data'!A51</f>
        <v>Cuba</v>
      </c>
      <c r="B52" s="1">
        <f>'MaxDamage-Data'!F51*'MaxDamage-Adjustment'!$C$7*(1-'MaxDamage-Adjustment'!$C$19)*'MaxDamage-Adjustment'!$I$19</f>
        <v>184.29935466726204</v>
      </c>
      <c r="C52" s="5">
        <f>B52*'MaxDamage-Adjustment'!$I$7</f>
        <v>276.44903200089306</v>
      </c>
      <c r="D52" s="1">
        <f t="shared" si="0"/>
        <v>460.74838666815509</v>
      </c>
      <c r="E52" s="1">
        <f>D52*'MaxDamage-Adjustment'!$C$13</f>
        <v>138.22451600044653</v>
      </c>
      <c r="F52" s="1">
        <f>D52*'MaxDamage-Adjustment'!$I$13</f>
        <v>230374.19333407754</v>
      </c>
    </row>
    <row r="53" spans="1:6" x14ac:dyDescent="0.35">
      <c r="A53" t="str">
        <f>'MaxDamage-Data'!A52</f>
        <v>Curacao</v>
      </c>
      <c r="B53" s="1">
        <f>'MaxDamage-Data'!F52*'MaxDamage-Adjustment'!$C$7*(1-'MaxDamage-Adjustment'!$C$19)*'MaxDamage-Adjustment'!$I$19</f>
        <v>0</v>
      </c>
      <c r="C53" s="5">
        <f>B53*'MaxDamage-Adjustment'!$I$7</f>
        <v>0</v>
      </c>
      <c r="D53" s="1">
        <f t="shared" si="0"/>
        <v>0</v>
      </c>
      <c r="E53" s="1">
        <f>D53*'MaxDamage-Adjustment'!$C$13</f>
        <v>0</v>
      </c>
      <c r="F53" s="1">
        <f>D53*'MaxDamage-Adjustment'!$I$13</f>
        <v>0</v>
      </c>
    </row>
    <row r="54" spans="1:6" x14ac:dyDescent="0.35">
      <c r="A54" t="str">
        <f>'MaxDamage-Data'!A53</f>
        <v>Cyprus</v>
      </c>
      <c r="B54" s="1">
        <f>'MaxDamage-Data'!F53*'MaxDamage-Adjustment'!$C$7*(1-'MaxDamage-Adjustment'!$C$19)*'MaxDamage-Adjustment'!$I$19</f>
        <v>308.68309626882694</v>
      </c>
      <c r="C54" s="5">
        <f>B54*'MaxDamage-Adjustment'!$I$7</f>
        <v>463.02464440324042</v>
      </c>
      <c r="D54" s="1">
        <f t="shared" si="0"/>
        <v>771.7077406720673</v>
      </c>
      <c r="E54" s="1">
        <f>D54*'MaxDamage-Adjustment'!$C$13</f>
        <v>231.51232220162018</v>
      </c>
      <c r="F54" s="1">
        <f>D54*'MaxDamage-Adjustment'!$I$13</f>
        <v>385853.87033603364</v>
      </c>
    </row>
    <row r="55" spans="1:6" x14ac:dyDescent="0.35">
      <c r="A55" t="str">
        <f>'MaxDamage-Data'!A54</f>
        <v>Czech Republic</v>
      </c>
      <c r="B55" s="1">
        <f>'MaxDamage-Data'!F54*'MaxDamage-Adjustment'!$C$7*(1-'MaxDamage-Adjustment'!$C$19)*'MaxDamage-Adjustment'!$I$19</f>
        <v>276.00779333137535</v>
      </c>
      <c r="C55" s="5">
        <f>B55*'MaxDamage-Adjustment'!$I$7</f>
        <v>414.01168999706306</v>
      </c>
      <c r="D55" s="1">
        <f t="shared" si="0"/>
        <v>690.01948332843835</v>
      </c>
      <c r="E55" s="1">
        <f>D55*'MaxDamage-Adjustment'!$C$13</f>
        <v>207.0058449985315</v>
      </c>
      <c r="F55" s="1">
        <f>D55*'MaxDamage-Adjustment'!$I$13</f>
        <v>345009.74166421918</v>
      </c>
    </row>
    <row r="56" spans="1:6" x14ac:dyDescent="0.35">
      <c r="A56" t="str">
        <f>'MaxDamage-Data'!A55</f>
        <v>Denmark</v>
      </c>
      <c r="B56" s="1">
        <f>'MaxDamage-Data'!F55*'MaxDamage-Adjustment'!$C$7*(1-'MaxDamage-Adjustment'!$C$19)*'MaxDamage-Adjustment'!$I$19</f>
        <v>390.81400130822686</v>
      </c>
      <c r="C56" s="5">
        <f>B56*'MaxDamage-Adjustment'!$I$7</f>
        <v>586.22100196234032</v>
      </c>
      <c r="D56" s="1">
        <f t="shared" si="0"/>
        <v>977.03500327056713</v>
      </c>
      <c r="E56" s="1">
        <f>D56*'MaxDamage-Adjustment'!$C$13</f>
        <v>293.11050098117011</v>
      </c>
      <c r="F56" s="1">
        <f>D56*'MaxDamage-Adjustment'!$I$13</f>
        <v>488517.50163528358</v>
      </c>
    </row>
    <row r="57" spans="1:6" x14ac:dyDescent="0.35">
      <c r="A57" t="str">
        <f>'MaxDamage-Data'!A56</f>
        <v>Djibouti</v>
      </c>
      <c r="B57" s="1">
        <f>'MaxDamage-Data'!F56*'MaxDamage-Adjustment'!$C$7*(1-'MaxDamage-Adjustment'!$C$19)*'MaxDamage-Adjustment'!$I$19</f>
        <v>115.49688733242718</v>
      </c>
      <c r="C57" s="5">
        <f>B57*'MaxDamage-Adjustment'!$I$7</f>
        <v>173.24533099864078</v>
      </c>
      <c r="D57" s="1">
        <f t="shared" si="0"/>
        <v>288.74221833106799</v>
      </c>
      <c r="E57" s="1">
        <f>D57*'MaxDamage-Adjustment'!$C$13</f>
        <v>86.622665499320391</v>
      </c>
      <c r="F57" s="1">
        <f>D57*'MaxDamage-Adjustment'!$I$13</f>
        <v>144371.109165534</v>
      </c>
    </row>
    <row r="58" spans="1:6" x14ac:dyDescent="0.35">
      <c r="A58" t="str">
        <f>'MaxDamage-Data'!A57</f>
        <v>Dominica</v>
      </c>
      <c r="B58" s="1">
        <f>'MaxDamage-Data'!F57*'MaxDamage-Adjustment'!$C$7*(1-'MaxDamage-Adjustment'!$C$19)*'MaxDamage-Adjustment'!$I$19</f>
        <v>196.32767512219547</v>
      </c>
      <c r="C58" s="5">
        <f>B58*'MaxDamage-Adjustment'!$I$7</f>
        <v>294.49151268329319</v>
      </c>
      <c r="D58" s="1">
        <f t="shared" si="0"/>
        <v>490.8191878054887</v>
      </c>
      <c r="E58" s="1">
        <f>D58*'MaxDamage-Adjustment'!$C$13</f>
        <v>147.2457563416466</v>
      </c>
      <c r="F58" s="1">
        <f>D58*'MaxDamage-Adjustment'!$I$13</f>
        <v>245409.59390274435</v>
      </c>
    </row>
    <row r="59" spans="1:6" x14ac:dyDescent="0.35">
      <c r="A59" t="str">
        <f>'MaxDamage-Data'!A58</f>
        <v>Dominican Republic</v>
      </c>
      <c r="B59" s="1">
        <f>'MaxDamage-Data'!F58*'MaxDamage-Adjustment'!$C$7*(1-'MaxDamage-Adjustment'!$C$19)*'MaxDamage-Adjustment'!$I$19</f>
        <v>179.92279924490978</v>
      </c>
      <c r="C59" s="5">
        <f>B59*'MaxDamage-Adjustment'!$I$7</f>
        <v>269.88419886736466</v>
      </c>
      <c r="D59" s="1">
        <f t="shared" si="0"/>
        <v>449.80699811227441</v>
      </c>
      <c r="E59" s="1">
        <f>D59*'MaxDamage-Adjustment'!$C$13</f>
        <v>134.94209943368233</v>
      </c>
      <c r="F59" s="1">
        <f>D59*'MaxDamage-Adjustment'!$I$13</f>
        <v>224903.4990561372</v>
      </c>
    </row>
    <row r="60" spans="1:6" x14ac:dyDescent="0.35">
      <c r="A60" t="str">
        <f>'MaxDamage-Data'!A59</f>
        <v>Ecuador</v>
      </c>
      <c r="B60" s="1">
        <f>'MaxDamage-Data'!F59*'MaxDamage-Adjustment'!$C$7*(1-'MaxDamage-Adjustment'!$C$19)*'MaxDamage-Adjustment'!$I$19</f>
        <v>172.32273941523013</v>
      </c>
      <c r="C60" s="5">
        <f>B60*'MaxDamage-Adjustment'!$I$7</f>
        <v>258.48410912284521</v>
      </c>
      <c r="D60" s="1">
        <f t="shared" si="0"/>
        <v>430.80684853807531</v>
      </c>
      <c r="E60" s="1">
        <f>D60*'MaxDamage-Adjustment'!$C$13</f>
        <v>129.24205456142258</v>
      </c>
      <c r="F60" s="1">
        <f>D60*'MaxDamage-Adjustment'!$I$13</f>
        <v>215403.42426903767</v>
      </c>
    </row>
    <row r="61" spans="1:6" x14ac:dyDescent="0.35">
      <c r="A61" t="str">
        <f>'MaxDamage-Data'!A60</f>
        <v>Egypt, Arab Rep.</v>
      </c>
      <c r="B61" s="1">
        <f>'MaxDamage-Data'!F60*'MaxDamage-Adjustment'!$C$7*(1-'MaxDamage-Adjustment'!$C$19)*'MaxDamage-Adjustment'!$I$19</f>
        <v>146.33596232291833</v>
      </c>
      <c r="C61" s="5">
        <f>B61*'MaxDamage-Adjustment'!$I$7</f>
        <v>219.50394348437749</v>
      </c>
      <c r="D61" s="1">
        <f t="shared" si="0"/>
        <v>365.83990580729585</v>
      </c>
      <c r="E61" s="1">
        <f>D61*'MaxDamage-Adjustment'!$C$13</f>
        <v>109.75197174218876</v>
      </c>
      <c r="F61" s="1">
        <f>D61*'MaxDamage-Adjustment'!$I$13</f>
        <v>182919.95290364794</v>
      </c>
    </row>
    <row r="62" spans="1:6" x14ac:dyDescent="0.35">
      <c r="A62" t="str">
        <f>'MaxDamage-Data'!A61</f>
        <v>El Salvador</v>
      </c>
      <c r="B62" s="1">
        <f>'MaxDamage-Data'!F61*'MaxDamage-Adjustment'!$C$7*(1-'MaxDamage-Adjustment'!$C$19)*'MaxDamage-Adjustment'!$I$19</f>
        <v>156.45952205057759</v>
      </c>
      <c r="C62" s="5">
        <f>B62*'MaxDamage-Adjustment'!$I$7</f>
        <v>234.6892830758664</v>
      </c>
      <c r="D62" s="1">
        <f t="shared" si="0"/>
        <v>391.14880512644402</v>
      </c>
      <c r="E62" s="1">
        <f>D62*'MaxDamage-Adjustment'!$C$13</f>
        <v>117.3446415379332</v>
      </c>
      <c r="F62" s="1">
        <f>D62*'MaxDamage-Adjustment'!$I$13</f>
        <v>195574.40256322201</v>
      </c>
    </row>
    <row r="63" spans="1:6" x14ac:dyDescent="0.35">
      <c r="A63" t="str">
        <f>'MaxDamage-Data'!A62</f>
        <v>Equatorial Guinea</v>
      </c>
      <c r="B63" s="1">
        <f>'MaxDamage-Data'!F62*'MaxDamage-Adjustment'!$C$7*(1-'MaxDamage-Adjustment'!$C$19)*'MaxDamage-Adjustment'!$I$19</f>
        <v>260.99270117131675</v>
      </c>
      <c r="C63" s="5">
        <f>B63*'MaxDamage-Adjustment'!$I$7</f>
        <v>391.48905175697513</v>
      </c>
      <c r="D63" s="1">
        <f t="shared" si="0"/>
        <v>652.48175292829183</v>
      </c>
      <c r="E63" s="1">
        <f>D63*'MaxDamage-Adjustment'!$C$13</f>
        <v>195.74452587848754</v>
      </c>
      <c r="F63" s="1">
        <f>D63*'MaxDamage-Adjustment'!$I$13</f>
        <v>326240.8764641459</v>
      </c>
    </row>
    <row r="64" spans="1:6" x14ac:dyDescent="0.35">
      <c r="A64" t="str">
        <f>'MaxDamage-Data'!A63</f>
        <v>Eritrea</v>
      </c>
      <c r="B64" s="1">
        <f>'MaxDamage-Data'!F63*'MaxDamage-Adjustment'!$C$7*(1-'MaxDamage-Adjustment'!$C$19)*'MaxDamage-Adjustment'!$I$19</f>
        <v>75.704531327225453</v>
      </c>
      <c r="C64" s="5">
        <f>B64*'MaxDamage-Adjustment'!$I$7</f>
        <v>113.55679699083818</v>
      </c>
      <c r="D64" s="1">
        <f t="shared" si="0"/>
        <v>189.26132831806365</v>
      </c>
      <c r="E64" s="1">
        <f>D64*'MaxDamage-Adjustment'!$C$13</f>
        <v>56.77839849541909</v>
      </c>
      <c r="F64" s="1">
        <f>D64*'MaxDamage-Adjustment'!$I$13</f>
        <v>94630.664159031818</v>
      </c>
    </row>
    <row r="65" spans="1:6" x14ac:dyDescent="0.35">
      <c r="A65" t="str">
        <f>'MaxDamage-Data'!A64</f>
        <v>Estonia</v>
      </c>
      <c r="B65" s="1">
        <f>'MaxDamage-Data'!F64*'MaxDamage-Adjustment'!$C$7*(1-'MaxDamage-Adjustment'!$C$19)*'MaxDamage-Adjustment'!$I$19</f>
        <v>250.30873002105017</v>
      </c>
      <c r="C65" s="5">
        <f>B65*'MaxDamage-Adjustment'!$I$7</f>
        <v>375.46309503157522</v>
      </c>
      <c r="D65" s="1">
        <f t="shared" si="0"/>
        <v>625.77182505262545</v>
      </c>
      <c r="E65" s="1">
        <f>D65*'MaxDamage-Adjustment'!$C$13</f>
        <v>187.73154751578764</v>
      </c>
      <c r="F65" s="1">
        <f>D65*'MaxDamage-Adjustment'!$I$13</f>
        <v>312885.91252631275</v>
      </c>
    </row>
    <row r="66" spans="1:6" x14ac:dyDescent="0.35">
      <c r="A66" t="str">
        <f>'MaxDamage-Data'!A65</f>
        <v>Ethiopia</v>
      </c>
      <c r="B66" s="1">
        <f>'MaxDamage-Data'!F65*'MaxDamage-Adjustment'!$C$7*(1-'MaxDamage-Adjustment'!$C$19)*'MaxDamage-Adjustment'!$I$19</f>
        <v>73.993263689001452</v>
      </c>
      <c r="C66" s="5">
        <f>B66*'MaxDamage-Adjustment'!$I$7</f>
        <v>110.98989553350218</v>
      </c>
      <c r="D66" s="1">
        <f t="shared" si="0"/>
        <v>184.98315922250362</v>
      </c>
      <c r="E66" s="1">
        <f>D66*'MaxDamage-Adjustment'!$C$13</f>
        <v>55.494947766751082</v>
      </c>
      <c r="F66" s="1">
        <f>D66*'MaxDamage-Adjustment'!$I$13</f>
        <v>92491.579611251815</v>
      </c>
    </row>
    <row r="67" spans="1:6" x14ac:dyDescent="0.35">
      <c r="A67" t="str">
        <f>'MaxDamage-Data'!A66</f>
        <v>Faeroe Islands</v>
      </c>
      <c r="B67" s="1">
        <f>'MaxDamage-Data'!F66*'MaxDamage-Adjustment'!$C$7*(1-'MaxDamage-Adjustment'!$C$19)*'MaxDamage-Adjustment'!$I$19</f>
        <v>0</v>
      </c>
      <c r="C67" s="5">
        <f>B67*'MaxDamage-Adjustment'!$I$7</f>
        <v>0</v>
      </c>
      <c r="D67" s="1">
        <f t="shared" si="0"/>
        <v>0</v>
      </c>
      <c r="E67" s="1">
        <f>D67*'MaxDamage-Adjustment'!$C$13</f>
        <v>0</v>
      </c>
      <c r="F67" s="1">
        <f>D67*'MaxDamage-Adjustment'!$I$13</f>
        <v>0</v>
      </c>
    </row>
    <row r="68" spans="1:6" x14ac:dyDescent="0.35">
      <c r="A68" t="str">
        <f>'MaxDamage-Data'!A67</f>
        <v>Fiji</v>
      </c>
      <c r="B68" s="1">
        <f>'MaxDamage-Data'!F67*'MaxDamage-Adjustment'!$C$7*(1-'MaxDamage-Adjustment'!$C$19)*'MaxDamage-Adjustment'!$I$19</f>
        <v>159.42505286163504</v>
      </c>
      <c r="C68" s="5">
        <f>B68*'MaxDamage-Adjustment'!$I$7</f>
        <v>239.13757929245256</v>
      </c>
      <c r="D68" s="1">
        <f t="shared" si="0"/>
        <v>398.56263215408762</v>
      </c>
      <c r="E68" s="1">
        <f>D68*'MaxDamage-Adjustment'!$C$13</f>
        <v>119.56878964622628</v>
      </c>
      <c r="F68" s="1">
        <f>D68*'MaxDamage-Adjustment'!$I$13</f>
        <v>199281.31607704383</v>
      </c>
    </row>
    <row r="69" spans="1:6" x14ac:dyDescent="0.35">
      <c r="A69" t="str">
        <f>'MaxDamage-Data'!A68</f>
        <v>Finland</v>
      </c>
      <c r="B69" s="1">
        <f>'MaxDamage-Data'!F68*'MaxDamage-Adjustment'!$C$7*(1-'MaxDamage-Adjustment'!$C$19)*'MaxDamage-Adjustment'!$I$19</f>
        <v>363.69811547488825</v>
      </c>
      <c r="C69" s="5">
        <f>B69*'MaxDamage-Adjustment'!$I$7</f>
        <v>545.54717321233238</v>
      </c>
      <c r="D69" s="1">
        <f t="shared" ref="D69:D132" si="1">C69+B69</f>
        <v>909.24528868722064</v>
      </c>
      <c r="E69" s="1">
        <f>D69*'MaxDamage-Adjustment'!$C$13</f>
        <v>272.77358660616619</v>
      </c>
      <c r="F69" s="1">
        <f>D69*'MaxDamage-Adjustment'!$I$13</f>
        <v>454622.64434361033</v>
      </c>
    </row>
    <row r="70" spans="1:6" x14ac:dyDescent="0.35">
      <c r="A70" t="str">
        <f>'MaxDamage-Data'!A69</f>
        <v>France</v>
      </c>
      <c r="B70" s="1">
        <f>'MaxDamage-Data'!F69*'MaxDamage-Adjustment'!$C$7*(1-'MaxDamage-Adjustment'!$C$19)*'MaxDamage-Adjustment'!$I$19</f>
        <v>349.03565338465944</v>
      </c>
      <c r="C70" s="5">
        <f>B70*'MaxDamage-Adjustment'!$I$7</f>
        <v>523.55348007698922</v>
      </c>
      <c r="D70" s="1">
        <f t="shared" si="1"/>
        <v>872.58913346164866</v>
      </c>
      <c r="E70" s="1">
        <f>D70*'MaxDamage-Adjustment'!$C$13</f>
        <v>261.77674003849461</v>
      </c>
      <c r="F70" s="1">
        <f>D70*'MaxDamage-Adjustment'!$I$13</f>
        <v>436294.56673082436</v>
      </c>
    </row>
    <row r="71" spans="1:6" x14ac:dyDescent="0.35">
      <c r="A71" t="str">
        <f>'MaxDamage-Data'!A70</f>
        <v>French Polynesia</v>
      </c>
      <c r="B71" s="1">
        <f>'MaxDamage-Data'!F70*'MaxDamage-Adjustment'!$C$7*(1-'MaxDamage-Adjustment'!$C$19)*'MaxDamage-Adjustment'!$I$19</f>
        <v>0</v>
      </c>
      <c r="C71" s="5">
        <f>B71*'MaxDamage-Adjustment'!$I$7</f>
        <v>0</v>
      </c>
      <c r="D71" s="1">
        <f t="shared" si="1"/>
        <v>0</v>
      </c>
      <c r="E71" s="1">
        <f>D71*'MaxDamage-Adjustment'!$C$13</f>
        <v>0</v>
      </c>
      <c r="F71" s="1">
        <f>D71*'MaxDamage-Adjustment'!$I$13</f>
        <v>0</v>
      </c>
    </row>
    <row r="72" spans="1:6" x14ac:dyDescent="0.35">
      <c r="A72" t="str">
        <f>'MaxDamage-Data'!A71</f>
        <v>Gabon</v>
      </c>
      <c r="B72" s="1">
        <f>'MaxDamage-Data'!F71*'MaxDamage-Adjustment'!$C$7*(1-'MaxDamage-Adjustment'!$C$19)*'MaxDamage-Adjustment'!$I$19</f>
        <v>216.51644051096494</v>
      </c>
      <c r="C72" s="5">
        <f>B72*'MaxDamage-Adjustment'!$I$7</f>
        <v>324.77466076644743</v>
      </c>
      <c r="D72" s="1">
        <f t="shared" si="1"/>
        <v>541.29110127741239</v>
      </c>
      <c r="E72" s="1">
        <f>D72*'MaxDamage-Adjustment'!$C$13</f>
        <v>162.38733038322371</v>
      </c>
      <c r="F72" s="1">
        <f>D72*'MaxDamage-Adjustment'!$I$13</f>
        <v>270645.55063870619</v>
      </c>
    </row>
    <row r="73" spans="1:6" x14ac:dyDescent="0.35">
      <c r="A73" t="str">
        <f>'MaxDamage-Data'!A72</f>
        <v>Gambia, The</v>
      </c>
      <c r="B73" s="1">
        <f>'MaxDamage-Data'!F72*'MaxDamage-Adjustment'!$C$7*(1-'MaxDamage-Adjustment'!$C$19)*'MaxDamage-Adjustment'!$I$19</f>
        <v>87.029865246549448</v>
      </c>
      <c r="C73" s="5">
        <f>B73*'MaxDamage-Adjustment'!$I$7</f>
        <v>130.54479786982418</v>
      </c>
      <c r="D73" s="1">
        <f t="shared" si="1"/>
        <v>217.57466311637364</v>
      </c>
      <c r="E73" s="1">
        <f>D73*'MaxDamage-Adjustment'!$C$13</f>
        <v>65.27239893491209</v>
      </c>
      <c r="F73" s="1">
        <f>D73*'MaxDamage-Adjustment'!$I$13</f>
        <v>108787.33155818682</v>
      </c>
    </row>
    <row r="74" spans="1:6" x14ac:dyDescent="0.35">
      <c r="A74" t="str">
        <f>'MaxDamage-Data'!A73</f>
        <v>Georgia</v>
      </c>
      <c r="B74" s="1">
        <f>'MaxDamage-Data'!F73*'MaxDamage-Adjustment'!$C$7*(1-'MaxDamage-Adjustment'!$C$19)*'MaxDamage-Adjustment'!$I$19</f>
        <v>143.04113881811466</v>
      </c>
      <c r="C74" s="5">
        <f>B74*'MaxDamage-Adjustment'!$I$7</f>
        <v>214.56170822717201</v>
      </c>
      <c r="D74" s="1">
        <f t="shared" si="1"/>
        <v>357.60284704528669</v>
      </c>
      <c r="E74" s="1">
        <f>D74*'MaxDamage-Adjustment'!$C$13</f>
        <v>107.280854113586</v>
      </c>
      <c r="F74" s="1">
        <f>D74*'MaxDamage-Adjustment'!$I$13</f>
        <v>178801.42352264334</v>
      </c>
    </row>
    <row r="75" spans="1:6" x14ac:dyDescent="0.35">
      <c r="A75" t="str">
        <f>'MaxDamage-Data'!A74</f>
        <v>Germany</v>
      </c>
      <c r="B75" s="1">
        <f>'MaxDamage-Data'!F74*'MaxDamage-Adjustment'!$C$7*(1-'MaxDamage-Adjustment'!$C$19)*'MaxDamage-Adjustment'!$I$19</f>
        <v>351.84610138263105</v>
      </c>
      <c r="C75" s="5">
        <f>B75*'MaxDamage-Adjustment'!$I$7</f>
        <v>527.76915207394654</v>
      </c>
      <c r="D75" s="1">
        <f t="shared" si="1"/>
        <v>879.61525345657765</v>
      </c>
      <c r="E75" s="1">
        <f>D75*'MaxDamage-Adjustment'!$C$13</f>
        <v>263.88457603697327</v>
      </c>
      <c r="F75" s="1">
        <f>D75*'MaxDamage-Adjustment'!$I$13</f>
        <v>439807.62672828883</v>
      </c>
    </row>
    <row r="76" spans="1:6" x14ac:dyDescent="0.35">
      <c r="A76" t="str">
        <f>'MaxDamage-Data'!A75</f>
        <v>Ghana</v>
      </c>
      <c r="B76" s="1">
        <f>'MaxDamage-Data'!F75*'MaxDamage-Adjustment'!$C$7*(1-'MaxDamage-Adjustment'!$C$19)*'MaxDamage-Adjustment'!$I$19</f>
        <v>114.74022067624755</v>
      </c>
      <c r="C76" s="5">
        <f>B76*'MaxDamage-Adjustment'!$I$7</f>
        <v>172.11033101437133</v>
      </c>
      <c r="D76" s="1">
        <f t="shared" si="1"/>
        <v>286.85055169061889</v>
      </c>
      <c r="E76" s="1">
        <f>D76*'MaxDamage-Adjustment'!$C$13</f>
        <v>86.055165507185663</v>
      </c>
      <c r="F76" s="1">
        <f>D76*'MaxDamage-Adjustment'!$I$13</f>
        <v>143425.27584530943</v>
      </c>
    </row>
    <row r="77" spans="1:6" x14ac:dyDescent="0.35">
      <c r="A77" t="str">
        <f>'MaxDamage-Data'!A76</f>
        <v>Greece</v>
      </c>
      <c r="B77" s="1">
        <f>'MaxDamage-Data'!F76*'MaxDamage-Adjustment'!$C$7*(1-'MaxDamage-Adjustment'!$C$19)*'MaxDamage-Adjustment'!$I$19</f>
        <v>304.94092080329608</v>
      </c>
      <c r="C77" s="5">
        <f>B77*'MaxDamage-Adjustment'!$I$7</f>
        <v>457.41138120494412</v>
      </c>
      <c r="D77" s="1">
        <f t="shared" si="1"/>
        <v>762.35230200824026</v>
      </c>
      <c r="E77" s="1">
        <f>D77*'MaxDamage-Adjustment'!$C$13</f>
        <v>228.70569060247206</v>
      </c>
      <c r="F77" s="1">
        <f>D77*'MaxDamage-Adjustment'!$I$13</f>
        <v>381176.15100412013</v>
      </c>
    </row>
    <row r="78" spans="1:6" x14ac:dyDescent="0.35">
      <c r="A78" t="str">
        <f>'MaxDamage-Data'!A77</f>
        <v>Greenland</v>
      </c>
      <c r="B78" s="1">
        <f>'MaxDamage-Data'!F77*'MaxDamage-Adjustment'!$C$7*(1-'MaxDamage-Adjustment'!$C$19)*'MaxDamage-Adjustment'!$I$19</f>
        <v>0</v>
      </c>
      <c r="C78" s="5">
        <f>B78*'MaxDamage-Adjustment'!$I$7</f>
        <v>0</v>
      </c>
      <c r="D78" s="1">
        <f t="shared" si="1"/>
        <v>0</v>
      </c>
      <c r="E78" s="1">
        <f>D78*'MaxDamage-Adjustment'!$C$13</f>
        <v>0</v>
      </c>
      <c r="F78" s="1">
        <f>D78*'MaxDamage-Adjustment'!$I$13</f>
        <v>0</v>
      </c>
    </row>
    <row r="79" spans="1:6" x14ac:dyDescent="0.35">
      <c r="A79" t="str">
        <f>'MaxDamage-Data'!A78</f>
        <v>Grenada</v>
      </c>
      <c r="B79" s="1">
        <f>'MaxDamage-Data'!F78*'MaxDamage-Adjustment'!$C$7*(1-'MaxDamage-Adjustment'!$C$19)*'MaxDamage-Adjustment'!$I$19</f>
        <v>200.28512358056042</v>
      </c>
      <c r="C79" s="5">
        <f>B79*'MaxDamage-Adjustment'!$I$7</f>
        <v>300.42768537084066</v>
      </c>
      <c r="D79" s="1">
        <f t="shared" si="1"/>
        <v>500.71280895140109</v>
      </c>
      <c r="E79" s="1">
        <f>D79*'MaxDamage-Adjustment'!$C$13</f>
        <v>150.21384268542033</v>
      </c>
      <c r="F79" s="1">
        <f>D79*'MaxDamage-Adjustment'!$I$13</f>
        <v>250356.40447570055</v>
      </c>
    </row>
    <row r="80" spans="1:6" x14ac:dyDescent="0.35">
      <c r="A80" t="str">
        <f>'MaxDamage-Data'!A79</f>
        <v>Guam</v>
      </c>
      <c r="B80" s="1">
        <f>'MaxDamage-Data'!F79*'MaxDamage-Adjustment'!$C$7*(1-'MaxDamage-Adjustment'!$C$19)*'MaxDamage-Adjustment'!$I$19</f>
        <v>0</v>
      </c>
      <c r="C80" s="5">
        <f>B80*'MaxDamage-Adjustment'!$I$7</f>
        <v>0</v>
      </c>
      <c r="D80" s="1">
        <f t="shared" si="1"/>
        <v>0</v>
      </c>
      <c r="E80" s="1">
        <f>D80*'MaxDamage-Adjustment'!$C$13</f>
        <v>0</v>
      </c>
      <c r="F80" s="1">
        <f>D80*'MaxDamage-Adjustment'!$I$13</f>
        <v>0</v>
      </c>
    </row>
    <row r="81" spans="1:6" x14ac:dyDescent="0.35">
      <c r="A81" t="str">
        <f>'MaxDamage-Data'!A80</f>
        <v>Guatemala</v>
      </c>
      <c r="B81" s="1">
        <f>'MaxDamage-Data'!F80*'MaxDamage-Adjustment'!$C$7*(1-'MaxDamage-Adjustment'!$C$19)*'MaxDamage-Adjustment'!$I$19</f>
        <v>147.66071541079788</v>
      </c>
      <c r="C81" s="5">
        <f>B81*'MaxDamage-Adjustment'!$I$7</f>
        <v>221.49107311619682</v>
      </c>
      <c r="D81" s="1">
        <f t="shared" si="1"/>
        <v>369.15178852699466</v>
      </c>
      <c r="E81" s="1">
        <f>D81*'MaxDamage-Adjustment'!$C$13</f>
        <v>110.74553655809839</v>
      </c>
      <c r="F81" s="1">
        <f>D81*'MaxDamage-Adjustment'!$I$13</f>
        <v>184575.89426349732</v>
      </c>
    </row>
    <row r="82" spans="1:6" x14ac:dyDescent="0.35">
      <c r="A82" t="str">
        <f>'MaxDamage-Data'!A81</f>
        <v>Guinea</v>
      </c>
      <c r="B82" s="1">
        <f>'MaxDamage-Data'!F81*'MaxDamage-Adjustment'!$C$7*(1-'MaxDamage-Adjustment'!$C$19)*'MaxDamage-Adjustment'!$I$19</f>
        <v>79.906514717056652</v>
      </c>
      <c r="C82" s="5">
        <f>B82*'MaxDamage-Adjustment'!$I$7</f>
        <v>119.85977207558497</v>
      </c>
      <c r="D82" s="1">
        <f t="shared" si="1"/>
        <v>199.76628679264161</v>
      </c>
      <c r="E82" s="1">
        <f>D82*'MaxDamage-Adjustment'!$C$13</f>
        <v>59.929886037792478</v>
      </c>
      <c r="F82" s="1">
        <f>D82*'MaxDamage-Adjustment'!$I$13</f>
        <v>99883.143396320811</v>
      </c>
    </row>
    <row r="83" spans="1:6" x14ac:dyDescent="0.35">
      <c r="A83" t="str">
        <f>'MaxDamage-Data'!A82</f>
        <v>Guinea-Bissau</v>
      </c>
      <c r="B83" s="1">
        <f>'MaxDamage-Data'!F82*'MaxDamage-Adjustment'!$C$7*(1-'MaxDamage-Adjustment'!$C$19)*'MaxDamage-Adjustment'!$I$19</f>
        <v>85.39032004358323</v>
      </c>
      <c r="C83" s="5">
        <f>B83*'MaxDamage-Adjustment'!$I$7</f>
        <v>128.08548006537484</v>
      </c>
      <c r="D83" s="1">
        <f t="shared" si="1"/>
        <v>213.47580010895808</v>
      </c>
      <c r="E83" s="1">
        <f>D83*'MaxDamage-Adjustment'!$C$13</f>
        <v>64.042740032687419</v>
      </c>
      <c r="F83" s="1">
        <f>D83*'MaxDamage-Adjustment'!$I$13</f>
        <v>106737.90005447905</v>
      </c>
    </row>
    <row r="84" spans="1:6" x14ac:dyDescent="0.35">
      <c r="A84" t="str">
        <f>'MaxDamage-Data'!A83</f>
        <v>Guyana</v>
      </c>
      <c r="B84" s="1">
        <f>'MaxDamage-Data'!F83*'MaxDamage-Adjustment'!$C$7*(1-'MaxDamage-Adjustment'!$C$19)*'MaxDamage-Adjustment'!$I$19</f>
        <v>147.5201991800752</v>
      </c>
      <c r="C84" s="5">
        <f>B84*'MaxDamage-Adjustment'!$I$7</f>
        <v>221.28029877011278</v>
      </c>
      <c r="D84" s="1">
        <f t="shared" si="1"/>
        <v>368.80049795018795</v>
      </c>
      <c r="E84" s="1">
        <f>D84*'MaxDamage-Adjustment'!$C$13</f>
        <v>110.64014938505638</v>
      </c>
      <c r="F84" s="1">
        <f>D84*'MaxDamage-Adjustment'!$I$13</f>
        <v>184400.24897509397</v>
      </c>
    </row>
    <row r="85" spans="1:6" x14ac:dyDescent="0.35">
      <c r="A85" t="str">
        <f>'MaxDamage-Data'!A84</f>
        <v>Haiti</v>
      </c>
      <c r="B85" s="1">
        <f>'MaxDamage-Data'!F84*'MaxDamage-Adjustment'!$C$7*(1-'MaxDamage-Adjustment'!$C$19)*'MaxDamage-Adjustment'!$I$19</f>
        <v>91.878069874447576</v>
      </c>
      <c r="C85" s="5">
        <f>B85*'MaxDamage-Adjustment'!$I$7</f>
        <v>137.81710481167136</v>
      </c>
      <c r="D85" s="1">
        <f t="shared" si="1"/>
        <v>229.69517468611895</v>
      </c>
      <c r="E85" s="1">
        <f>D85*'MaxDamage-Adjustment'!$C$13</f>
        <v>68.908552405835678</v>
      </c>
      <c r="F85" s="1">
        <f>D85*'MaxDamage-Adjustment'!$I$13</f>
        <v>114847.58734305948</v>
      </c>
    </row>
    <row r="86" spans="1:6" x14ac:dyDescent="0.35">
      <c r="A86" t="str">
        <f>'MaxDamage-Data'!A85</f>
        <v>Honduras</v>
      </c>
      <c r="B86" s="1">
        <f>'MaxDamage-Data'!F85*'MaxDamage-Adjustment'!$C$7*(1-'MaxDamage-Adjustment'!$C$19)*'MaxDamage-Adjustment'!$I$19</f>
        <v>132.77510454787441</v>
      </c>
      <c r="C86" s="5">
        <f>B86*'MaxDamage-Adjustment'!$I$7</f>
        <v>199.16265682181159</v>
      </c>
      <c r="D86" s="1">
        <f t="shared" si="1"/>
        <v>331.93776136968597</v>
      </c>
      <c r="E86" s="1">
        <f>D86*'MaxDamage-Adjustment'!$C$13</f>
        <v>99.581328410905783</v>
      </c>
      <c r="F86" s="1">
        <f>D86*'MaxDamage-Adjustment'!$I$13</f>
        <v>165968.880684843</v>
      </c>
    </row>
    <row r="87" spans="1:6" x14ac:dyDescent="0.35">
      <c r="A87" t="str">
        <f>'MaxDamage-Data'!A86</f>
        <v>Hong Kong SAR, China</v>
      </c>
      <c r="B87" s="1">
        <f>'MaxDamage-Data'!F86*'MaxDamage-Adjustment'!$C$7*(1-'MaxDamage-Adjustment'!$C$19)*'MaxDamage-Adjustment'!$I$19</f>
        <v>324.57816952493135</v>
      </c>
      <c r="C87" s="5">
        <f>B87*'MaxDamage-Adjustment'!$I$7</f>
        <v>486.86725428739703</v>
      </c>
      <c r="D87" s="1">
        <f t="shared" si="1"/>
        <v>811.44542381232839</v>
      </c>
      <c r="E87" s="1">
        <f>D87*'MaxDamage-Adjustment'!$C$13</f>
        <v>243.43362714369852</v>
      </c>
      <c r="F87" s="1">
        <f>D87*'MaxDamage-Adjustment'!$I$13</f>
        <v>405722.71190616419</v>
      </c>
    </row>
    <row r="88" spans="1:6" x14ac:dyDescent="0.35">
      <c r="A88" t="str">
        <f>'MaxDamage-Data'!A87</f>
        <v>Hungary</v>
      </c>
      <c r="B88" s="1">
        <f>'MaxDamage-Data'!F87*'MaxDamage-Adjustment'!$C$7*(1-'MaxDamage-Adjustment'!$C$19)*'MaxDamage-Adjustment'!$I$19</f>
        <v>240.63614419105411</v>
      </c>
      <c r="C88" s="5">
        <f>B88*'MaxDamage-Adjustment'!$I$7</f>
        <v>360.95421628658119</v>
      </c>
      <c r="D88" s="1">
        <f t="shared" si="1"/>
        <v>601.59036047763527</v>
      </c>
      <c r="E88" s="1">
        <f>D88*'MaxDamage-Adjustment'!$C$13</f>
        <v>180.47710814329056</v>
      </c>
      <c r="F88" s="1">
        <f>D88*'MaxDamage-Adjustment'!$I$13</f>
        <v>300795.18023881764</v>
      </c>
    </row>
    <row r="89" spans="1:6" x14ac:dyDescent="0.35">
      <c r="A89" t="str">
        <f>'MaxDamage-Data'!A88</f>
        <v>Iceland</v>
      </c>
      <c r="B89" s="1">
        <f>'MaxDamage-Data'!F88*'MaxDamage-Adjustment'!$C$7*(1-'MaxDamage-Adjustment'!$C$19)*'MaxDamage-Adjustment'!$I$19</f>
        <v>351.77108953887011</v>
      </c>
      <c r="C89" s="5">
        <f>B89*'MaxDamage-Adjustment'!$I$7</f>
        <v>527.65663430830523</v>
      </c>
      <c r="D89" s="1">
        <f t="shared" si="1"/>
        <v>879.42772384717534</v>
      </c>
      <c r="E89" s="1">
        <f>D89*'MaxDamage-Adjustment'!$C$13</f>
        <v>263.82831715415261</v>
      </c>
      <c r="F89" s="1">
        <f>D89*'MaxDamage-Adjustment'!$I$13</f>
        <v>439713.86192358768</v>
      </c>
    </row>
    <row r="90" spans="1:6" x14ac:dyDescent="0.35">
      <c r="A90" t="str">
        <f>'MaxDamage-Data'!A89</f>
        <v>India</v>
      </c>
      <c r="B90" s="1">
        <f>'MaxDamage-Data'!F89*'MaxDamage-Adjustment'!$C$7*(1-'MaxDamage-Adjustment'!$C$19)*'MaxDamage-Adjustment'!$I$19</f>
        <v>117.2408318665602</v>
      </c>
      <c r="C90" s="5">
        <f>B90*'MaxDamage-Adjustment'!$I$7</f>
        <v>175.8612477998403</v>
      </c>
      <c r="D90" s="1">
        <f t="shared" si="1"/>
        <v>293.10207966640053</v>
      </c>
      <c r="E90" s="1">
        <f>D90*'MaxDamage-Adjustment'!$C$13</f>
        <v>87.93062389992015</v>
      </c>
      <c r="F90" s="1">
        <f>D90*'MaxDamage-Adjustment'!$I$13</f>
        <v>146551.03983320025</v>
      </c>
    </row>
    <row r="91" spans="1:6" x14ac:dyDescent="0.35">
      <c r="A91" t="str">
        <f>'MaxDamage-Data'!A90</f>
        <v>Indonesia</v>
      </c>
      <c r="B91" s="1">
        <f>'MaxDamage-Data'!F90*'MaxDamage-Adjustment'!$C$7*(1-'MaxDamage-Adjustment'!$C$19)*'MaxDamage-Adjustment'!$I$19</f>
        <v>148.72248525022911</v>
      </c>
      <c r="C91" s="5">
        <f>B91*'MaxDamage-Adjustment'!$I$7</f>
        <v>223.08372787534367</v>
      </c>
      <c r="D91" s="1">
        <f t="shared" si="1"/>
        <v>371.80621312557275</v>
      </c>
      <c r="E91" s="1">
        <f>D91*'MaxDamage-Adjustment'!$C$13</f>
        <v>111.54186393767182</v>
      </c>
      <c r="F91" s="1">
        <f>D91*'MaxDamage-Adjustment'!$I$13</f>
        <v>185903.10656278639</v>
      </c>
    </row>
    <row r="92" spans="1:6" x14ac:dyDescent="0.35">
      <c r="A92" t="str">
        <f>'MaxDamage-Data'!A91</f>
        <v>Iran, Islamic Rep.</v>
      </c>
      <c r="B92" s="1">
        <f>'MaxDamage-Data'!F91*'MaxDamage-Adjustment'!$C$7*(1-'MaxDamage-Adjustment'!$C$19)*'MaxDamage-Adjustment'!$I$19</f>
        <v>184.01495301614182</v>
      </c>
      <c r="C92" s="5">
        <f>B92*'MaxDamage-Adjustment'!$I$7</f>
        <v>276.02242952421273</v>
      </c>
      <c r="D92" s="1">
        <f t="shared" si="1"/>
        <v>460.03738254035454</v>
      </c>
      <c r="E92" s="1">
        <f>D92*'MaxDamage-Adjustment'!$C$13</f>
        <v>138.01121476210636</v>
      </c>
      <c r="F92" s="1">
        <f>D92*'MaxDamage-Adjustment'!$I$13</f>
        <v>230018.69127017728</v>
      </c>
    </row>
    <row r="93" spans="1:6" x14ac:dyDescent="0.35">
      <c r="A93" t="str">
        <f>'MaxDamage-Data'!A92</f>
        <v>Iraq</v>
      </c>
      <c r="B93" s="1">
        <f>'MaxDamage-Data'!F92*'MaxDamage-Adjustment'!$C$7*(1-'MaxDamage-Adjustment'!$C$19)*'MaxDamage-Adjustment'!$I$19</f>
        <v>170.33091839744839</v>
      </c>
      <c r="C93" s="5">
        <f>B93*'MaxDamage-Adjustment'!$I$7</f>
        <v>255.49637759617258</v>
      </c>
      <c r="D93" s="1">
        <f t="shared" si="1"/>
        <v>425.82729599362096</v>
      </c>
      <c r="E93" s="1">
        <f>D93*'MaxDamage-Adjustment'!$C$13</f>
        <v>127.74818879808629</v>
      </c>
      <c r="F93" s="1">
        <f>D93*'MaxDamage-Adjustment'!$I$13</f>
        <v>212913.64799681047</v>
      </c>
    </row>
    <row r="94" spans="1:6" x14ac:dyDescent="0.35">
      <c r="A94" t="str">
        <f>'MaxDamage-Data'!A93</f>
        <v>Ireland</v>
      </c>
      <c r="B94" s="1">
        <f>'MaxDamage-Data'!F93*'MaxDamage-Adjustment'!$C$7*(1-'MaxDamage-Adjustment'!$C$19)*'MaxDamage-Adjustment'!$I$19</f>
        <v>367.98911909954404</v>
      </c>
      <c r="C94" s="5">
        <f>B94*'MaxDamage-Adjustment'!$I$7</f>
        <v>551.98367864931606</v>
      </c>
      <c r="D94" s="1">
        <f t="shared" si="1"/>
        <v>919.9727977488601</v>
      </c>
      <c r="E94" s="1">
        <f>D94*'MaxDamage-Adjustment'!$C$13</f>
        <v>275.99183932465803</v>
      </c>
      <c r="F94" s="1">
        <f>D94*'MaxDamage-Adjustment'!$I$13</f>
        <v>459986.39887443004</v>
      </c>
    </row>
    <row r="95" spans="1:6" x14ac:dyDescent="0.35">
      <c r="A95" t="str">
        <f>'MaxDamage-Data'!A94</f>
        <v>Isle of Man</v>
      </c>
      <c r="B95" s="1">
        <f>'MaxDamage-Data'!F94*'MaxDamage-Adjustment'!$C$7*(1-'MaxDamage-Adjustment'!$C$19)*'MaxDamage-Adjustment'!$I$19</f>
        <v>0</v>
      </c>
      <c r="C95" s="5">
        <f>B95*'MaxDamage-Adjustment'!$I$7</f>
        <v>0</v>
      </c>
      <c r="D95" s="1">
        <f t="shared" si="1"/>
        <v>0</v>
      </c>
      <c r="E95" s="1">
        <f>D95*'MaxDamage-Adjustment'!$C$13</f>
        <v>0</v>
      </c>
      <c r="F95" s="1">
        <f>D95*'MaxDamage-Adjustment'!$I$13</f>
        <v>0</v>
      </c>
    </row>
    <row r="96" spans="1:6" x14ac:dyDescent="0.35">
      <c r="A96" t="str">
        <f>'MaxDamage-Data'!A95</f>
        <v>Israel</v>
      </c>
      <c r="B96" s="1">
        <f>'MaxDamage-Data'!F95*'MaxDamage-Adjustment'!$C$7*(1-'MaxDamage-Adjustment'!$C$19)*'MaxDamage-Adjustment'!$I$19</f>
        <v>317.96249153008478</v>
      </c>
      <c r="C96" s="5">
        <f>B96*'MaxDamage-Adjustment'!$I$7</f>
        <v>476.94373729512716</v>
      </c>
      <c r="D96" s="1">
        <f t="shared" si="1"/>
        <v>794.90622882521188</v>
      </c>
      <c r="E96" s="1">
        <f>D96*'MaxDamage-Adjustment'!$C$13</f>
        <v>238.47186864756355</v>
      </c>
      <c r="F96" s="1">
        <f>D96*'MaxDamage-Adjustment'!$I$13</f>
        <v>397453.11441260594</v>
      </c>
    </row>
    <row r="97" spans="1:6" x14ac:dyDescent="0.35">
      <c r="A97" t="str">
        <f>'MaxDamage-Data'!A96</f>
        <v>Italy</v>
      </c>
      <c r="B97" s="1">
        <f>'MaxDamage-Data'!F96*'MaxDamage-Adjustment'!$C$7*(1-'MaxDamage-Adjustment'!$C$19)*'MaxDamage-Adjustment'!$I$19</f>
        <v>335.00110986081489</v>
      </c>
      <c r="C97" s="5">
        <f>B97*'MaxDamage-Adjustment'!$I$7</f>
        <v>502.50166479122231</v>
      </c>
      <c r="D97" s="1">
        <f t="shared" si="1"/>
        <v>837.50277465203726</v>
      </c>
      <c r="E97" s="1">
        <f>D97*'MaxDamage-Adjustment'!$C$13</f>
        <v>251.25083239561116</v>
      </c>
      <c r="F97" s="1">
        <f>D97*'MaxDamage-Adjustment'!$I$13</f>
        <v>418751.38732601865</v>
      </c>
    </row>
    <row r="98" spans="1:6" x14ac:dyDescent="0.35">
      <c r="A98" t="str">
        <f>'MaxDamage-Data'!A97</f>
        <v>Jamaica</v>
      </c>
      <c r="B98" s="1">
        <f>'MaxDamage-Data'!F97*'MaxDamage-Adjustment'!$C$7*(1-'MaxDamage-Adjustment'!$C$19)*'MaxDamage-Adjustment'!$I$19</f>
        <v>175.640862169939</v>
      </c>
      <c r="C98" s="5">
        <f>B98*'MaxDamage-Adjustment'!$I$7</f>
        <v>263.46129325490847</v>
      </c>
      <c r="D98" s="1">
        <f t="shared" si="1"/>
        <v>439.10215542484747</v>
      </c>
      <c r="E98" s="1">
        <f>D98*'MaxDamage-Adjustment'!$C$13</f>
        <v>131.73064662745423</v>
      </c>
      <c r="F98" s="1">
        <f>D98*'MaxDamage-Adjustment'!$I$13</f>
        <v>219551.07771242372</v>
      </c>
    </row>
    <row r="99" spans="1:6" x14ac:dyDescent="0.35">
      <c r="A99" t="str">
        <f>'MaxDamage-Data'!A98</f>
        <v>Japan</v>
      </c>
      <c r="B99" s="1">
        <f>'MaxDamage-Data'!F98*'MaxDamage-Adjustment'!$C$7*(1-'MaxDamage-Adjustment'!$C$19)*'MaxDamage-Adjustment'!$I$19</f>
        <v>355.62437557566045</v>
      </c>
      <c r="C99" s="5">
        <f>B99*'MaxDamage-Adjustment'!$I$7</f>
        <v>533.43656336349068</v>
      </c>
      <c r="D99" s="1">
        <f t="shared" si="1"/>
        <v>889.06093893915113</v>
      </c>
      <c r="E99" s="1">
        <f>D99*'MaxDamage-Adjustment'!$C$13</f>
        <v>266.71828168174534</v>
      </c>
      <c r="F99" s="1">
        <f>D99*'MaxDamage-Adjustment'!$I$13</f>
        <v>444530.46946957556</v>
      </c>
    </row>
    <row r="100" spans="1:6" x14ac:dyDescent="0.35">
      <c r="A100" t="str">
        <f>'MaxDamage-Data'!A99</f>
        <v>Jordan</v>
      </c>
      <c r="B100" s="1">
        <f>'MaxDamage-Data'!F99*'MaxDamage-Adjustment'!$C$7*(1-'MaxDamage-Adjustment'!$C$19)*'MaxDamage-Adjustment'!$I$19</f>
        <v>169.04689392523352</v>
      </c>
      <c r="C100" s="5">
        <f>B100*'MaxDamage-Adjustment'!$I$7</f>
        <v>253.57034088785028</v>
      </c>
      <c r="D100" s="1">
        <f t="shared" si="1"/>
        <v>422.61723481308377</v>
      </c>
      <c r="E100" s="1">
        <f>D100*'MaxDamage-Adjustment'!$C$13</f>
        <v>126.78517044392513</v>
      </c>
      <c r="F100" s="1">
        <f>D100*'MaxDamage-Adjustment'!$I$13</f>
        <v>211308.61740654189</v>
      </c>
    </row>
    <row r="101" spans="1:6" x14ac:dyDescent="0.35">
      <c r="A101" t="str">
        <f>'MaxDamage-Data'!A100</f>
        <v>Kazakhstan</v>
      </c>
      <c r="B101" s="1">
        <f>'MaxDamage-Data'!F100*'MaxDamage-Adjustment'!$C$7*(1-'MaxDamage-Adjustment'!$C$19)*'MaxDamage-Adjustment'!$I$19</f>
        <v>214.30298267693362</v>
      </c>
      <c r="C101" s="5">
        <f>B101*'MaxDamage-Adjustment'!$I$7</f>
        <v>321.45447401540042</v>
      </c>
      <c r="D101" s="1">
        <f t="shared" si="1"/>
        <v>535.75745669233402</v>
      </c>
      <c r="E101" s="1">
        <f>D101*'MaxDamage-Adjustment'!$C$13</f>
        <v>160.72723700770021</v>
      </c>
      <c r="F101" s="1">
        <f>D101*'MaxDamage-Adjustment'!$I$13</f>
        <v>267878.72834616702</v>
      </c>
    </row>
    <row r="102" spans="1:6" x14ac:dyDescent="0.35">
      <c r="A102" t="str">
        <f>'MaxDamage-Data'!A101</f>
        <v>Kenya</v>
      </c>
      <c r="B102" s="1">
        <f>'MaxDamage-Data'!F101*'MaxDamage-Adjustment'!$C$7*(1-'MaxDamage-Adjustment'!$C$19)*'MaxDamage-Adjustment'!$I$19</f>
        <v>103.92512791257563</v>
      </c>
      <c r="C102" s="5">
        <f>B102*'MaxDamage-Adjustment'!$I$7</f>
        <v>155.88769186886344</v>
      </c>
      <c r="D102" s="1">
        <f t="shared" si="1"/>
        <v>259.81281978143909</v>
      </c>
      <c r="E102" s="1">
        <f>D102*'MaxDamage-Adjustment'!$C$13</f>
        <v>77.943845934431721</v>
      </c>
      <c r="F102" s="1">
        <f>D102*'MaxDamage-Adjustment'!$I$13</f>
        <v>129906.40989071954</v>
      </c>
    </row>
    <row r="103" spans="1:6" x14ac:dyDescent="0.35">
      <c r="A103" t="str">
        <f>'MaxDamage-Data'!A102</f>
        <v>Kiribati</v>
      </c>
      <c r="B103" s="1">
        <f>'MaxDamage-Data'!F102*'MaxDamage-Adjustment'!$C$7*(1-'MaxDamage-Adjustment'!$C$19)*'MaxDamage-Adjustment'!$I$19</f>
        <v>120.42860992785096</v>
      </c>
      <c r="C103" s="5">
        <f>B103*'MaxDamage-Adjustment'!$I$7</f>
        <v>180.64291489177643</v>
      </c>
      <c r="D103" s="1">
        <f t="shared" si="1"/>
        <v>301.07152481962737</v>
      </c>
      <c r="E103" s="1">
        <f>D103*'MaxDamage-Adjustment'!$C$13</f>
        <v>90.321457445888214</v>
      </c>
      <c r="F103" s="1">
        <f>D103*'MaxDamage-Adjustment'!$I$13</f>
        <v>150535.76240981367</v>
      </c>
    </row>
    <row r="104" spans="1:6" x14ac:dyDescent="0.35">
      <c r="A104" t="str">
        <f>'MaxDamage-Data'!A103</f>
        <v>Korea, Dem. Rep.</v>
      </c>
      <c r="B104" s="1">
        <f>'MaxDamage-Data'!F103*'MaxDamage-Adjustment'!$C$7*(1-'MaxDamage-Adjustment'!$C$19)*'MaxDamage-Adjustment'!$I$19</f>
        <v>126.71543933977574</v>
      </c>
      <c r="C104" s="5">
        <f>B104*'MaxDamage-Adjustment'!$I$7</f>
        <v>190.07315900966361</v>
      </c>
      <c r="D104" s="1">
        <f t="shared" si="1"/>
        <v>316.78859834943933</v>
      </c>
      <c r="E104" s="1">
        <f>D104*'MaxDamage-Adjustment'!$C$13</f>
        <v>95.036579504831792</v>
      </c>
      <c r="F104" s="1">
        <f>D104*'MaxDamage-Adjustment'!$I$13</f>
        <v>158394.29917471966</v>
      </c>
    </row>
    <row r="105" spans="1:6" x14ac:dyDescent="0.35">
      <c r="A105" t="str">
        <f>'MaxDamage-Data'!A104</f>
        <v>Korea, Rep.</v>
      </c>
      <c r="B105" s="1">
        <f>'MaxDamage-Data'!F104*'MaxDamage-Adjustment'!$C$7*(1-'MaxDamage-Adjustment'!$C$19)*'MaxDamage-Adjustment'!$I$19</f>
        <v>286.42513345211955</v>
      </c>
      <c r="C105" s="5">
        <f>B105*'MaxDamage-Adjustment'!$I$7</f>
        <v>429.63770017817933</v>
      </c>
      <c r="D105" s="1">
        <f t="shared" si="1"/>
        <v>716.06283363029888</v>
      </c>
      <c r="E105" s="1">
        <f>D105*'MaxDamage-Adjustment'!$C$13</f>
        <v>214.81885008908966</v>
      </c>
      <c r="F105" s="1">
        <f>D105*'MaxDamage-Adjustment'!$I$13</f>
        <v>358031.41681514942</v>
      </c>
    </row>
    <row r="106" spans="1:6" x14ac:dyDescent="0.35">
      <c r="A106" t="str">
        <f>'MaxDamage-Data'!A105</f>
        <v>Kosovo</v>
      </c>
      <c r="B106" s="1">
        <f>'MaxDamage-Data'!F105*'MaxDamage-Adjustment'!$C$7*(1-'MaxDamage-Adjustment'!$C$19)*'MaxDamage-Adjustment'!$I$19</f>
        <v>154.04456113756711</v>
      </c>
      <c r="C106" s="5">
        <f>B106*'MaxDamage-Adjustment'!$I$7</f>
        <v>231.06684170635066</v>
      </c>
      <c r="D106" s="1">
        <f t="shared" si="1"/>
        <v>385.11140284391774</v>
      </c>
      <c r="E106" s="1">
        <f>D106*'MaxDamage-Adjustment'!$C$13</f>
        <v>115.53342085317531</v>
      </c>
      <c r="F106" s="1">
        <f>D106*'MaxDamage-Adjustment'!$I$13</f>
        <v>192555.70142195886</v>
      </c>
    </row>
    <row r="107" spans="1:6" x14ac:dyDescent="0.35">
      <c r="A107" t="str">
        <f>'MaxDamage-Data'!A106</f>
        <v>Kuwait</v>
      </c>
      <c r="B107" s="1">
        <f>'MaxDamage-Data'!F106*'MaxDamage-Adjustment'!$C$7*(1-'MaxDamage-Adjustment'!$C$19)*'MaxDamage-Adjustment'!$I$19</f>
        <v>343.01804376828983</v>
      </c>
      <c r="C107" s="5">
        <f>B107*'MaxDamage-Adjustment'!$I$7</f>
        <v>514.52706565243477</v>
      </c>
      <c r="D107" s="1">
        <f t="shared" si="1"/>
        <v>857.54510942072466</v>
      </c>
      <c r="E107" s="1">
        <f>D107*'MaxDamage-Adjustment'!$C$13</f>
        <v>257.26353282621739</v>
      </c>
      <c r="F107" s="1">
        <f>D107*'MaxDamage-Adjustment'!$I$13</f>
        <v>428772.55471036234</v>
      </c>
    </row>
    <row r="108" spans="1:6" x14ac:dyDescent="0.35">
      <c r="A108" t="str">
        <f>'MaxDamage-Data'!A107</f>
        <v>Kyrgyz Republic</v>
      </c>
      <c r="B108" s="1">
        <f>'MaxDamage-Data'!F107*'MaxDamage-Adjustment'!$C$7*(1-'MaxDamage-Adjustment'!$C$19)*'MaxDamage-Adjustment'!$I$19</f>
        <v>100.42919320593704</v>
      </c>
      <c r="C108" s="5">
        <f>B108*'MaxDamage-Adjustment'!$I$7</f>
        <v>150.64378980890555</v>
      </c>
      <c r="D108" s="1">
        <f t="shared" si="1"/>
        <v>251.07298301484258</v>
      </c>
      <c r="E108" s="1">
        <f>D108*'MaxDamage-Adjustment'!$C$13</f>
        <v>75.321894904452776</v>
      </c>
      <c r="F108" s="1">
        <f>D108*'MaxDamage-Adjustment'!$I$13</f>
        <v>125536.49150742129</v>
      </c>
    </row>
    <row r="109" spans="1:6" x14ac:dyDescent="0.35">
      <c r="A109" t="str">
        <f>'MaxDamage-Data'!A108</f>
        <v>Lao PDR</v>
      </c>
      <c r="B109" s="1">
        <f>'MaxDamage-Data'!F108*'MaxDamage-Adjustment'!$C$7*(1-'MaxDamage-Adjustment'!$C$19)*'MaxDamage-Adjustment'!$I$19</f>
        <v>108.70294798747383</v>
      </c>
      <c r="C109" s="5">
        <f>B109*'MaxDamage-Adjustment'!$I$7</f>
        <v>163.05442198121074</v>
      </c>
      <c r="D109" s="1">
        <f t="shared" si="1"/>
        <v>271.75736996868454</v>
      </c>
      <c r="E109" s="1">
        <f>D109*'MaxDamage-Adjustment'!$C$13</f>
        <v>81.527210990605354</v>
      </c>
      <c r="F109" s="1">
        <f>D109*'MaxDamage-Adjustment'!$I$13</f>
        <v>135878.68498434228</v>
      </c>
    </row>
    <row r="110" spans="1:6" x14ac:dyDescent="0.35">
      <c r="A110" t="str">
        <f>'MaxDamage-Data'!A109</f>
        <v>Latvia</v>
      </c>
      <c r="B110" s="1">
        <f>'MaxDamage-Data'!F109*'MaxDamage-Adjustment'!$C$7*(1-'MaxDamage-Adjustment'!$C$19)*'MaxDamage-Adjustment'!$I$19</f>
        <v>231.12895828493959</v>
      </c>
      <c r="C110" s="5">
        <f>B110*'MaxDamage-Adjustment'!$I$7</f>
        <v>346.69343742740938</v>
      </c>
      <c r="D110" s="1">
        <f t="shared" si="1"/>
        <v>577.82239571234891</v>
      </c>
      <c r="E110" s="1">
        <f>D110*'MaxDamage-Adjustment'!$C$13</f>
        <v>173.34671871370466</v>
      </c>
      <c r="F110" s="1">
        <f>D110*'MaxDamage-Adjustment'!$I$13</f>
        <v>288911.19785617443</v>
      </c>
    </row>
    <row r="111" spans="1:6" x14ac:dyDescent="0.35">
      <c r="A111" t="str">
        <f>'MaxDamage-Data'!A110</f>
        <v>Lebanon</v>
      </c>
      <c r="B111" s="1">
        <f>'MaxDamage-Data'!F110*'MaxDamage-Adjustment'!$C$7*(1-'MaxDamage-Adjustment'!$C$19)*'MaxDamage-Adjustment'!$I$19</f>
        <v>211.8576829208838</v>
      </c>
      <c r="C111" s="5">
        <f>B111*'MaxDamage-Adjustment'!$I$7</f>
        <v>317.78652438132571</v>
      </c>
      <c r="D111" s="1">
        <f t="shared" si="1"/>
        <v>529.64420730220945</v>
      </c>
      <c r="E111" s="1">
        <f>D111*'MaxDamage-Adjustment'!$C$13</f>
        <v>158.89326219066282</v>
      </c>
      <c r="F111" s="1">
        <f>D111*'MaxDamage-Adjustment'!$I$13</f>
        <v>264822.10365110473</v>
      </c>
    </row>
    <row r="112" spans="1:6" x14ac:dyDescent="0.35">
      <c r="A112" t="str">
        <f>'MaxDamage-Data'!A111</f>
        <v>Lesotho</v>
      </c>
      <c r="B112" s="1">
        <f>'MaxDamage-Data'!F111*'MaxDamage-Adjustment'!$C$7*(1-'MaxDamage-Adjustment'!$C$19)*'MaxDamage-Adjustment'!$I$19</f>
        <v>107.43452159541415</v>
      </c>
      <c r="C112" s="5">
        <f>B112*'MaxDamage-Adjustment'!$I$7</f>
        <v>161.15178239312124</v>
      </c>
      <c r="D112" s="1">
        <f t="shared" si="1"/>
        <v>268.58630398853541</v>
      </c>
      <c r="E112" s="1">
        <f>D112*'MaxDamage-Adjustment'!$C$13</f>
        <v>80.575891196560619</v>
      </c>
      <c r="F112" s="1">
        <f>D112*'MaxDamage-Adjustment'!$I$13</f>
        <v>134293.15199426771</v>
      </c>
    </row>
    <row r="113" spans="1:6" x14ac:dyDescent="0.35">
      <c r="A113" t="str">
        <f>'MaxDamage-Data'!A112</f>
        <v>Liberia</v>
      </c>
      <c r="B113" s="1">
        <f>'MaxDamage-Data'!F112*'MaxDamage-Adjustment'!$C$7*(1-'MaxDamage-Adjustment'!$C$19)*'MaxDamage-Adjustment'!$I$19</f>
        <v>72.777511752628769</v>
      </c>
      <c r="C113" s="5">
        <f>B113*'MaxDamage-Adjustment'!$I$7</f>
        <v>109.16626762894316</v>
      </c>
      <c r="D113" s="1">
        <f t="shared" si="1"/>
        <v>181.94377938157191</v>
      </c>
      <c r="E113" s="1">
        <f>D113*'MaxDamage-Adjustment'!$C$13</f>
        <v>54.583133814471573</v>
      </c>
      <c r="F113" s="1">
        <f>D113*'MaxDamage-Adjustment'!$I$13</f>
        <v>90971.88969078596</v>
      </c>
    </row>
    <row r="114" spans="1:6" x14ac:dyDescent="0.35">
      <c r="A114" t="str">
        <f>'MaxDamage-Data'!A113</f>
        <v>Libya</v>
      </c>
      <c r="B114" s="1">
        <f>'MaxDamage-Data'!F113*'MaxDamage-Adjustment'!$C$7*(1-'MaxDamage-Adjustment'!$C$19)*'MaxDamage-Adjustment'!$I$19</f>
        <v>237.06342805606857</v>
      </c>
      <c r="C114" s="5">
        <f>B114*'MaxDamage-Adjustment'!$I$7</f>
        <v>355.59514208410286</v>
      </c>
      <c r="D114" s="1">
        <f t="shared" si="1"/>
        <v>592.65857014017138</v>
      </c>
      <c r="E114" s="1">
        <f>D114*'MaxDamage-Adjustment'!$C$13</f>
        <v>177.7975710420514</v>
      </c>
      <c r="F114" s="1">
        <f>D114*'MaxDamage-Adjustment'!$I$13</f>
        <v>296329.28507008567</v>
      </c>
    </row>
    <row r="115" spans="1:6" x14ac:dyDescent="0.35">
      <c r="A115" t="str">
        <f>'MaxDamage-Data'!A114</f>
        <v>Liechtenstein</v>
      </c>
      <c r="B115" s="1">
        <f>'MaxDamage-Data'!F114*'MaxDamage-Adjustment'!$C$7*(1-'MaxDamage-Adjustment'!$C$19)*'MaxDamage-Adjustment'!$I$19</f>
        <v>0</v>
      </c>
      <c r="C115" s="5">
        <f>B115*'MaxDamage-Adjustment'!$I$7</f>
        <v>0</v>
      </c>
      <c r="D115" s="1">
        <f t="shared" si="1"/>
        <v>0</v>
      </c>
      <c r="E115" s="1">
        <f>D115*'MaxDamage-Adjustment'!$C$13</f>
        <v>0</v>
      </c>
      <c r="F115" s="1">
        <f>D115*'MaxDamage-Adjustment'!$I$13</f>
        <v>0</v>
      </c>
    </row>
    <row r="116" spans="1:6" x14ac:dyDescent="0.35">
      <c r="A116" t="str">
        <f>'MaxDamage-Data'!A115</f>
        <v>Lithuania</v>
      </c>
      <c r="B116" s="1">
        <f>'MaxDamage-Data'!F115*'MaxDamage-Adjustment'!$C$7*(1-'MaxDamage-Adjustment'!$C$19)*'MaxDamage-Adjustment'!$I$19</f>
        <v>233.75904303450253</v>
      </c>
      <c r="C116" s="5">
        <f>B116*'MaxDamage-Adjustment'!$I$7</f>
        <v>350.6385645517538</v>
      </c>
      <c r="D116" s="1">
        <f t="shared" si="1"/>
        <v>584.3976075862563</v>
      </c>
      <c r="E116" s="1">
        <f>D116*'MaxDamage-Adjustment'!$C$13</f>
        <v>175.31928227587687</v>
      </c>
      <c r="F116" s="1">
        <f>D116*'MaxDamage-Adjustment'!$I$13</f>
        <v>292198.80379312817</v>
      </c>
    </row>
    <row r="117" spans="1:6" x14ac:dyDescent="0.35">
      <c r="A117" t="str">
        <f>'MaxDamage-Data'!A116</f>
        <v>Luxembourg</v>
      </c>
      <c r="B117" s="1">
        <f>'MaxDamage-Data'!F116*'MaxDamage-Adjustment'!$C$7*(1-'MaxDamage-Adjustment'!$C$19)*'MaxDamage-Adjustment'!$I$19</f>
        <v>471.7003917038416</v>
      </c>
      <c r="C117" s="5">
        <f>B117*'MaxDamage-Adjustment'!$I$7</f>
        <v>707.55058755576238</v>
      </c>
      <c r="D117" s="1">
        <f t="shared" si="1"/>
        <v>1179.250979259604</v>
      </c>
      <c r="E117" s="1">
        <f>D117*'MaxDamage-Adjustment'!$C$13</f>
        <v>353.77529377788119</v>
      </c>
      <c r="F117" s="1">
        <f>D117*'MaxDamage-Adjustment'!$I$13</f>
        <v>589625.48962980206</v>
      </c>
    </row>
    <row r="118" spans="1:6" x14ac:dyDescent="0.35">
      <c r="A118" t="str">
        <f>'MaxDamage-Data'!A117</f>
        <v>Macao SAR, China</v>
      </c>
      <c r="B118" s="1">
        <f>'MaxDamage-Data'!F117*'MaxDamage-Adjustment'!$C$7*(1-'MaxDamage-Adjustment'!$C$19)*'MaxDamage-Adjustment'!$I$19</f>
        <v>380.39151239499125</v>
      </c>
      <c r="C118" s="5">
        <f>B118*'MaxDamage-Adjustment'!$I$7</f>
        <v>570.58726859248691</v>
      </c>
      <c r="D118" s="1">
        <f t="shared" si="1"/>
        <v>950.9787809874781</v>
      </c>
      <c r="E118" s="1">
        <f>D118*'MaxDamage-Adjustment'!$C$13</f>
        <v>285.2936342962434</v>
      </c>
      <c r="F118" s="1">
        <f>D118*'MaxDamage-Adjustment'!$I$13</f>
        <v>475489.39049373905</v>
      </c>
    </row>
    <row r="119" spans="1:6" x14ac:dyDescent="0.35">
      <c r="A119" t="str">
        <f>'MaxDamage-Data'!A118</f>
        <v>Macedonia, FYR</v>
      </c>
      <c r="B119" s="1">
        <f>'MaxDamage-Data'!F118*'MaxDamage-Adjustment'!$C$7*(1-'MaxDamage-Adjustment'!$C$19)*'MaxDamage-Adjustment'!$I$19</f>
        <v>169.94144138731417</v>
      </c>
      <c r="C119" s="5">
        <f>B119*'MaxDamage-Adjustment'!$I$7</f>
        <v>254.91216208097126</v>
      </c>
      <c r="D119" s="1">
        <f t="shared" si="1"/>
        <v>424.85360346828543</v>
      </c>
      <c r="E119" s="1">
        <f>D119*'MaxDamage-Adjustment'!$C$13</f>
        <v>127.45608104048563</v>
      </c>
      <c r="F119" s="1">
        <f>D119*'MaxDamage-Adjustment'!$I$13</f>
        <v>212426.8017341427</v>
      </c>
    </row>
    <row r="120" spans="1:6" x14ac:dyDescent="0.35">
      <c r="A120" t="str">
        <f>'MaxDamage-Data'!A119</f>
        <v>Madagascar</v>
      </c>
      <c r="B120" s="1">
        <f>'MaxDamage-Data'!F119*'MaxDamage-Adjustment'!$C$7*(1-'MaxDamage-Adjustment'!$C$19)*'MaxDamage-Adjustment'!$I$19</f>
        <v>78.614664422513329</v>
      </c>
      <c r="C120" s="5">
        <f>B120*'MaxDamage-Adjustment'!$I$7</f>
        <v>117.92199663376999</v>
      </c>
      <c r="D120" s="1">
        <f t="shared" si="1"/>
        <v>196.53666105628332</v>
      </c>
      <c r="E120" s="1">
        <f>D120*'MaxDamage-Adjustment'!$C$13</f>
        <v>58.960998316884996</v>
      </c>
      <c r="F120" s="1">
        <f>D120*'MaxDamage-Adjustment'!$I$13</f>
        <v>98268.330528141654</v>
      </c>
    </row>
    <row r="121" spans="1:6" x14ac:dyDescent="0.35">
      <c r="A121" t="str">
        <f>'MaxDamage-Data'!A120</f>
        <v>Malawi</v>
      </c>
      <c r="B121" s="1">
        <f>'MaxDamage-Data'!F120*'MaxDamage-Adjustment'!$C$7*(1-'MaxDamage-Adjustment'!$C$19)*'MaxDamage-Adjustment'!$I$19</f>
        <v>75.087782376100961</v>
      </c>
      <c r="C121" s="5">
        <f>B121*'MaxDamage-Adjustment'!$I$7</f>
        <v>112.63167356415144</v>
      </c>
      <c r="D121" s="1">
        <f t="shared" si="1"/>
        <v>187.7194559402524</v>
      </c>
      <c r="E121" s="1">
        <f>D121*'MaxDamage-Adjustment'!$C$13</f>
        <v>56.315836782075721</v>
      </c>
      <c r="F121" s="1">
        <f>D121*'MaxDamage-Adjustment'!$I$13</f>
        <v>93859.727970126201</v>
      </c>
    </row>
    <row r="122" spans="1:6" x14ac:dyDescent="0.35">
      <c r="A122" t="str">
        <f>'MaxDamage-Data'!A121</f>
        <v>Malaysia</v>
      </c>
      <c r="B122" s="1">
        <f>'MaxDamage-Data'!F121*'MaxDamage-Adjustment'!$C$7*(1-'MaxDamage-Adjustment'!$C$19)*'MaxDamage-Adjustment'!$I$19</f>
        <v>211.84504782714865</v>
      </c>
      <c r="C122" s="5">
        <f>B122*'MaxDamage-Adjustment'!$I$7</f>
        <v>317.76757174072299</v>
      </c>
      <c r="D122" s="1">
        <f t="shared" si="1"/>
        <v>529.61261956787166</v>
      </c>
      <c r="E122" s="1">
        <f>D122*'MaxDamage-Adjustment'!$C$13</f>
        <v>158.88378587036149</v>
      </c>
      <c r="F122" s="1">
        <f>D122*'MaxDamage-Adjustment'!$I$13</f>
        <v>264806.30978393584</v>
      </c>
    </row>
    <row r="123" spans="1:6" x14ac:dyDescent="0.35">
      <c r="A123" t="str">
        <f>'MaxDamage-Data'!A122</f>
        <v>Maldives</v>
      </c>
      <c r="B123" s="1">
        <f>'MaxDamage-Data'!F122*'MaxDamage-Adjustment'!$C$7*(1-'MaxDamage-Adjustment'!$C$19)*'MaxDamage-Adjustment'!$I$19</f>
        <v>192.81543952993181</v>
      </c>
      <c r="C123" s="5">
        <f>B123*'MaxDamage-Adjustment'!$I$7</f>
        <v>289.2231592948977</v>
      </c>
      <c r="D123" s="1">
        <f t="shared" si="1"/>
        <v>482.03859882482948</v>
      </c>
      <c r="E123" s="1">
        <f>D123*'MaxDamage-Adjustment'!$C$13</f>
        <v>144.61157964744885</v>
      </c>
      <c r="F123" s="1">
        <f>D123*'MaxDamage-Adjustment'!$I$13</f>
        <v>241019.29941241475</v>
      </c>
    </row>
    <row r="124" spans="1:6" x14ac:dyDescent="0.35">
      <c r="A124" t="str">
        <f>'MaxDamage-Data'!A123</f>
        <v>Mali</v>
      </c>
      <c r="B124" s="1">
        <f>'MaxDamage-Data'!F123*'MaxDamage-Adjustment'!$C$7*(1-'MaxDamage-Adjustment'!$C$19)*'MaxDamage-Adjustment'!$I$19</f>
        <v>92.078695912683344</v>
      </c>
      <c r="C124" s="5">
        <f>B124*'MaxDamage-Adjustment'!$I$7</f>
        <v>138.11804386902503</v>
      </c>
      <c r="D124" s="1">
        <f t="shared" si="1"/>
        <v>230.19673978170837</v>
      </c>
      <c r="E124" s="1">
        <f>D124*'MaxDamage-Adjustment'!$C$13</f>
        <v>69.059021934512515</v>
      </c>
      <c r="F124" s="1">
        <f>D124*'MaxDamage-Adjustment'!$I$13</f>
        <v>115098.36989085418</v>
      </c>
    </row>
    <row r="125" spans="1:6" x14ac:dyDescent="0.35">
      <c r="A125" t="str">
        <f>'MaxDamage-Data'!A124</f>
        <v>Malta</v>
      </c>
      <c r="B125" s="1">
        <f>'MaxDamage-Data'!F124*'MaxDamage-Adjustment'!$C$7*(1-'MaxDamage-Adjustment'!$C$19)*'MaxDamage-Adjustment'!$I$19</f>
        <v>275.69544348909636</v>
      </c>
      <c r="C125" s="5">
        <f>B125*'MaxDamage-Adjustment'!$I$7</f>
        <v>413.54316523364457</v>
      </c>
      <c r="D125" s="1">
        <f t="shared" si="1"/>
        <v>689.23860872274099</v>
      </c>
      <c r="E125" s="1">
        <f>D125*'MaxDamage-Adjustment'!$C$13</f>
        <v>206.77158261682229</v>
      </c>
      <c r="F125" s="1">
        <f>D125*'MaxDamage-Adjustment'!$I$13</f>
        <v>344619.30436137051</v>
      </c>
    </row>
    <row r="126" spans="1:6" x14ac:dyDescent="0.35">
      <c r="A126" t="str">
        <f>'MaxDamage-Data'!A125</f>
        <v>Marshall Islands</v>
      </c>
      <c r="B126" s="1">
        <f>'MaxDamage-Data'!F125*'MaxDamage-Adjustment'!$C$7*(1-'MaxDamage-Adjustment'!$C$19)*'MaxDamage-Adjustment'!$I$19</f>
        <v>151.61309737510894</v>
      </c>
      <c r="C126" s="5">
        <f>B126*'MaxDamage-Adjustment'!$I$7</f>
        <v>227.41964606266339</v>
      </c>
      <c r="D126" s="1">
        <f t="shared" si="1"/>
        <v>379.0327434377723</v>
      </c>
      <c r="E126" s="1">
        <f>D126*'MaxDamage-Adjustment'!$C$13</f>
        <v>113.70982303133168</v>
      </c>
      <c r="F126" s="1">
        <f>D126*'MaxDamage-Adjustment'!$I$13</f>
        <v>189516.37171888613</v>
      </c>
    </row>
    <row r="127" spans="1:6" x14ac:dyDescent="0.35">
      <c r="A127" t="str">
        <f>'MaxDamage-Data'!A126</f>
        <v>Mauritania</v>
      </c>
      <c r="B127" s="1">
        <f>'MaxDamage-Data'!F126*'MaxDamage-Adjustment'!$C$7*(1-'MaxDamage-Adjustment'!$C$19)*'MaxDamage-Adjustment'!$I$19</f>
        <v>103.90345348278954</v>
      </c>
      <c r="C127" s="5">
        <f>B127*'MaxDamage-Adjustment'!$I$7</f>
        <v>155.85518022418432</v>
      </c>
      <c r="D127" s="1">
        <f t="shared" si="1"/>
        <v>259.75863370697385</v>
      </c>
      <c r="E127" s="1">
        <f>D127*'MaxDamage-Adjustment'!$C$13</f>
        <v>77.927590112092147</v>
      </c>
      <c r="F127" s="1">
        <f>D127*'MaxDamage-Adjustment'!$I$13</f>
        <v>129879.31685348693</v>
      </c>
    </row>
    <row r="128" spans="1:6" x14ac:dyDescent="0.35">
      <c r="A128" t="str">
        <f>'MaxDamage-Data'!A127</f>
        <v>Mauritius</v>
      </c>
      <c r="B128" s="1">
        <f>'MaxDamage-Data'!F127*'MaxDamage-Adjustment'!$C$7*(1-'MaxDamage-Adjustment'!$C$19)*'MaxDamage-Adjustment'!$I$19</f>
        <v>202.22008357395416</v>
      </c>
      <c r="C128" s="5">
        <f>B128*'MaxDamage-Adjustment'!$I$7</f>
        <v>303.33012536093122</v>
      </c>
      <c r="D128" s="1">
        <f t="shared" si="1"/>
        <v>505.5502089348854</v>
      </c>
      <c r="E128" s="1">
        <f>D128*'MaxDamage-Adjustment'!$C$13</f>
        <v>151.66506268046561</v>
      </c>
      <c r="F128" s="1">
        <f>D128*'MaxDamage-Adjustment'!$I$13</f>
        <v>252775.1044674427</v>
      </c>
    </row>
    <row r="129" spans="1:6" x14ac:dyDescent="0.35">
      <c r="A129" t="str">
        <f>'MaxDamage-Data'!A128</f>
        <v>Mexico</v>
      </c>
      <c r="B129" s="1">
        <f>'MaxDamage-Data'!F128*'MaxDamage-Adjustment'!$C$7*(1-'MaxDamage-Adjustment'!$C$19)*'MaxDamage-Adjustment'!$I$19</f>
        <v>213.14538649647912</v>
      </c>
      <c r="C129" s="5">
        <f>B129*'MaxDamage-Adjustment'!$I$7</f>
        <v>319.71807974471869</v>
      </c>
      <c r="D129" s="1">
        <f t="shared" si="1"/>
        <v>532.86346624119778</v>
      </c>
      <c r="E129" s="1">
        <f>D129*'MaxDamage-Adjustment'!$C$13</f>
        <v>159.85903987235932</v>
      </c>
      <c r="F129" s="1">
        <f>D129*'MaxDamage-Adjustment'!$I$13</f>
        <v>266431.73312059889</v>
      </c>
    </row>
    <row r="130" spans="1:6" x14ac:dyDescent="0.35">
      <c r="A130" t="str">
        <f>'MaxDamage-Data'!A129</f>
        <v>Micronesia, Fed. Sts.</v>
      </c>
      <c r="B130" s="1">
        <f>'MaxDamage-Data'!F129*'MaxDamage-Adjustment'!$C$7*(1-'MaxDamage-Adjustment'!$C$19)*'MaxDamage-Adjustment'!$I$19</f>
        <v>146.92561665860143</v>
      </c>
      <c r="C130" s="5">
        <f>B130*'MaxDamage-Adjustment'!$I$7</f>
        <v>220.38842498790214</v>
      </c>
      <c r="D130" s="1">
        <f t="shared" si="1"/>
        <v>367.3140416465036</v>
      </c>
      <c r="E130" s="1">
        <f>D130*'MaxDamage-Adjustment'!$C$13</f>
        <v>110.19421249395107</v>
      </c>
      <c r="F130" s="1">
        <f>D130*'MaxDamage-Adjustment'!$I$13</f>
        <v>183657.02082325181</v>
      </c>
    </row>
    <row r="131" spans="1:6" x14ac:dyDescent="0.35">
      <c r="A131" t="str">
        <f>'MaxDamage-Data'!A130</f>
        <v>Moldova</v>
      </c>
      <c r="B131" s="1">
        <f>'MaxDamage-Data'!F130*'MaxDamage-Adjustment'!$C$7*(1-'MaxDamage-Adjustment'!$C$19)*'MaxDamage-Adjustment'!$I$19</f>
        <v>122.73378774126749</v>
      </c>
      <c r="C131" s="5">
        <f>B131*'MaxDamage-Adjustment'!$I$7</f>
        <v>184.10068161190122</v>
      </c>
      <c r="D131" s="1">
        <f t="shared" si="1"/>
        <v>306.83446935316874</v>
      </c>
      <c r="E131" s="1">
        <f>D131*'MaxDamage-Adjustment'!$C$13</f>
        <v>92.050340805950626</v>
      </c>
      <c r="F131" s="1">
        <f>D131*'MaxDamage-Adjustment'!$I$13</f>
        <v>153417.23467658437</v>
      </c>
    </row>
    <row r="132" spans="1:6" x14ac:dyDescent="0.35">
      <c r="A132" t="str">
        <f>'MaxDamage-Data'!A131</f>
        <v>Monaco</v>
      </c>
      <c r="B132" s="1">
        <f>'MaxDamage-Data'!F131*'MaxDamage-Adjustment'!$C$7*(1-'MaxDamage-Adjustment'!$C$19)*'MaxDamage-Adjustment'!$I$19</f>
        <v>527.64696359983111</v>
      </c>
      <c r="C132" s="5">
        <f>B132*'MaxDamage-Adjustment'!$I$7</f>
        <v>791.47044539974672</v>
      </c>
      <c r="D132" s="1">
        <f t="shared" si="1"/>
        <v>1319.1174089995779</v>
      </c>
      <c r="E132" s="1">
        <f>D132*'MaxDamage-Adjustment'!$C$13</f>
        <v>395.73522269987336</v>
      </c>
      <c r="F132" s="1">
        <f>D132*'MaxDamage-Adjustment'!$I$13</f>
        <v>659558.70449978893</v>
      </c>
    </row>
    <row r="133" spans="1:6" x14ac:dyDescent="0.35">
      <c r="A133" t="str">
        <f>'MaxDamage-Data'!A132</f>
        <v>Mongolia</v>
      </c>
      <c r="B133" s="1">
        <f>'MaxDamage-Data'!F132*'MaxDamage-Adjustment'!$C$7*(1-'MaxDamage-Adjustment'!$C$19)*'MaxDamage-Adjustment'!$I$19</f>
        <v>136.94099277076236</v>
      </c>
      <c r="C133" s="5">
        <f>B133*'MaxDamage-Adjustment'!$I$7</f>
        <v>205.41148915614355</v>
      </c>
      <c r="D133" s="1">
        <f t="shared" ref="D133:D196" si="2">C133+B133</f>
        <v>342.35248192690591</v>
      </c>
      <c r="E133" s="1">
        <f>D133*'MaxDamage-Adjustment'!$C$13</f>
        <v>102.70574457807177</v>
      </c>
      <c r="F133" s="1">
        <f>D133*'MaxDamage-Adjustment'!$I$13</f>
        <v>171176.24096345296</v>
      </c>
    </row>
    <row r="134" spans="1:6" x14ac:dyDescent="0.35">
      <c r="A134" t="str">
        <f>'MaxDamage-Data'!A133</f>
        <v>Montenegro</v>
      </c>
      <c r="B134" s="1">
        <f>'MaxDamage-Data'!F133*'MaxDamage-Adjustment'!$C$7*(1-'MaxDamage-Adjustment'!$C$19)*'MaxDamage-Adjustment'!$I$19</f>
        <v>193.6111562674765</v>
      </c>
      <c r="C134" s="5">
        <f>B134*'MaxDamage-Adjustment'!$I$7</f>
        <v>290.41673440121474</v>
      </c>
      <c r="D134" s="1">
        <f t="shared" si="2"/>
        <v>484.02789066869127</v>
      </c>
      <c r="E134" s="1">
        <f>D134*'MaxDamage-Adjustment'!$C$13</f>
        <v>145.20836720060737</v>
      </c>
      <c r="F134" s="1">
        <f>D134*'MaxDamage-Adjustment'!$I$13</f>
        <v>242013.94533434563</v>
      </c>
    </row>
    <row r="135" spans="1:6" x14ac:dyDescent="0.35">
      <c r="A135" t="str">
        <f>'MaxDamage-Data'!A134</f>
        <v>Morocco</v>
      </c>
      <c r="B135" s="1">
        <f>'MaxDamage-Data'!F134*'MaxDamage-Adjustment'!$C$7*(1-'MaxDamage-Adjustment'!$C$19)*'MaxDamage-Adjustment'!$I$19</f>
        <v>146.6608345375823</v>
      </c>
      <c r="C135" s="5">
        <f>B135*'MaxDamage-Adjustment'!$I$7</f>
        <v>219.99125180637344</v>
      </c>
      <c r="D135" s="1">
        <f t="shared" si="2"/>
        <v>366.65208634395572</v>
      </c>
      <c r="E135" s="1">
        <f>D135*'MaxDamage-Adjustment'!$C$13</f>
        <v>109.99562590318671</v>
      </c>
      <c r="F135" s="1">
        <f>D135*'MaxDamage-Adjustment'!$I$13</f>
        <v>183326.04317197786</v>
      </c>
    </row>
    <row r="136" spans="1:6" x14ac:dyDescent="0.35">
      <c r="A136" t="str">
        <f>'MaxDamage-Data'!A135</f>
        <v>Mozambique</v>
      </c>
      <c r="B136" s="1">
        <f>'MaxDamage-Data'!F135*'MaxDamage-Adjustment'!$C$7*(1-'MaxDamage-Adjustment'!$C$19)*'MaxDamage-Adjustment'!$I$19</f>
        <v>79.225967279114585</v>
      </c>
      <c r="C136" s="5">
        <f>B136*'MaxDamage-Adjustment'!$I$7</f>
        <v>118.83895091867188</v>
      </c>
      <c r="D136" s="1">
        <f t="shared" si="2"/>
        <v>198.06491819778648</v>
      </c>
      <c r="E136" s="1">
        <f>D136*'MaxDamage-Adjustment'!$C$13</f>
        <v>59.419475459335942</v>
      </c>
      <c r="F136" s="1">
        <f>D136*'MaxDamage-Adjustment'!$I$13</f>
        <v>99032.459098893247</v>
      </c>
    </row>
    <row r="137" spans="1:6" x14ac:dyDescent="0.35">
      <c r="A137" t="str">
        <f>'MaxDamage-Data'!A136</f>
        <v>Myanmar</v>
      </c>
      <c r="B137" s="1">
        <f>'MaxDamage-Data'!F136*'MaxDamage-Adjustment'!$C$7*(1-'MaxDamage-Adjustment'!$C$19)*'MaxDamage-Adjustment'!$I$19</f>
        <v>113.140299932391</v>
      </c>
      <c r="C137" s="5">
        <f>B137*'MaxDamage-Adjustment'!$I$7</f>
        <v>169.71044989858649</v>
      </c>
      <c r="D137" s="1">
        <f t="shared" si="2"/>
        <v>282.85074983097752</v>
      </c>
      <c r="E137" s="1">
        <f>D137*'MaxDamage-Adjustment'!$C$13</f>
        <v>84.855224949293259</v>
      </c>
      <c r="F137" s="1">
        <f>D137*'MaxDamage-Adjustment'!$I$13</f>
        <v>141425.37491548876</v>
      </c>
    </row>
    <row r="138" spans="1:6" x14ac:dyDescent="0.35">
      <c r="A138" t="str">
        <f>'MaxDamage-Data'!A137</f>
        <v>Namibia</v>
      </c>
      <c r="B138" s="1">
        <f>'MaxDamage-Data'!F137*'MaxDamage-Adjustment'!$C$7*(1-'MaxDamage-Adjustment'!$C$19)*'MaxDamage-Adjustment'!$I$19</f>
        <v>178.61340811521075</v>
      </c>
      <c r="C138" s="5">
        <f>B138*'MaxDamage-Adjustment'!$I$7</f>
        <v>267.92011217281612</v>
      </c>
      <c r="D138" s="1">
        <f t="shared" si="2"/>
        <v>446.53352028802686</v>
      </c>
      <c r="E138" s="1">
        <f>D138*'MaxDamage-Adjustment'!$C$13</f>
        <v>133.96005608640806</v>
      </c>
      <c r="F138" s="1">
        <f>D138*'MaxDamage-Adjustment'!$I$13</f>
        <v>223266.76014401345</v>
      </c>
    </row>
    <row r="139" spans="1:6" x14ac:dyDescent="0.35">
      <c r="A139" t="str">
        <f>'MaxDamage-Data'!A138</f>
        <v>Nepal</v>
      </c>
      <c r="B139" s="1">
        <f>'MaxDamage-Data'!F138*'MaxDamage-Adjustment'!$C$7*(1-'MaxDamage-Adjustment'!$C$19)*'MaxDamage-Adjustment'!$I$19</f>
        <v>88.473850541091522</v>
      </c>
      <c r="C139" s="5">
        <f>B139*'MaxDamage-Adjustment'!$I$7</f>
        <v>132.71077581163729</v>
      </c>
      <c r="D139" s="1">
        <f t="shared" si="2"/>
        <v>221.1846263527288</v>
      </c>
      <c r="E139" s="1">
        <f>D139*'MaxDamage-Adjustment'!$C$13</f>
        <v>66.355387905818631</v>
      </c>
      <c r="F139" s="1">
        <f>D139*'MaxDamage-Adjustment'!$I$13</f>
        <v>110592.31317636441</v>
      </c>
    </row>
    <row r="140" spans="1:6" x14ac:dyDescent="0.35">
      <c r="A140" t="str">
        <f>'MaxDamage-Data'!A139</f>
        <v>Netherlands</v>
      </c>
      <c r="B140" s="1">
        <f>'MaxDamage-Data'!F139*'MaxDamage-Adjustment'!$C$7*(1-'MaxDamage-Adjustment'!$C$19)*'MaxDamage-Adjustment'!$I$19</f>
        <v>373.97124254006718</v>
      </c>
      <c r="C140" s="5">
        <f>B140*'MaxDamage-Adjustment'!$I$7</f>
        <v>560.9568638101008</v>
      </c>
      <c r="D140" s="1">
        <f t="shared" si="2"/>
        <v>934.92810635016804</v>
      </c>
      <c r="E140" s="1">
        <f>D140*'MaxDamage-Adjustment'!$C$13</f>
        <v>280.4784319050504</v>
      </c>
      <c r="F140" s="1">
        <f>D140*'MaxDamage-Adjustment'!$I$13</f>
        <v>467464.053175084</v>
      </c>
    </row>
    <row r="141" spans="1:6" x14ac:dyDescent="0.35">
      <c r="A141" t="str">
        <f>'MaxDamage-Data'!A140</f>
        <v>New Caledonia</v>
      </c>
      <c r="B141" s="1">
        <f>'MaxDamage-Data'!F140*'MaxDamage-Adjustment'!$C$7*(1-'MaxDamage-Adjustment'!$C$19)*'MaxDamage-Adjustment'!$I$19</f>
        <v>0</v>
      </c>
      <c r="C141" s="5">
        <f>B141*'MaxDamage-Adjustment'!$I$7</f>
        <v>0</v>
      </c>
      <c r="D141" s="1">
        <f t="shared" si="2"/>
        <v>0</v>
      </c>
      <c r="E141" s="1">
        <f>D141*'MaxDamage-Adjustment'!$C$13</f>
        <v>0</v>
      </c>
      <c r="F141" s="1">
        <f>D141*'MaxDamage-Adjustment'!$I$13</f>
        <v>0</v>
      </c>
    </row>
    <row r="142" spans="1:6" x14ac:dyDescent="0.35">
      <c r="A142" t="str">
        <f>'MaxDamage-Data'!A141</f>
        <v>New Zealand</v>
      </c>
      <c r="B142" s="1">
        <f>'MaxDamage-Data'!F141*'MaxDamage-Adjustment'!$C$7*(1-'MaxDamage-Adjustment'!$C$19)*'MaxDamage-Adjustment'!$I$19</f>
        <v>325.53569016038244</v>
      </c>
      <c r="C142" s="5">
        <f>B142*'MaxDamage-Adjustment'!$I$7</f>
        <v>488.30353524057364</v>
      </c>
      <c r="D142" s="1">
        <f t="shared" si="2"/>
        <v>813.83922540095614</v>
      </c>
      <c r="E142" s="1">
        <f>D142*'MaxDamage-Adjustment'!$C$13</f>
        <v>244.15176762028682</v>
      </c>
      <c r="F142" s="1">
        <f>D142*'MaxDamage-Adjustment'!$I$13</f>
        <v>406919.61270047806</v>
      </c>
    </row>
    <row r="143" spans="1:6" x14ac:dyDescent="0.35">
      <c r="A143" t="str">
        <f>'MaxDamage-Data'!A142</f>
        <v>Nicaragua</v>
      </c>
      <c r="B143" s="1">
        <f>'MaxDamage-Data'!F142*'MaxDamage-Adjustment'!$C$7*(1-'MaxDamage-Adjustment'!$C$19)*'MaxDamage-Adjustment'!$I$19</f>
        <v>120.33051429658431</v>
      </c>
      <c r="C143" s="5">
        <f>B143*'MaxDamage-Adjustment'!$I$7</f>
        <v>180.49577144487648</v>
      </c>
      <c r="D143" s="1">
        <f t="shared" si="2"/>
        <v>300.82628574146077</v>
      </c>
      <c r="E143" s="1">
        <f>D143*'MaxDamage-Adjustment'!$C$13</f>
        <v>90.247885722438227</v>
      </c>
      <c r="F143" s="1">
        <f>D143*'MaxDamage-Adjustment'!$I$13</f>
        <v>150413.14287073037</v>
      </c>
    </row>
    <row r="144" spans="1:6" x14ac:dyDescent="0.35">
      <c r="A144" t="str">
        <f>'MaxDamage-Data'!A143</f>
        <v>Niger</v>
      </c>
      <c r="B144" s="1">
        <f>'MaxDamage-Data'!F143*'MaxDamage-Adjustment'!$C$7*(1-'MaxDamage-Adjustment'!$C$19)*'MaxDamage-Adjustment'!$I$19</f>
        <v>75.102821723020767</v>
      </c>
      <c r="C144" s="5">
        <f>B144*'MaxDamage-Adjustment'!$I$7</f>
        <v>112.65423258453114</v>
      </c>
      <c r="D144" s="1">
        <f t="shared" si="2"/>
        <v>187.75705430755193</v>
      </c>
      <c r="E144" s="1">
        <f>D144*'MaxDamage-Adjustment'!$C$13</f>
        <v>56.327116292265579</v>
      </c>
      <c r="F144" s="1">
        <f>D144*'MaxDamage-Adjustment'!$I$13</f>
        <v>93878.527153775969</v>
      </c>
    </row>
    <row r="145" spans="1:6" x14ac:dyDescent="0.35">
      <c r="A145" t="str">
        <f>'MaxDamage-Data'!A144</f>
        <v>Nigeria</v>
      </c>
      <c r="B145" s="1">
        <f>'MaxDamage-Data'!F144*'MaxDamage-Adjustment'!$C$7*(1-'MaxDamage-Adjustment'!$C$19)*'MaxDamage-Adjustment'!$I$19</f>
        <v>137.4300113812281</v>
      </c>
      <c r="C145" s="5">
        <f>B145*'MaxDamage-Adjustment'!$I$7</f>
        <v>206.14501707184215</v>
      </c>
      <c r="D145" s="1">
        <f t="shared" si="2"/>
        <v>343.57502845307022</v>
      </c>
      <c r="E145" s="1">
        <f>D145*'MaxDamage-Adjustment'!$C$13</f>
        <v>103.07250853592106</v>
      </c>
      <c r="F145" s="1">
        <f>D145*'MaxDamage-Adjustment'!$I$13</f>
        <v>171787.5142265351</v>
      </c>
    </row>
    <row r="146" spans="1:6" x14ac:dyDescent="0.35">
      <c r="A146" t="str">
        <f>'MaxDamage-Data'!A145</f>
        <v>Northern Mariana Islands</v>
      </c>
      <c r="B146" s="1">
        <f>'MaxDamage-Data'!F145*'MaxDamage-Adjustment'!$C$7*(1-'MaxDamage-Adjustment'!$C$19)*'MaxDamage-Adjustment'!$I$19</f>
        <v>0</v>
      </c>
      <c r="C146" s="5">
        <f>B146*'MaxDamage-Adjustment'!$I$7</f>
        <v>0</v>
      </c>
      <c r="D146" s="1">
        <f t="shared" si="2"/>
        <v>0</v>
      </c>
      <c r="E146" s="1">
        <f>D146*'MaxDamage-Adjustment'!$C$13</f>
        <v>0</v>
      </c>
      <c r="F146" s="1">
        <f>D146*'MaxDamage-Adjustment'!$I$13</f>
        <v>0</v>
      </c>
    </row>
    <row r="147" spans="1:6" x14ac:dyDescent="0.35">
      <c r="A147" t="str">
        <f>'MaxDamage-Data'!A146</f>
        <v>Norway</v>
      </c>
      <c r="B147" s="1">
        <f>'MaxDamage-Data'!F146*'MaxDamage-Adjustment'!$C$7*(1-'MaxDamage-Adjustment'!$C$19)*'MaxDamage-Adjustment'!$I$19</f>
        <v>445.2128473995848</v>
      </c>
      <c r="C147" s="5">
        <f>B147*'MaxDamage-Adjustment'!$I$7</f>
        <v>667.81927109937715</v>
      </c>
      <c r="D147" s="1">
        <f t="shared" si="2"/>
        <v>1113.0321184989621</v>
      </c>
      <c r="E147" s="1">
        <f>D147*'MaxDamage-Adjustment'!$C$13</f>
        <v>333.90963554968863</v>
      </c>
      <c r="F147" s="1">
        <f>D147*'MaxDamage-Adjustment'!$I$13</f>
        <v>556516.05924948107</v>
      </c>
    </row>
    <row r="148" spans="1:6" x14ac:dyDescent="0.35">
      <c r="A148" t="str">
        <f>'MaxDamage-Data'!A147</f>
        <v>Oman</v>
      </c>
      <c r="B148" s="1">
        <f>'MaxDamage-Data'!F147*'MaxDamage-Adjustment'!$C$7*(1-'MaxDamage-Adjustment'!$C$19)*'MaxDamage-Adjustment'!$I$19</f>
        <v>281.16412420899962</v>
      </c>
      <c r="C148" s="5">
        <f>B148*'MaxDamage-Adjustment'!$I$7</f>
        <v>421.74618631349944</v>
      </c>
      <c r="D148" s="1">
        <f t="shared" si="2"/>
        <v>702.910310522499</v>
      </c>
      <c r="E148" s="1">
        <f>D148*'MaxDamage-Adjustment'!$C$13</f>
        <v>210.87309315674969</v>
      </c>
      <c r="F148" s="1">
        <f>D148*'MaxDamage-Adjustment'!$I$13</f>
        <v>351455.15526124951</v>
      </c>
    </row>
    <row r="149" spans="1:6" x14ac:dyDescent="0.35">
      <c r="A149" t="str">
        <f>'MaxDamage-Data'!A148</f>
        <v>Pakistan</v>
      </c>
      <c r="B149" s="1">
        <f>'MaxDamage-Data'!F148*'MaxDamage-Adjustment'!$C$7*(1-'MaxDamage-Adjustment'!$C$19)*'MaxDamage-Adjustment'!$I$19</f>
        <v>105.46954882600231</v>
      </c>
      <c r="C149" s="5">
        <f>B149*'MaxDamage-Adjustment'!$I$7</f>
        <v>158.20432323900346</v>
      </c>
      <c r="D149" s="1">
        <f t="shared" si="2"/>
        <v>263.67387206500575</v>
      </c>
      <c r="E149" s="1">
        <f>D149*'MaxDamage-Adjustment'!$C$13</f>
        <v>79.102161619501729</v>
      </c>
      <c r="F149" s="1">
        <f>D149*'MaxDamage-Adjustment'!$I$13</f>
        <v>131836.93603250288</v>
      </c>
    </row>
    <row r="150" spans="1:6" x14ac:dyDescent="0.35">
      <c r="A150" t="str">
        <f>'MaxDamage-Data'!A149</f>
        <v>Palau</v>
      </c>
      <c r="B150" s="1">
        <f>'MaxDamage-Data'!F149*'MaxDamage-Adjustment'!$C$7*(1-'MaxDamage-Adjustment'!$C$19)*'MaxDamage-Adjustment'!$I$19</f>
        <v>218.66586475701499</v>
      </c>
      <c r="C150" s="5">
        <f>B150*'MaxDamage-Adjustment'!$I$7</f>
        <v>327.99879713552247</v>
      </c>
      <c r="D150" s="1">
        <f t="shared" si="2"/>
        <v>546.66466189253742</v>
      </c>
      <c r="E150" s="1">
        <f>D150*'MaxDamage-Adjustment'!$C$13</f>
        <v>163.99939856776123</v>
      </c>
      <c r="F150" s="1">
        <f>D150*'MaxDamage-Adjustment'!$I$13</f>
        <v>273332.33094626869</v>
      </c>
    </row>
    <row r="151" spans="1:6" x14ac:dyDescent="0.35">
      <c r="A151" t="str">
        <f>'MaxDamage-Data'!A150</f>
        <v>Panama</v>
      </c>
      <c r="B151" s="1">
        <f>'MaxDamage-Data'!F150*'MaxDamage-Adjustment'!$C$7*(1-'MaxDamage-Adjustment'!$C$19)*'MaxDamage-Adjustment'!$I$19</f>
        <v>204.33606257728098</v>
      </c>
      <c r="C151" s="5">
        <f>B151*'MaxDamage-Adjustment'!$I$7</f>
        <v>306.5040938659215</v>
      </c>
      <c r="D151" s="1">
        <f t="shared" si="2"/>
        <v>510.84015644320249</v>
      </c>
      <c r="E151" s="1">
        <f>D151*'MaxDamage-Adjustment'!$C$13</f>
        <v>153.25204693296075</v>
      </c>
      <c r="F151" s="1">
        <f>D151*'MaxDamage-Adjustment'!$I$13</f>
        <v>255420.07822160123</v>
      </c>
    </row>
    <row r="152" spans="1:6" x14ac:dyDescent="0.35">
      <c r="A152" t="str">
        <f>'MaxDamage-Data'!A151</f>
        <v>Papua New Guinea</v>
      </c>
      <c r="B152" s="1">
        <f>'MaxDamage-Data'!F151*'MaxDamage-Adjustment'!$C$7*(1-'MaxDamage-Adjustment'!$C$19)*'MaxDamage-Adjustment'!$I$19</f>
        <v>116.29398056459658</v>
      </c>
      <c r="C152" s="5">
        <f>B152*'MaxDamage-Adjustment'!$I$7</f>
        <v>174.44097084689486</v>
      </c>
      <c r="D152" s="1">
        <f t="shared" si="2"/>
        <v>290.73495141149147</v>
      </c>
      <c r="E152" s="1">
        <f>D152*'MaxDamage-Adjustment'!$C$13</f>
        <v>87.220485423447442</v>
      </c>
      <c r="F152" s="1">
        <f>D152*'MaxDamage-Adjustment'!$I$13</f>
        <v>145367.47570574575</v>
      </c>
    </row>
    <row r="153" spans="1:6" x14ac:dyDescent="0.35">
      <c r="A153" t="str">
        <f>'MaxDamage-Data'!A152</f>
        <v>Paraguay</v>
      </c>
      <c r="B153" s="1">
        <f>'MaxDamage-Data'!F152*'MaxDamage-Adjustment'!$C$7*(1-'MaxDamage-Adjustment'!$C$19)*'MaxDamage-Adjustment'!$I$19</f>
        <v>151.20735549125064</v>
      </c>
      <c r="C153" s="5">
        <f>B153*'MaxDamage-Adjustment'!$I$7</f>
        <v>226.81103323687597</v>
      </c>
      <c r="D153" s="1">
        <f t="shared" si="2"/>
        <v>378.01838872812664</v>
      </c>
      <c r="E153" s="1">
        <f>D153*'MaxDamage-Adjustment'!$C$13</f>
        <v>113.40551661843799</v>
      </c>
      <c r="F153" s="1">
        <f>D153*'MaxDamage-Adjustment'!$I$13</f>
        <v>189009.19436406333</v>
      </c>
    </row>
    <row r="154" spans="1:6" x14ac:dyDescent="0.35">
      <c r="A154" t="str">
        <f>'MaxDamage-Data'!A153</f>
        <v>Peru</v>
      </c>
      <c r="B154" s="1">
        <f>'MaxDamage-Data'!F153*'MaxDamage-Adjustment'!$C$7*(1-'MaxDamage-Adjustment'!$C$19)*'MaxDamage-Adjustment'!$I$19</f>
        <v>177.46018124579908</v>
      </c>
      <c r="C154" s="5">
        <f>B154*'MaxDamage-Adjustment'!$I$7</f>
        <v>266.19027186869863</v>
      </c>
      <c r="D154" s="1">
        <f t="shared" si="2"/>
        <v>443.65045311449774</v>
      </c>
      <c r="E154" s="1">
        <f>D154*'MaxDamage-Adjustment'!$C$13</f>
        <v>133.09513593434932</v>
      </c>
      <c r="F154" s="1">
        <f>D154*'MaxDamage-Adjustment'!$I$13</f>
        <v>221825.22655724885</v>
      </c>
    </row>
    <row r="155" spans="1:6" x14ac:dyDescent="0.35">
      <c r="A155" t="str">
        <f>'MaxDamage-Data'!A154</f>
        <v>Philippines</v>
      </c>
      <c r="B155" s="1">
        <f>'MaxDamage-Data'!F154*'MaxDamage-Adjustment'!$C$7*(1-'MaxDamage-Adjustment'!$C$19)*'MaxDamage-Adjustment'!$I$19</f>
        <v>133.9595106243662</v>
      </c>
      <c r="C155" s="5">
        <f>B155*'MaxDamage-Adjustment'!$I$7</f>
        <v>200.9392659365493</v>
      </c>
      <c r="D155" s="1">
        <f t="shared" si="2"/>
        <v>334.89877656091551</v>
      </c>
      <c r="E155" s="1">
        <f>D155*'MaxDamage-Adjustment'!$C$13</f>
        <v>100.46963296827465</v>
      </c>
      <c r="F155" s="1">
        <f>D155*'MaxDamage-Adjustment'!$I$13</f>
        <v>167449.38828045776</v>
      </c>
    </row>
    <row r="156" spans="1:6" x14ac:dyDescent="0.35">
      <c r="A156" t="str">
        <f>'MaxDamage-Data'!A155</f>
        <v>Poland</v>
      </c>
      <c r="B156" s="1">
        <f>'MaxDamage-Data'!F155*'MaxDamage-Adjustment'!$C$7*(1-'MaxDamage-Adjustment'!$C$19)*'MaxDamage-Adjustment'!$I$19</f>
        <v>237.73748289514464</v>
      </c>
      <c r="C156" s="5">
        <f>B156*'MaxDamage-Adjustment'!$I$7</f>
        <v>356.60622434271693</v>
      </c>
      <c r="D156" s="1">
        <f t="shared" si="2"/>
        <v>594.34370723786151</v>
      </c>
      <c r="E156" s="1">
        <f>D156*'MaxDamage-Adjustment'!$C$13</f>
        <v>178.30311217135844</v>
      </c>
      <c r="F156" s="1">
        <f>D156*'MaxDamage-Adjustment'!$I$13</f>
        <v>297171.85361893073</v>
      </c>
    </row>
    <row r="157" spans="1:6" x14ac:dyDescent="0.35">
      <c r="A157" t="str">
        <f>'MaxDamage-Data'!A156</f>
        <v>Portugal</v>
      </c>
      <c r="B157" s="1">
        <f>'MaxDamage-Data'!F156*'MaxDamage-Adjustment'!$C$7*(1-'MaxDamage-Adjustment'!$C$19)*'MaxDamage-Adjustment'!$I$19</f>
        <v>288.04331261963819</v>
      </c>
      <c r="C157" s="5">
        <f>B157*'MaxDamage-Adjustment'!$I$7</f>
        <v>432.06496892945728</v>
      </c>
      <c r="D157" s="1">
        <f t="shared" si="2"/>
        <v>720.10828154909541</v>
      </c>
      <c r="E157" s="1">
        <f>D157*'MaxDamage-Adjustment'!$C$13</f>
        <v>216.03248446472861</v>
      </c>
      <c r="F157" s="1">
        <f>D157*'MaxDamage-Adjustment'!$I$13</f>
        <v>360054.1407745477</v>
      </c>
    </row>
    <row r="158" spans="1:6" x14ac:dyDescent="0.35">
      <c r="A158" t="str">
        <f>'MaxDamage-Data'!A157</f>
        <v>Puerto Rico</v>
      </c>
      <c r="B158" s="1">
        <f>'MaxDamage-Data'!F157*'MaxDamage-Adjustment'!$C$7*(1-'MaxDamage-Adjustment'!$C$19)*'MaxDamage-Adjustment'!$I$19</f>
        <v>303.37062521565088</v>
      </c>
      <c r="C158" s="5">
        <f>B158*'MaxDamage-Adjustment'!$I$7</f>
        <v>455.05593782347631</v>
      </c>
      <c r="D158" s="1">
        <f t="shared" si="2"/>
        <v>758.42656303912713</v>
      </c>
      <c r="E158" s="1">
        <f>D158*'MaxDamage-Adjustment'!$C$13</f>
        <v>227.52796891173813</v>
      </c>
      <c r="F158" s="1">
        <f>D158*'MaxDamage-Adjustment'!$I$13</f>
        <v>379213.28151956358</v>
      </c>
    </row>
    <row r="159" spans="1:6" x14ac:dyDescent="0.35">
      <c r="A159" t="str">
        <f>'MaxDamage-Data'!A158</f>
        <v>Qatar</v>
      </c>
      <c r="B159" s="1">
        <f>'MaxDamage-Data'!F158*'MaxDamage-Adjustment'!$C$7*(1-'MaxDamage-Adjustment'!$C$19)*'MaxDamage-Adjustment'!$I$19</f>
        <v>419.1558871115966</v>
      </c>
      <c r="C159" s="5">
        <f>B159*'MaxDamage-Adjustment'!$I$7</f>
        <v>628.73383066739484</v>
      </c>
      <c r="D159" s="1">
        <f t="shared" si="2"/>
        <v>1047.8897177789913</v>
      </c>
      <c r="E159" s="1">
        <f>D159*'MaxDamage-Adjustment'!$C$13</f>
        <v>314.36691533369736</v>
      </c>
      <c r="F159" s="1">
        <f>D159*'MaxDamage-Adjustment'!$I$13</f>
        <v>523944.85888949566</v>
      </c>
    </row>
    <row r="160" spans="1:6" x14ac:dyDescent="0.35">
      <c r="A160" t="str">
        <f>'MaxDamage-Data'!A159</f>
        <v>Romania</v>
      </c>
      <c r="B160" s="1">
        <f>'MaxDamage-Data'!F159*'MaxDamage-Adjustment'!$C$7*(1-'MaxDamage-Adjustment'!$C$19)*'MaxDamage-Adjustment'!$I$19</f>
        <v>206.88955868237281</v>
      </c>
      <c r="C160" s="5">
        <f>B160*'MaxDamage-Adjustment'!$I$7</f>
        <v>310.33433802355921</v>
      </c>
      <c r="D160" s="1">
        <f t="shared" si="2"/>
        <v>517.22389670593202</v>
      </c>
      <c r="E160" s="1">
        <f>D160*'MaxDamage-Adjustment'!$C$13</f>
        <v>155.16716901177961</v>
      </c>
      <c r="F160" s="1">
        <f>D160*'MaxDamage-Adjustment'!$I$13</f>
        <v>258611.94835296602</v>
      </c>
    </row>
    <row r="161" spans="1:6" x14ac:dyDescent="0.35">
      <c r="A161" t="str">
        <f>'MaxDamage-Data'!A160</f>
        <v>Russian Federation</v>
      </c>
      <c r="B161" s="1">
        <f>'MaxDamage-Data'!F160*'MaxDamage-Adjustment'!$C$7*(1-'MaxDamage-Adjustment'!$C$19)*'MaxDamage-Adjustment'!$I$19</f>
        <v>226.18669626338939</v>
      </c>
      <c r="C161" s="5">
        <f>B161*'MaxDamage-Adjustment'!$I$7</f>
        <v>339.28004439508408</v>
      </c>
      <c r="D161" s="1">
        <f t="shared" si="2"/>
        <v>565.46674065847344</v>
      </c>
      <c r="E161" s="1">
        <f>D161*'MaxDamage-Adjustment'!$C$13</f>
        <v>169.64002219754204</v>
      </c>
      <c r="F161" s="1">
        <f>D161*'MaxDamage-Adjustment'!$I$13</f>
        <v>282733.37032923673</v>
      </c>
    </row>
    <row r="162" spans="1:6" x14ac:dyDescent="0.35">
      <c r="A162" t="str">
        <f>'MaxDamage-Data'!A161</f>
        <v>Rwanda</v>
      </c>
      <c r="B162" s="1">
        <f>'MaxDamage-Data'!F161*'MaxDamage-Adjustment'!$C$7*(1-'MaxDamage-Adjustment'!$C$19)*'MaxDamage-Adjustment'!$I$19</f>
        <v>84.957327682530817</v>
      </c>
      <c r="C162" s="5">
        <f>B162*'MaxDamage-Adjustment'!$I$7</f>
        <v>127.43599152379622</v>
      </c>
      <c r="D162" s="1">
        <f t="shared" si="2"/>
        <v>212.39331920632702</v>
      </c>
      <c r="E162" s="1">
        <f>D162*'MaxDamage-Adjustment'!$C$13</f>
        <v>63.717995761898102</v>
      </c>
      <c r="F162" s="1">
        <f>D162*'MaxDamage-Adjustment'!$I$13</f>
        <v>106196.65960316351</v>
      </c>
    </row>
    <row r="163" spans="1:6" x14ac:dyDescent="0.35">
      <c r="A163" t="str">
        <f>'MaxDamage-Data'!A162</f>
        <v>Samoa</v>
      </c>
      <c r="B163" s="1">
        <f>'MaxDamage-Data'!F162*'MaxDamage-Adjustment'!$C$7*(1-'MaxDamage-Adjustment'!$C$19)*'MaxDamage-Adjustment'!$I$19</f>
        <v>156.64102748193682</v>
      </c>
      <c r="C163" s="5">
        <f>B163*'MaxDamage-Adjustment'!$I$7</f>
        <v>234.96154122290523</v>
      </c>
      <c r="D163" s="1">
        <f t="shared" si="2"/>
        <v>391.60256870484204</v>
      </c>
      <c r="E163" s="1">
        <f>D163*'MaxDamage-Adjustment'!$C$13</f>
        <v>117.48077061145261</v>
      </c>
      <c r="F163" s="1">
        <f>D163*'MaxDamage-Adjustment'!$I$13</f>
        <v>195801.28435242103</v>
      </c>
    </row>
    <row r="164" spans="1:6" x14ac:dyDescent="0.35">
      <c r="A164" t="str">
        <f>'MaxDamage-Data'!A163</f>
        <v>San Marino</v>
      </c>
      <c r="B164" s="1">
        <f>'MaxDamage-Data'!F163*'MaxDamage-Adjustment'!$C$7*(1-'MaxDamage-Adjustment'!$C$19)*'MaxDamage-Adjustment'!$I$19</f>
        <v>0</v>
      </c>
      <c r="C164" s="5">
        <f>B164*'MaxDamage-Adjustment'!$I$7</f>
        <v>0</v>
      </c>
      <c r="D164" s="1">
        <f t="shared" si="2"/>
        <v>0</v>
      </c>
      <c r="E164" s="1">
        <f>D164*'MaxDamage-Adjustment'!$C$13</f>
        <v>0</v>
      </c>
      <c r="F164" s="1">
        <f>D164*'MaxDamage-Adjustment'!$I$13</f>
        <v>0</v>
      </c>
    </row>
    <row r="165" spans="1:6" x14ac:dyDescent="0.35">
      <c r="A165" t="str">
        <f>'MaxDamage-Data'!A164</f>
        <v>Sao Tome and Principe</v>
      </c>
      <c r="B165" s="1">
        <f>'MaxDamage-Data'!F164*'MaxDamage-Adjustment'!$C$7*(1-'MaxDamage-Adjustment'!$C$19)*'MaxDamage-Adjustment'!$I$19</f>
        <v>108.8640356877459</v>
      </c>
      <c r="C165" s="5">
        <f>B165*'MaxDamage-Adjustment'!$I$7</f>
        <v>163.29605353161884</v>
      </c>
      <c r="D165" s="1">
        <f t="shared" si="2"/>
        <v>272.16008921936475</v>
      </c>
      <c r="E165" s="1">
        <f>D165*'MaxDamage-Adjustment'!$C$13</f>
        <v>81.648026765809419</v>
      </c>
      <c r="F165" s="1">
        <f>D165*'MaxDamage-Adjustment'!$I$13</f>
        <v>136080.04460968237</v>
      </c>
    </row>
    <row r="166" spans="1:6" x14ac:dyDescent="0.35">
      <c r="A166" t="str">
        <f>'MaxDamage-Data'!A165</f>
        <v>Saudi Arabia</v>
      </c>
      <c r="B166" s="1">
        <f>'MaxDamage-Data'!F165*'MaxDamage-Adjustment'!$C$7*(1-'MaxDamage-Adjustment'!$C$19)*'MaxDamage-Adjustment'!$I$19</f>
        <v>274.00802209080507</v>
      </c>
      <c r="C166" s="5">
        <f>B166*'MaxDamage-Adjustment'!$I$7</f>
        <v>411.01203313620761</v>
      </c>
      <c r="D166" s="1">
        <f t="shared" si="2"/>
        <v>685.02005522701268</v>
      </c>
      <c r="E166" s="1">
        <f>D166*'MaxDamage-Adjustment'!$C$13</f>
        <v>205.5060165681038</v>
      </c>
      <c r="F166" s="1">
        <f>D166*'MaxDamage-Adjustment'!$I$13</f>
        <v>342510.02761350636</v>
      </c>
    </row>
    <row r="167" spans="1:6" x14ac:dyDescent="0.35">
      <c r="A167" t="str">
        <f>'MaxDamage-Data'!A166</f>
        <v>Senegal</v>
      </c>
      <c r="B167" s="1">
        <f>'MaxDamage-Data'!F166*'MaxDamage-Adjustment'!$C$7*(1-'MaxDamage-Adjustment'!$C$19)*'MaxDamage-Adjustment'!$I$19</f>
        <v>104.63904209828048</v>
      </c>
      <c r="C167" s="5">
        <f>B167*'MaxDamage-Adjustment'!$I$7</f>
        <v>156.95856314742073</v>
      </c>
      <c r="D167" s="1">
        <f t="shared" si="2"/>
        <v>261.59760524570123</v>
      </c>
      <c r="E167" s="1">
        <f>D167*'MaxDamage-Adjustment'!$C$13</f>
        <v>78.479281573710367</v>
      </c>
      <c r="F167" s="1">
        <f>D167*'MaxDamage-Adjustment'!$I$13</f>
        <v>130798.80262285062</v>
      </c>
    </row>
    <row r="168" spans="1:6" x14ac:dyDescent="0.35">
      <c r="A168" t="str">
        <f>'MaxDamage-Data'!A167</f>
        <v>Serbia</v>
      </c>
      <c r="B168" s="1">
        <f>'MaxDamage-Data'!F167*'MaxDamage-Adjustment'!$C$7*(1-'MaxDamage-Adjustment'!$C$19)*'MaxDamage-Adjustment'!$I$19</f>
        <v>181.06223416085669</v>
      </c>
      <c r="C168" s="5">
        <f>B168*'MaxDamage-Adjustment'!$I$7</f>
        <v>271.59335124128506</v>
      </c>
      <c r="D168" s="1">
        <f t="shared" si="2"/>
        <v>452.65558540214175</v>
      </c>
      <c r="E168" s="1">
        <f>D168*'MaxDamage-Adjustment'!$C$13</f>
        <v>135.79667562064253</v>
      </c>
      <c r="F168" s="1">
        <f>D168*'MaxDamage-Adjustment'!$I$13</f>
        <v>226327.79270107087</v>
      </c>
    </row>
    <row r="169" spans="1:6" x14ac:dyDescent="0.35">
      <c r="A169" t="str">
        <f>'MaxDamage-Data'!A168</f>
        <v>Seychelles</v>
      </c>
      <c r="B169" s="1">
        <f>'MaxDamage-Data'!F168*'MaxDamage-Adjustment'!$C$7*(1-'MaxDamage-Adjustment'!$C$19)*'MaxDamage-Adjustment'!$I$19</f>
        <v>227.09553861393604</v>
      </c>
      <c r="C169" s="5">
        <f>B169*'MaxDamage-Adjustment'!$I$7</f>
        <v>340.64330792090408</v>
      </c>
      <c r="D169" s="1">
        <f t="shared" si="2"/>
        <v>567.73884653484015</v>
      </c>
      <c r="E169" s="1">
        <f>D169*'MaxDamage-Adjustment'!$C$13</f>
        <v>170.32165396045204</v>
      </c>
      <c r="F169" s="1">
        <f>D169*'MaxDamage-Adjustment'!$I$13</f>
        <v>283869.42326742009</v>
      </c>
    </row>
    <row r="170" spans="1:6" x14ac:dyDescent="0.35">
      <c r="A170" t="str">
        <f>'MaxDamage-Data'!A169</f>
        <v>Sierra Leone</v>
      </c>
      <c r="B170" s="1">
        <f>'MaxDamage-Data'!F169*'MaxDamage-Adjustment'!$C$7*(1-'MaxDamage-Adjustment'!$C$19)*'MaxDamage-Adjustment'!$I$19</f>
        <v>80.660605928286998</v>
      </c>
      <c r="C170" s="5">
        <f>B170*'MaxDamage-Adjustment'!$I$7</f>
        <v>120.9909088924305</v>
      </c>
      <c r="D170" s="1">
        <f t="shared" si="2"/>
        <v>201.65151482071749</v>
      </c>
      <c r="E170" s="1">
        <f>D170*'MaxDamage-Adjustment'!$C$13</f>
        <v>60.495454446215248</v>
      </c>
      <c r="F170" s="1">
        <f>D170*'MaxDamage-Adjustment'!$I$13</f>
        <v>100825.75741035875</v>
      </c>
    </row>
    <row r="171" spans="1:6" x14ac:dyDescent="0.35">
      <c r="A171" t="str">
        <f>'MaxDamage-Data'!A170</f>
        <v>Singapore</v>
      </c>
      <c r="B171" s="1">
        <f>'MaxDamage-Data'!F170*'MaxDamage-Adjustment'!$C$7*(1-'MaxDamage-Adjustment'!$C$19)*'MaxDamage-Adjustment'!$I$19</f>
        <v>364.63493011167469</v>
      </c>
      <c r="C171" s="5">
        <f>B171*'MaxDamage-Adjustment'!$I$7</f>
        <v>546.95239516751201</v>
      </c>
      <c r="D171" s="1">
        <f t="shared" si="2"/>
        <v>911.58732527918664</v>
      </c>
      <c r="E171" s="1">
        <f>D171*'MaxDamage-Adjustment'!$C$13</f>
        <v>273.476197583756</v>
      </c>
      <c r="F171" s="1">
        <f>D171*'MaxDamage-Adjustment'!$I$13</f>
        <v>455793.6626395933</v>
      </c>
    </row>
    <row r="172" spans="1:6" x14ac:dyDescent="0.35">
      <c r="A172" t="str">
        <f>'MaxDamage-Data'!A171</f>
        <v>Sint Maarten (Dutch part)</v>
      </c>
      <c r="B172" s="1">
        <f>'MaxDamage-Data'!F171*'MaxDamage-Adjustment'!$C$7*(1-'MaxDamage-Adjustment'!$C$19)*'MaxDamage-Adjustment'!$I$19</f>
        <v>0</v>
      </c>
      <c r="C172" s="5">
        <f>B172*'MaxDamage-Adjustment'!$I$7</f>
        <v>0</v>
      </c>
      <c r="D172" s="1">
        <f t="shared" si="2"/>
        <v>0</v>
      </c>
      <c r="E172" s="1">
        <f>D172*'MaxDamage-Adjustment'!$C$13</f>
        <v>0</v>
      </c>
      <c r="F172" s="1">
        <f>D172*'MaxDamage-Adjustment'!$I$13</f>
        <v>0</v>
      </c>
    </row>
    <row r="173" spans="1:6" x14ac:dyDescent="0.35">
      <c r="A173" t="str">
        <f>'MaxDamage-Data'!A172</f>
        <v>Slovak Republic</v>
      </c>
      <c r="B173" s="1">
        <f>'MaxDamage-Data'!F172*'MaxDamage-Adjustment'!$C$7*(1-'MaxDamage-Adjustment'!$C$19)*'MaxDamage-Adjustment'!$I$19</f>
        <v>260.33744470775957</v>
      </c>
      <c r="C173" s="5">
        <f>B173*'MaxDamage-Adjustment'!$I$7</f>
        <v>390.50616706163936</v>
      </c>
      <c r="D173" s="1">
        <f t="shared" si="2"/>
        <v>650.84361176939888</v>
      </c>
      <c r="E173" s="1">
        <f>D173*'MaxDamage-Adjustment'!$C$13</f>
        <v>195.25308353081965</v>
      </c>
      <c r="F173" s="1">
        <f>D173*'MaxDamage-Adjustment'!$I$13</f>
        <v>325421.80588469945</v>
      </c>
    </row>
    <row r="174" spans="1:6" x14ac:dyDescent="0.35">
      <c r="A174" t="str">
        <f>'MaxDamage-Data'!A173</f>
        <v>Slovenia</v>
      </c>
      <c r="B174" s="1">
        <f>'MaxDamage-Data'!F173*'MaxDamage-Adjustment'!$C$7*(1-'MaxDamage-Adjustment'!$C$19)*'MaxDamage-Adjustment'!$I$19</f>
        <v>291.6460415598421</v>
      </c>
      <c r="C174" s="5">
        <f>B174*'MaxDamage-Adjustment'!$I$7</f>
        <v>437.46906233976313</v>
      </c>
      <c r="D174" s="1">
        <f t="shared" si="2"/>
        <v>729.11510389960517</v>
      </c>
      <c r="E174" s="1">
        <f>D174*'MaxDamage-Adjustment'!$C$13</f>
        <v>218.73453116988154</v>
      </c>
      <c r="F174" s="1">
        <f>D174*'MaxDamage-Adjustment'!$I$13</f>
        <v>364557.55194980261</v>
      </c>
    </row>
    <row r="175" spans="1:6" x14ac:dyDescent="0.35">
      <c r="A175" t="str">
        <f>'MaxDamage-Data'!A174</f>
        <v>Solomon Islands</v>
      </c>
      <c r="B175" s="1">
        <f>'MaxDamage-Data'!F174*'MaxDamage-Adjustment'!$C$7*(1-'MaxDamage-Adjustment'!$C$19)*'MaxDamage-Adjustment'!$I$19</f>
        <v>113.85037380553828</v>
      </c>
      <c r="C175" s="5">
        <f>B175*'MaxDamage-Adjustment'!$I$7</f>
        <v>170.77556070830741</v>
      </c>
      <c r="D175" s="1">
        <f t="shared" si="2"/>
        <v>284.62593451384566</v>
      </c>
      <c r="E175" s="1">
        <f>D175*'MaxDamage-Adjustment'!$C$13</f>
        <v>85.387780354153691</v>
      </c>
      <c r="F175" s="1">
        <f>D175*'MaxDamage-Adjustment'!$I$13</f>
        <v>142312.96725692283</v>
      </c>
    </row>
    <row r="176" spans="1:6" x14ac:dyDescent="0.35">
      <c r="A176" t="str">
        <f>'MaxDamage-Data'!A175</f>
        <v>Somalia</v>
      </c>
      <c r="B176" s="1">
        <f>'MaxDamage-Data'!F175*'MaxDamage-Adjustment'!$C$7*(1-'MaxDamage-Adjustment'!$C$19)*'MaxDamage-Adjustment'!$I$19</f>
        <v>69.546395414350613</v>
      </c>
      <c r="C176" s="5">
        <f>B176*'MaxDamage-Adjustment'!$I$7</f>
        <v>104.31959312152591</v>
      </c>
      <c r="D176" s="1">
        <f t="shared" si="2"/>
        <v>173.86598853587651</v>
      </c>
      <c r="E176" s="1">
        <f>D176*'MaxDamage-Adjustment'!$C$13</f>
        <v>52.159796560762949</v>
      </c>
      <c r="F176" s="1">
        <f>D176*'MaxDamage-Adjustment'!$I$13</f>
        <v>86932.994267938251</v>
      </c>
    </row>
    <row r="177" spans="1:6" x14ac:dyDescent="0.35">
      <c r="A177" t="str">
        <f>'MaxDamage-Data'!A176</f>
        <v>South Africa</v>
      </c>
      <c r="B177" s="1">
        <f>'MaxDamage-Data'!F176*'MaxDamage-Adjustment'!$C$7*(1-'MaxDamage-Adjustment'!$C$19)*'MaxDamage-Adjustment'!$I$19</f>
        <v>198.59134656504489</v>
      </c>
      <c r="C177" s="5">
        <f>B177*'MaxDamage-Adjustment'!$I$7</f>
        <v>297.88701984756733</v>
      </c>
      <c r="D177" s="1">
        <f t="shared" si="2"/>
        <v>496.47836641261222</v>
      </c>
      <c r="E177" s="1">
        <f>D177*'MaxDamage-Adjustment'!$C$13</f>
        <v>148.94350992378367</v>
      </c>
      <c r="F177" s="1">
        <f>D177*'MaxDamage-Adjustment'!$I$13</f>
        <v>248239.1832063061</v>
      </c>
    </row>
    <row r="178" spans="1:6" x14ac:dyDescent="0.35">
      <c r="A178" t="str">
        <f>'MaxDamage-Data'!A177</f>
        <v>South Sudan</v>
      </c>
      <c r="B178" s="1">
        <f>'MaxDamage-Data'!F177*'MaxDamage-Adjustment'!$C$7*(1-'MaxDamage-Adjustment'!$C$19)*'MaxDamage-Adjustment'!$I$19</f>
        <v>121.51422039905719</v>
      </c>
      <c r="C178" s="5">
        <f>B178*'MaxDamage-Adjustment'!$I$7</f>
        <v>182.27133059858579</v>
      </c>
      <c r="D178" s="1">
        <f t="shared" si="2"/>
        <v>303.78555099764299</v>
      </c>
      <c r="E178" s="1">
        <f>D178*'MaxDamage-Adjustment'!$C$13</f>
        <v>91.135665299292896</v>
      </c>
      <c r="F178" s="1">
        <f>D178*'MaxDamage-Adjustment'!$I$13</f>
        <v>151892.77549882149</v>
      </c>
    </row>
    <row r="179" spans="1:6" x14ac:dyDescent="0.35">
      <c r="A179" t="str">
        <f>'MaxDamage-Data'!A178</f>
        <v>Spain</v>
      </c>
      <c r="B179" s="1">
        <f>'MaxDamage-Data'!F178*'MaxDamage-Adjustment'!$C$7*(1-'MaxDamage-Adjustment'!$C$19)*'MaxDamage-Adjustment'!$I$19</f>
        <v>318.58705874261017</v>
      </c>
      <c r="C179" s="5">
        <f>B179*'MaxDamage-Adjustment'!$I$7</f>
        <v>477.88058811391522</v>
      </c>
      <c r="D179" s="1">
        <f t="shared" si="2"/>
        <v>796.46764685652533</v>
      </c>
      <c r="E179" s="1">
        <f>D179*'MaxDamage-Adjustment'!$C$13</f>
        <v>238.94029405695758</v>
      </c>
      <c r="F179" s="1">
        <f>D179*'MaxDamage-Adjustment'!$I$13</f>
        <v>398233.82342826267</v>
      </c>
    </row>
    <row r="180" spans="1:6" x14ac:dyDescent="0.35">
      <c r="A180" t="str">
        <f>'MaxDamage-Data'!A179</f>
        <v>Sri Lanka</v>
      </c>
      <c r="B180" s="1">
        <f>'MaxDamage-Data'!F179*'MaxDamage-Adjustment'!$C$7*(1-'MaxDamage-Adjustment'!$C$19)*'MaxDamage-Adjustment'!$I$19</f>
        <v>139.1307239371163</v>
      </c>
      <c r="C180" s="5">
        <f>B180*'MaxDamage-Adjustment'!$I$7</f>
        <v>208.69608590567447</v>
      </c>
      <c r="D180" s="1">
        <f t="shared" si="2"/>
        <v>347.82680984279079</v>
      </c>
      <c r="E180" s="1">
        <f>D180*'MaxDamage-Adjustment'!$C$13</f>
        <v>104.34804295283723</v>
      </c>
      <c r="F180" s="1">
        <f>D180*'MaxDamage-Adjustment'!$I$13</f>
        <v>173913.40492139538</v>
      </c>
    </row>
    <row r="181" spans="1:6" x14ac:dyDescent="0.35">
      <c r="A181" t="str">
        <f>'MaxDamage-Data'!A180</f>
        <v>St. Kitts and Nevis</v>
      </c>
      <c r="B181" s="1">
        <f>'MaxDamage-Data'!F180*'MaxDamage-Adjustment'!$C$7*(1-'MaxDamage-Adjustment'!$C$19)*'MaxDamage-Adjustment'!$I$19</f>
        <v>242.24441986860828</v>
      </c>
      <c r="C181" s="5">
        <f>B181*'MaxDamage-Adjustment'!$I$7</f>
        <v>363.36662980291243</v>
      </c>
      <c r="D181" s="1">
        <f t="shared" si="2"/>
        <v>605.61104967152073</v>
      </c>
      <c r="E181" s="1">
        <f>D181*'MaxDamage-Adjustment'!$C$13</f>
        <v>181.68331490145621</v>
      </c>
      <c r="F181" s="1">
        <f>D181*'MaxDamage-Adjustment'!$I$13</f>
        <v>302805.52483576036</v>
      </c>
    </row>
    <row r="182" spans="1:6" x14ac:dyDescent="0.35">
      <c r="A182" t="str">
        <f>'MaxDamage-Data'!A181</f>
        <v>St. Lucia</v>
      </c>
      <c r="B182" s="1">
        <f>'MaxDamage-Data'!F181*'MaxDamage-Adjustment'!$C$7*(1-'MaxDamage-Adjustment'!$C$19)*'MaxDamage-Adjustment'!$I$19</f>
        <v>197.12863952122109</v>
      </c>
      <c r="C182" s="5">
        <f>B182*'MaxDamage-Adjustment'!$I$7</f>
        <v>295.69295928183163</v>
      </c>
      <c r="D182" s="1">
        <f t="shared" si="2"/>
        <v>492.82159880305272</v>
      </c>
      <c r="E182" s="1">
        <f>D182*'MaxDamage-Adjustment'!$C$13</f>
        <v>147.84647964091582</v>
      </c>
      <c r="F182" s="1">
        <f>D182*'MaxDamage-Adjustment'!$I$13</f>
        <v>246410.79940152637</v>
      </c>
    </row>
    <row r="183" spans="1:6" x14ac:dyDescent="0.35">
      <c r="A183" t="str">
        <f>'MaxDamage-Data'!A182</f>
        <v>St. Martin (French part)</v>
      </c>
      <c r="B183" s="1">
        <f>'MaxDamage-Data'!F182*'MaxDamage-Adjustment'!$C$7*(1-'MaxDamage-Adjustment'!$C$19)*'MaxDamage-Adjustment'!$I$19</f>
        <v>0</v>
      </c>
      <c r="C183" s="5">
        <f>B183*'MaxDamage-Adjustment'!$I$7</f>
        <v>0</v>
      </c>
      <c r="D183" s="1">
        <f t="shared" si="2"/>
        <v>0</v>
      </c>
      <c r="E183" s="1">
        <f>D183*'MaxDamage-Adjustment'!$C$13</f>
        <v>0</v>
      </c>
      <c r="F183" s="1">
        <f>D183*'MaxDamage-Adjustment'!$I$13</f>
        <v>0</v>
      </c>
    </row>
    <row r="184" spans="1:6" x14ac:dyDescent="0.35">
      <c r="A184" t="str">
        <f>'MaxDamage-Data'!A183</f>
        <v>St. Vincent and the Grenadines</v>
      </c>
      <c r="B184" s="1">
        <f>'MaxDamage-Data'!F183*'MaxDamage-Adjustment'!$C$7*(1-'MaxDamage-Adjustment'!$C$19)*'MaxDamage-Adjustment'!$I$19</f>
        <v>189.69656218537875</v>
      </c>
      <c r="C184" s="5">
        <f>B184*'MaxDamage-Adjustment'!$I$7</f>
        <v>284.54484327806813</v>
      </c>
      <c r="D184" s="1">
        <f t="shared" si="2"/>
        <v>474.24140546344688</v>
      </c>
      <c r="E184" s="1">
        <f>D184*'MaxDamage-Adjustment'!$C$13</f>
        <v>142.27242163903406</v>
      </c>
      <c r="F184" s="1">
        <f>D184*'MaxDamage-Adjustment'!$I$13</f>
        <v>237120.70273172343</v>
      </c>
    </row>
    <row r="185" spans="1:6" x14ac:dyDescent="0.35">
      <c r="A185" t="str">
        <f>'MaxDamage-Data'!A184</f>
        <v>Sudan</v>
      </c>
      <c r="B185" s="1">
        <f>'MaxDamage-Data'!F184*'MaxDamage-Adjustment'!$C$7*(1-'MaxDamage-Adjustment'!$C$19)*'MaxDamage-Adjustment'!$I$19</f>
        <v>117.84108721485443</v>
      </c>
      <c r="C185" s="5">
        <f>B185*'MaxDamage-Adjustment'!$I$7</f>
        <v>176.76163082228163</v>
      </c>
      <c r="D185" s="1">
        <f t="shared" si="2"/>
        <v>294.60271803713607</v>
      </c>
      <c r="E185" s="1">
        <f>D185*'MaxDamage-Adjustment'!$C$13</f>
        <v>88.380815411140816</v>
      </c>
      <c r="F185" s="1">
        <f>D185*'MaxDamage-Adjustment'!$I$13</f>
        <v>147301.35901856804</v>
      </c>
    </row>
    <row r="186" spans="1:6" x14ac:dyDescent="0.35">
      <c r="A186" t="str">
        <f>'MaxDamage-Data'!A185</f>
        <v>Suriname</v>
      </c>
      <c r="B186" s="1">
        <f>'MaxDamage-Data'!F185*'MaxDamage-Adjustment'!$C$7*(1-'MaxDamage-Adjustment'!$C$19)*'MaxDamage-Adjustment'!$I$19</f>
        <v>208.38342620203181</v>
      </c>
      <c r="C186" s="5">
        <f>B186*'MaxDamage-Adjustment'!$I$7</f>
        <v>312.57513930304771</v>
      </c>
      <c r="D186" s="1">
        <f t="shared" si="2"/>
        <v>520.95856550507949</v>
      </c>
      <c r="E186" s="1">
        <f>D186*'MaxDamage-Adjustment'!$C$13</f>
        <v>156.28756965152385</v>
      </c>
      <c r="F186" s="1">
        <f>D186*'MaxDamage-Adjustment'!$I$13</f>
        <v>260479.28275253976</v>
      </c>
    </row>
    <row r="187" spans="1:6" x14ac:dyDescent="0.35">
      <c r="A187" t="str">
        <f>'MaxDamage-Data'!A186</f>
        <v>Swaziland</v>
      </c>
      <c r="B187" s="1">
        <f>'MaxDamage-Data'!F186*'MaxDamage-Adjustment'!$C$7*(1-'MaxDamage-Adjustment'!$C$19)*'MaxDamage-Adjustment'!$I$19</f>
        <v>153.71096151328297</v>
      </c>
      <c r="C187" s="5">
        <f>B187*'MaxDamage-Adjustment'!$I$7</f>
        <v>230.56644226992444</v>
      </c>
      <c r="D187" s="1">
        <f t="shared" si="2"/>
        <v>384.27740378320743</v>
      </c>
      <c r="E187" s="1">
        <f>D187*'MaxDamage-Adjustment'!$C$13</f>
        <v>115.28322113496222</v>
      </c>
      <c r="F187" s="1">
        <f>D187*'MaxDamage-Adjustment'!$I$13</f>
        <v>192138.70189160371</v>
      </c>
    </row>
    <row r="188" spans="1:6" x14ac:dyDescent="0.35">
      <c r="A188" t="str">
        <f>'MaxDamage-Data'!A187</f>
        <v>Sweden</v>
      </c>
      <c r="B188" s="1">
        <f>'MaxDamage-Data'!F187*'MaxDamage-Adjustment'!$C$7*(1-'MaxDamage-Adjustment'!$C$19)*'MaxDamage-Adjustment'!$I$19</f>
        <v>378.11834850706754</v>
      </c>
      <c r="C188" s="5">
        <f>B188*'MaxDamage-Adjustment'!$I$7</f>
        <v>567.17752276060128</v>
      </c>
      <c r="D188" s="1">
        <f t="shared" si="2"/>
        <v>945.29587126766887</v>
      </c>
      <c r="E188" s="1">
        <f>D188*'MaxDamage-Adjustment'!$C$13</f>
        <v>283.58876138030064</v>
      </c>
      <c r="F188" s="1">
        <f>D188*'MaxDamage-Adjustment'!$I$13</f>
        <v>472647.93563383445</v>
      </c>
    </row>
    <row r="189" spans="1:6" x14ac:dyDescent="0.35">
      <c r="A189" t="str">
        <f>'MaxDamage-Data'!A188</f>
        <v>Switzerland</v>
      </c>
      <c r="B189" s="1">
        <f>'MaxDamage-Data'!F188*'MaxDamage-Adjustment'!$C$7*(1-'MaxDamage-Adjustment'!$C$19)*'MaxDamage-Adjustment'!$I$19</f>
        <v>424.35716723331069</v>
      </c>
      <c r="C189" s="5">
        <f>B189*'MaxDamage-Adjustment'!$I$7</f>
        <v>636.53575084996601</v>
      </c>
      <c r="D189" s="1">
        <f t="shared" si="2"/>
        <v>1060.8929180832768</v>
      </c>
      <c r="E189" s="1">
        <f>D189*'MaxDamage-Adjustment'!$C$13</f>
        <v>318.267875424983</v>
      </c>
      <c r="F189" s="1">
        <f>D189*'MaxDamage-Adjustment'!$I$13</f>
        <v>530446.45904163842</v>
      </c>
    </row>
    <row r="190" spans="1:6" x14ac:dyDescent="0.35">
      <c r="A190" t="str">
        <f>'MaxDamage-Data'!A189</f>
        <v>Syrian Arab Republic</v>
      </c>
      <c r="B190" s="1">
        <f>'MaxDamage-Data'!F189*'MaxDamage-Adjustment'!$C$7*(1-'MaxDamage-Adjustment'!$C$19)*'MaxDamage-Adjustment'!$I$19</f>
        <v>177.73831023051275</v>
      </c>
      <c r="C190" s="5">
        <f>B190*'MaxDamage-Adjustment'!$I$7</f>
        <v>266.60746534576913</v>
      </c>
      <c r="D190" s="1">
        <f t="shared" si="2"/>
        <v>444.34577557628188</v>
      </c>
      <c r="E190" s="1">
        <f>D190*'MaxDamage-Adjustment'!$C$13</f>
        <v>133.30373267288456</v>
      </c>
      <c r="F190" s="1">
        <f>D190*'MaxDamage-Adjustment'!$I$13</f>
        <v>222172.88778814094</v>
      </c>
    </row>
    <row r="191" spans="1:6" x14ac:dyDescent="0.35">
      <c r="A191" t="str">
        <f>'MaxDamage-Data'!A190</f>
        <v>Tajikistan</v>
      </c>
      <c r="B191" s="1">
        <f>'MaxDamage-Data'!F190*'MaxDamage-Adjustment'!$C$7*(1-'MaxDamage-Adjustment'!$C$19)*'MaxDamage-Adjustment'!$I$19</f>
        <v>94.919142891852857</v>
      </c>
      <c r="C191" s="5">
        <f>B191*'MaxDamage-Adjustment'!$I$7</f>
        <v>142.37871433777929</v>
      </c>
      <c r="D191" s="1">
        <f t="shared" si="2"/>
        <v>237.29785722963214</v>
      </c>
      <c r="E191" s="1">
        <f>D191*'MaxDamage-Adjustment'!$C$13</f>
        <v>71.189357168889643</v>
      </c>
      <c r="F191" s="1">
        <f>D191*'MaxDamage-Adjustment'!$I$13</f>
        <v>118648.92861481608</v>
      </c>
    </row>
    <row r="192" spans="1:6" x14ac:dyDescent="0.35">
      <c r="A192" t="str">
        <f>'MaxDamage-Data'!A191</f>
        <v>Tanzania</v>
      </c>
      <c r="B192" s="1">
        <f>'MaxDamage-Data'!F191*'MaxDamage-Adjustment'!$C$7*(1-'MaxDamage-Adjustment'!$C$19)*'MaxDamage-Adjustment'!$I$19</f>
        <v>84.896333223588627</v>
      </c>
      <c r="C192" s="5">
        <f>B192*'MaxDamage-Adjustment'!$I$7</f>
        <v>127.34449983538295</v>
      </c>
      <c r="D192" s="1">
        <f t="shared" si="2"/>
        <v>212.24083305897159</v>
      </c>
      <c r="E192" s="1">
        <f>D192*'MaxDamage-Adjustment'!$C$13</f>
        <v>63.672249917691474</v>
      </c>
      <c r="F192" s="1">
        <f>D192*'MaxDamage-Adjustment'!$I$13</f>
        <v>106120.4165294858</v>
      </c>
    </row>
    <row r="193" spans="1:6" x14ac:dyDescent="0.35">
      <c r="A193" t="str">
        <f>'MaxDamage-Data'!A192</f>
        <v>Thailand</v>
      </c>
      <c r="B193" s="1">
        <f>'MaxDamage-Data'!F192*'MaxDamage-Adjustment'!$C$7*(1-'MaxDamage-Adjustment'!$C$19)*'MaxDamage-Adjustment'!$I$19</f>
        <v>174.30306676107728</v>
      </c>
      <c r="C193" s="5">
        <f>B193*'MaxDamage-Adjustment'!$I$7</f>
        <v>261.45460014161591</v>
      </c>
      <c r="D193" s="1">
        <f t="shared" si="2"/>
        <v>435.75766690269319</v>
      </c>
      <c r="E193" s="1">
        <f>D193*'MaxDamage-Adjustment'!$C$13</f>
        <v>130.72730007080796</v>
      </c>
      <c r="F193" s="1">
        <f>D193*'MaxDamage-Adjustment'!$I$13</f>
        <v>217878.83345134658</v>
      </c>
    </row>
    <row r="194" spans="1:6" x14ac:dyDescent="0.35">
      <c r="A194" t="str">
        <f>'MaxDamage-Data'!A193</f>
        <v>Timor-Leste</v>
      </c>
      <c r="B194" s="1">
        <f>'MaxDamage-Data'!F193*'MaxDamage-Adjustment'!$C$7*(1-'MaxDamage-Adjustment'!$C$19)*'MaxDamage-Adjustment'!$I$19</f>
        <v>100.27317205714303</v>
      </c>
      <c r="C194" s="5">
        <f>B194*'MaxDamage-Adjustment'!$I$7</f>
        <v>150.40975808571454</v>
      </c>
      <c r="D194" s="1">
        <f t="shared" si="2"/>
        <v>250.68293014285757</v>
      </c>
      <c r="E194" s="1">
        <f>D194*'MaxDamage-Adjustment'!$C$13</f>
        <v>75.204879042857272</v>
      </c>
      <c r="F194" s="1">
        <f>D194*'MaxDamage-Adjustment'!$I$13</f>
        <v>125341.46507142879</v>
      </c>
    </row>
    <row r="195" spans="1:6" x14ac:dyDescent="0.35">
      <c r="A195" t="str">
        <f>'MaxDamage-Data'!A194</f>
        <v>Togo</v>
      </c>
      <c r="B195" s="1">
        <f>'MaxDamage-Data'!F194*'MaxDamage-Adjustment'!$C$7*(1-'MaxDamage-Adjustment'!$C$19)*'MaxDamage-Adjustment'!$I$19</f>
        <v>83.748362252529006</v>
      </c>
      <c r="C195" s="5">
        <f>B195*'MaxDamage-Adjustment'!$I$7</f>
        <v>125.62254337879351</v>
      </c>
      <c r="D195" s="1">
        <f t="shared" si="2"/>
        <v>209.3709056313225</v>
      </c>
      <c r="E195" s="1">
        <f>D195*'MaxDamage-Adjustment'!$C$13</f>
        <v>62.811271689396747</v>
      </c>
      <c r="F195" s="1">
        <f>D195*'MaxDamage-Adjustment'!$I$13</f>
        <v>104685.45281566125</v>
      </c>
    </row>
    <row r="196" spans="1:6" x14ac:dyDescent="0.35">
      <c r="A196" t="str">
        <f>'MaxDamage-Data'!A195</f>
        <v>Tonga</v>
      </c>
      <c r="B196" s="1">
        <f>'MaxDamage-Data'!F195*'MaxDamage-Adjustment'!$C$7*(1-'MaxDamage-Adjustment'!$C$19)*'MaxDamage-Adjustment'!$I$19</f>
        <v>157.95470185635978</v>
      </c>
      <c r="C196" s="5">
        <f>B196*'MaxDamage-Adjustment'!$I$7</f>
        <v>236.93205278453968</v>
      </c>
      <c r="D196" s="1">
        <f t="shared" si="2"/>
        <v>394.88675464089943</v>
      </c>
      <c r="E196" s="1">
        <f>D196*'MaxDamage-Adjustment'!$C$13</f>
        <v>118.46602639226982</v>
      </c>
      <c r="F196" s="1">
        <f>D196*'MaxDamage-Adjustment'!$I$13</f>
        <v>197443.37732044971</v>
      </c>
    </row>
    <row r="197" spans="1:6" x14ac:dyDescent="0.35">
      <c r="A197" t="str">
        <f>'MaxDamage-Data'!A196</f>
        <v>Trinidad and Tobago</v>
      </c>
      <c r="B197" s="1">
        <f>'MaxDamage-Data'!F196*'MaxDamage-Adjustment'!$C$7*(1-'MaxDamage-Adjustment'!$C$19)*'MaxDamage-Adjustment'!$I$19</f>
        <v>255.74622045600441</v>
      </c>
      <c r="C197" s="5">
        <f>B197*'MaxDamage-Adjustment'!$I$7</f>
        <v>383.61933068400663</v>
      </c>
      <c r="D197" s="1">
        <f t="shared" ref="D197:D251" si="3">C197+B197</f>
        <v>639.36555114001101</v>
      </c>
      <c r="E197" s="1">
        <f>D197*'MaxDamage-Adjustment'!$C$13</f>
        <v>191.80966534200329</v>
      </c>
      <c r="F197" s="1">
        <f>D197*'MaxDamage-Adjustment'!$I$13</f>
        <v>319682.77557000553</v>
      </c>
    </row>
    <row r="198" spans="1:6" x14ac:dyDescent="0.35">
      <c r="A198" t="str">
        <f>'MaxDamage-Data'!A197</f>
        <v>Tunisia</v>
      </c>
      <c r="B198" s="1">
        <f>'MaxDamage-Data'!F197*'MaxDamage-Adjustment'!$C$7*(1-'MaxDamage-Adjustment'!$C$19)*'MaxDamage-Adjustment'!$I$19</f>
        <v>167.01912070201334</v>
      </c>
      <c r="C198" s="5">
        <f>B198*'MaxDamage-Adjustment'!$I$7</f>
        <v>250.52868105302002</v>
      </c>
      <c r="D198" s="1">
        <f t="shared" si="3"/>
        <v>417.54780175503333</v>
      </c>
      <c r="E198" s="1">
        <f>D198*'MaxDamage-Adjustment'!$C$13</f>
        <v>125.26434052651</v>
      </c>
      <c r="F198" s="1">
        <f>D198*'MaxDamage-Adjustment'!$I$13</f>
        <v>208773.90087751666</v>
      </c>
    </row>
    <row r="199" spans="1:6" x14ac:dyDescent="0.35">
      <c r="A199" t="str">
        <f>'MaxDamage-Data'!A198</f>
        <v>Turkey</v>
      </c>
      <c r="B199" s="1">
        <f>'MaxDamage-Data'!F198*'MaxDamage-Adjustment'!$C$7*(1-'MaxDamage-Adjustment'!$C$19)*'MaxDamage-Adjustment'!$I$19</f>
        <v>222.1744225227765</v>
      </c>
      <c r="C199" s="5">
        <f>B199*'MaxDamage-Adjustment'!$I$7</f>
        <v>333.26163378416476</v>
      </c>
      <c r="D199" s="1">
        <f t="shared" si="3"/>
        <v>555.43605630694128</v>
      </c>
      <c r="E199" s="1">
        <f>D199*'MaxDamage-Adjustment'!$C$13</f>
        <v>166.63081689208238</v>
      </c>
      <c r="F199" s="1">
        <f>D199*'MaxDamage-Adjustment'!$I$13</f>
        <v>277718.02815347066</v>
      </c>
    </row>
    <row r="200" spans="1:6" x14ac:dyDescent="0.35">
      <c r="A200" t="str">
        <f>'MaxDamage-Data'!A199</f>
        <v>Turkmenistan</v>
      </c>
      <c r="B200" s="1">
        <f>'MaxDamage-Data'!F199*'MaxDamage-Adjustment'!$C$7*(1-'MaxDamage-Adjustment'!$C$19)*'MaxDamage-Adjustment'!$I$19</f>
        <v>169.32286352802717</v>
      </c>
      <c r="C200" s="5">
        <f>B200*'MaxDamage-Adjustment'!$I$7</f>
        <v>253.98429529204077</v>
      </c>
      <c r="D200" s="1">
        <f t="shared" si="3"/>
        <v>423.30715882006791</v>
      </c>
      <c r="E200" s="1">
        <f>D200*'MaxDamage-Adjustment'!$C$13</f>
        <v>126.99214764602037</v>
      </c>
      <c r="F200" s="1">
        <f>D200*'MaxDamage-Adjustment'!$I$13</f>
        <v>211653.57941003397</v>
      </c>
    </row>
    <row r="201" spans="1:6" x14ac:dyDescent="0.35">
      <c r="A201" t="str">
        <f>'MaxDamage-Data'!A200</f>
        <v>Turks and Caicos Islands</v>
      </c>
      <c r="B201" s="1">
        <f>'MaxDamage-Data'!F200*'MaxDamage-Adjustment'!$C$7*(1-'MaxDamage-Adjustment'!$C$19)*'MaxDamage-Adjustment'!$I$19</f>
        <v>0</v>
      </c>
      <c r="C201" s="5">
        <f>B201*'MaxDamage-Adjustment'!$I$7</f>
        <v>0</v>
      </c>
      <c r="D201" s="1">
        <f t="shared" si="3"/>
        <v>0</v>
      </c>
      <c r="E201" s="1">
        <f>D201*'MaxDamage-Adjustment'!$C$13</f>
        <v>0</v>
      </c>
      <c r="F201" s="1">
        <f>D201*'MaxDamage-Adjustment'!$I$13</f>
        <v>0</v>
      </c>
    </row>
    <row r="202" spans="1:6" x14ac:dyDescent="0.35">
      <c r="A202" t="str">
        <f>'MaxDamage-Data'!A201</f>
        <v>Tuvalu</v>
      </c>
      <c r="B202" s="1">
        <f>'MaxDamage-Data'!F201*'MaxDamage-Adjustment'!$C$7*(1-'MaxDamage-Adjustment'!$C$19)*'MaxDamage-Adjustment'!$I$19</f>
        <v>153.35645502433249</v>
      </c>
      <c r="C202" s="5">
        <f>B202*'MaxDamage-Adjustment'!$I$7</f>
        <v>230.03468253649874</v>
      </c>
      <c r="D202" s="1">
        <f t="shared" si="3"/>
        <v>383.39113756083123</v>
      </c>
      <c r="E202" s="1">
        <f>D202*'MaxDamage-Adjustment'!$C$13</f>
        <v>115.01734126824937</v>
      </c>
      <c r="F202" s="1">
        <f>D202*'MaxDamage-Adjustment'!$I$13</f>
        <v>191695.5687804156</v>
      </c>
    </row>
    <row r="203" spans="1:6" x14ac:dyDescent="0.35">
      <c r="A203" t="str">
        <f>'MaxDamage-Data'!A202</f>
        <v>Uganda</v>
      </c>
      <c r="B203" s="1">
        <f>'MaxDamage-Data'!F202*'MaxDamage-Adjustment'!$C$7*(1-'MaxDamage-Adjustment'!$C$19)*'MaxDamage-Adjustment'!$I$19</f>
        <v>82.008476401180886</v>
      </c>
      <c r="C203" s="5">
        <f>B203*'MaxDamage-Adjustment'!$I$7</f>
        <v>123.01271460177134</v>
      </c>
      <c r="D203" s="1">
        <f t="shared" si="3"/>
        <v>205.02119100295221</v>
      </c>
      <c r="E203" s="1">
        <f>D203*'MaxDamage-Adjustment'!$C$13</f>
        <v>61.506357300885661</v>
      </c>
      <c r="F203" s="1">
        <f>D203*'MaxDamage-Adjustment'!$I$13</f>
        <v>102510.5955014761</v>
      </c>
    </row>
    <row r="204" spans="1:6" x14ac:dyDescent="0.35">
      <c r="A204" t="str">
        <f>'MaxDamage-Data'!A203</f>
        <v>Ukraine</v>
      </c>
      <c r="B204" s="1">
        <f>'MaxDamage-Data'!F203*'MaxDamage-Adjustment'!$C$7*(1-'MaxDamage-Adjustment'!$C$19)*'MaxDamage-Adjustment'!$I$19</f>
        <v>149.16942273172347</v>
      </c>
      <c r="C204" s="5">
        <f>B204*'MaxDamage-Adjustment'!$I$7</f>
        <v>223.75413409758522</v>
      </c>
      <c r="D204" s="1">
        <f t="shared" si="3"/>
        <v>372.92355682930872</v>
      </c>
      <c r="E204" s="1">
        <f>D204*'MaxDamage-Adjustment'!$C$13</f>
        <v>111.87706704879261</v>
      </c>
      <c r="F204" s="1">
        <f>D204*'MaxDamage-Adjustment'!$I$13</f>
        <v>186461.77841465437</v>
      </c>
    </row>
    <row r="205" spans="1:6" x14ac:dyDescent="0.35">
      <c r="A205" t="str">
        <f>'MaxDamage-Data'!A204</f>
        <v>United Arab Emirates</v>
      </c>
      <c r="B205" s="1">
        <f>'MaxDamage-Data'!F204*'MaxDamage-Adjustment'!$C$7*(1-'MaxDamage-Adjustment'!$C$19)*'MaxDamage-Adjustment'!$I$19</f>
        <v>328.84768121812721</v>
      </c>
      <c r="C205" s="5">
        <f>B205*'MaxDamage-Adjustment'!$I$7</f>
        <v>493.27152182719078</v>
      </c>
      <c r="D205" s="1">
        <f t="shared" si="3"/>
        <v>822.11920304531805</v>
      </c>
      <c r="E205" s="1">
        <f>D205*'MaxDamage-Adjustment'!$C$13</f>
        <v>246.63576091359539</v>
      </c>
      <c r="F205" s="1">
        <f>D205*'MaxDamage-Adjustment'!$I$13</f>
        <v>411059.60152265901</v>
      </c>
    </row>
    <row r="206" spans="1:6" x14ac:dyDescent="0.35">
      <c r="A206" t="str">
        <f>'MaxDamage-Data'!A205</f>
        <v>United Kingdom</v>
      </c>
      <c r="B206" s="1">
        <f>'MaxDamage-Data'!F205*'MaxDamage-Adjustment'!$C$7*(1-'MaxDamage-Adjustment'!$C$19)*'MaxDamage-Adjustment'!$I$19</f>
        <v>342.37836347662403</v>
      </c>
      <c r="C206" s="5">
        <f>B206*'MaxDamage-Adjustment'!$I$7</f>
        <v>513.56754521493599</v>
      </c>
      <c r="D206" s="1">
        <f t="shared" si="3"/>
        <v>855.94590869156002</v>
      </c>
      <c r="E206" s="1">
        <f>D206*'MaxDamage-Adjustment'!$C$13</f>
        <v>256.78377260746799</v>
      </c>
      <c r="F206" s="1">
        <f>D206*'MaxDamage-Adjustment'!$I$13</f>
        <v>427972.95434578002</v>
      </c>
    </row>
    <row r="207" spans="1:6" x14ac:dyDescent="0.35">
      <c r="A207" t="str">
        <f>'MaxDamage-Data'!A206</f>
        <v>United States</v>
      </c>
      <c r="B207" s="1">
        <f>'MaxDamage-Data'!F206*'MaxDamage-Adjustment'!$C$7*(1-'MaxDamage-Adjustment'!$C$19)*'MaxDamage-Adjustment'!$I$19</f>
        <v>369.1746185626464</v>
      </c>
      <c r="C207" s="5">
        <f>B207*'MaxDamage-Adjustment'!$I$7</f>
        <v>553.7619278439696</v>
      </c>
      <c r="D207" s="1">
        <f t="shared" si="3"/>
        <v>922.936546406616</v>
      </c>
      <c r="E207" s="1">
        <f>D207*'MaxDamage-Adjustment'!$C$13</f>
        <v>276.8809639219848</v>
      </c>
      <c r="F207" s="1">
        <f>D207*'MaxDamage-Adjustment'!$I$13</f>
        <v>461468.273203308</v>
      </c>
    </row>
    <row r="208" spans="1:6" x14ac:dyDescent="0.35">
      <c r="A208" t="str">
        <f>'MaxDamage-Data'!A207</f>
        <v>Uruguay</v>
      </c>
      <c r="B208" s="1">
        <f>'MaxDamage-Data'!F207*'MaxDamage-Adjustment'!$C$7*(1-'MaxDamage-Adjustment'!$C$19)*'MaxDamage-Adjustment'!$I$19</f>
        <v>231.67951754009661</v>
      </c>
      <c r="C208" s="5">
        <f>B208*'MaxDamage-Adjustment'!$I$7</f>
        <v>347.5192763101449</v>
      </c>
      <c r="D208" s="1">
        <f t="shared" si="3"/>
        <v>579.19879385024149</v>
      </c>
      <c r="E208" s="1">
        <f>D208*'MaxDamage-Adjustment'!$C$13</f>
        <v>173.75963815507245</v>
      </c>
      <c r="F208" s="1">
        <f>D208*'MaxDamage-Adjustment'!$I$13</f>
        <v>289599.39692512073</v>
      </c>
    </row>
    <row r="209" spans="1:6" x14ac:dyDescent="0.35">
      <c r="A209" t="str">
        <f>'MaxDamage-Data'!A208</f>
        <v>Uzbekistan</v>
      </c>
      <c r="B209" s="1">
        <f>'MaxDamage-Data'!F208*'MaxDamage-Adjustment'!$C$7*(1-'MaxDamage-Adjustment'!$C$19)*'MaxDamage-Adjustment'!$I$19</f>
        <v>116.15543904741382</v>
      </c>
      <c r="C209" s="5">
        <f>B209*'MaxDamage-Adjustment'!$I$7</f>
        <v>174.23315857112073</v>
      </c>
      <c r="D209" s="1">
        <f t="shared" si="3"/>
        <v>290.38859761853456</v>
      </c>
      <c r="E209" s="1">
        <f>D209*'MaxDamage-Adjustment'!$C$13</f>
        <v>87.116579285560363</v>
      </c>
      <c r="F209" s="1">
        <f>D209*'MaxDamage-Adjustment'!$I$13</f>
        <v>145194.29880926729</v>
      </c>
    </row>
    <row r="210" spans="1:6" x14ac:dyDescent="0.35">
      <c r="A210" t="str">
        <f>'MaxDamage-Data'!A209</f>
        <v>Vanuatu</v>
      </c>
      <c r="B210" s="1">
        <f>'MaxDamage-Data'!F209*'MaxDamage-Adjustment'!$C$7*(1-'MaxDamage-Adjustment'!$C$19)*'MaxDamage-Adjustment'!$I$19</f>
        <v>149.03494602187121</v>
      </c>
      <c r="C210" s="5">
        <f>B210*'MaxDamage-Adjustment'!$I$7</f>
        <v>223.55241903280682</v>
      </c>
      <c r="D210" s="1">
        <f t="shared" si="3"/>
        <v>372.587365054678</v>
      </c>
      <c r="E210" s="1">
        <f>D210*'MaxDamage-Adjustment'!$C$13</f>
        <v>111.7762095164034</v>
      </c>
      <c r="F210" s="1">
        <f>D210*'MaxDamage-Adjustment'!$I$13</f>
        <v>186293.682527339</v>
      </c>
    </row>
    <row r="211" spans="1:6" x14ac:dyDescent="0.35">
      <c r="A211" t="str">
        <f>'MaxDamage-Data'!A210</f>
        <v>Venezuela, RB</v>
      </c>
      <c r="B211" s="1">
        <f>'MaxDamage-Data'!F210*'MaxDamage-Adjustment'!$C$7*(1-'MaxDamage-Adjustment'!$C$19)*'MaxDamage-Adjustment'!$I$19</f>
        <v>244.20445545349753</v>
      </c>
      <c r="C211" s="5">
        <f>B211*'MaxDamage-Adjustment'!$I$7</f>
        <v>366.3066831802463</v>
      </c>
      <c r="D211" s="1">
        <f t="shared" si="3"/>
        <v>610.51113863374383</v>
      </c>
      <c r="E211" s="1">
        <f>D211*'MaxDamage-Adjustment'!$C$13</f>
        <v>183.15334159012315</v>
      </c>
      <c r="F211" s="1">
        <f>D211*'MaxDamage-Adjustment'!$I$13</f>
        <v>305255.56931687193</v>
      </c>
    </row>
    <row r="212" spans="1:6" x14ac:dyDescent="0.35">
      <c r="A212" t="str">
        <f>'MaxDamage-Data'!A211</f>
        <v>Vietnam</v>
      </c>
      <c r="B212" s="1">
        <f>'MaxDamage-Data'!F211*'MaxDamage-Adjustment'!$C$7*(1-'MaxDamage-Adjustment'!$C$19)*'MaxDamage-Adjustment'!$I$19</f>
        <v>114.95042119238754</v>
      </c>
      <c r="C212" s="5">
        <f>B212*'MaxDamage-Adjustment'!$I$7</f>
        <v>172.42563178858131</v>
      </c>
      <c r="D212" s="1">
        <f t="shared" si="3"/>
        <v>287.37605298096884</v>
      </c>
      <c r="E212" s="1">
        <f>D212*'MaxDamage-Adjustment'!$C$13</f>
        <v>86.212815894290642</v>
      </c>
      <c r="F212" s="1">
        <f>D212*'MaxDamage-Adjustment'!$I$13</f>
        <v>143688.02649048442</v>
      </c>
    </row>
    <row r="213" spans="1:6" x14ac:dyDescent="0.35">
      <c r="A213" t="str">
        <f>'MaxDamage-Data'!A212</f>
        <v>Virgin Islands (U.S.)</v>
      </c>
      <c r="B213" s="1">
        <f>'MaxDamage-Data'!F212*'MaxDamage-Adjustment'!$C$7*(1-'MaxDamage-Adjustment'!$C$19)*'MaxDamage-Adjustment'!$I$19</f>
        <v>0</v>
      </c>
      <c r="C213" s="5">
        <f>B213*'MaxDamage-Adjustment'!$I$7</f>
        <v>0</v>
      </c>
      <c r="D213" s="1">
        <f t="shared" si="3"/>
        <v>0</v>
      </c>
      <c r="E213" s="1">
        <f>D213*'MaxDamage-Adjustment'!$C$13</f>
        <v>0</v>
      </c>
      <c r="F213" s="1">
        <f>D213*'MaxDamage-Adjustment'!$I$13</f>
        <v>0</v>
      </c>
    </row>
    <row r="214" spans="1:6" x14ac:dyDescent="0.35">
      <c r="A214" t="str">
        <f>'MaxDamage-Data'!A213</f>
        <v>West Bank and Gaza</v>
      </c>
      <c r="B214" s="1">
        <f>'MaxDamage-Data'!F213*'MaxDamage-Adjustment'!$C$7*(1-'MaxDamage-Adjustment'!$C$19)*'MaxDamage-Adjustment'!$I$19</f>
        <v>137.96614073654126</v>
      </c>
      <c r="C214" s="5">
        <f>B214*'MaxDamage-Adjustment'!$I$7</f>
        <v>206.94921110481189</v>
      </c>
      <c r="D214" s="1">
        <f t="shared" si="3"/>
        <v>344.91535184135319</v>
      </c>
      <c r="E214" s="1">
        <f>D214*'MaxDamage-Adjustment'!$C$13</f>
        <v>103.47460555240595</v>
      </c>
      <c r="F214" s="1">
        <f>D214*'MaxDamage-Adjustment'!$I$13</f>
        <v>172457.67592067659</v>
      </c>
    </row>
    <row r="215" spans="1:6" x14ac:dyDescent="0.35">
      <c r="A215" t="str">
        <f>'MaxDamage-Data'!A214</f>
        <v>Yemen, Rep.</v>
      </c>
      <c r="B215" s="1">
        <f>'MaxDamage-Data'!F214*'MaxDamage-Adjustment'!$C$7*(1-'MaxDamage-Adjustment'!$C$19)*'MaxDamage-Adjustment'!$I$19</f>
        <v>116.63163057218375</v>
      </c>
      <c r="C215" s="5">
        <f>B215*'MaxDamage-Adjustment'!$I$7</f>
        <v>174.94744585827561</v>
      </c>
      <c r="D215" s="1">
        <f t="shared" si="3"/>
        <v>291.57907643045939</v>
      </c>
      <c r="E215" s="1">
        <f>D215*'MaxDamage-Adjustment'!$C$13</f>
        <v>87.473722929137821</v>
      </c>
      <c r="F215" s="1">
        <f>D215*'MaxDamage-Adjustment'!$I$13</f>
        <v>145789.5382152297</v>
      </c>
    </row>
    <row r="216" spans="1:6" x14ac:dyDescent="0.35">
      <c r="A216" t="str">
        <f>'MaxDamage-Data'!A215</f>
        <v>Zambia</v>
      </c>
      <c r="B216" s="1">
        <f>'MaxDamage-Data'!F215*'MaxDamage-Adjustment'!$C$7*(1-'MaxDamage-Adjustment'!$C$19)*'MaxDamage-Adjustment'!$I$19</f>
        <v>120.281909346945</v>
      </c>
      <c r="C216" s="5">
        <f>B216*'MaxDamage-Adjustment'!$I$7</f>
        <v>180.42286402041751</v>
      </c>
      <c r="D216" s="1">
        <f t="shared" si="3"/>
        <v>300.70477336736252</v>
      </c>
      <c r="E216" s="1">
        <f>D216*'MaxDamage-Adjustment'!$C$13</f>
        <v>90.211432010208753</v>
      </c>
      <c r="F216" s="1">
        <f>D216*'MaxDamage-Adjustment'!$I$13</f>
        <v>150352.38668368125</v>
      </c>
    </row>
    <row r="217" spans="1:6" x14ac:dyDescent="0.35">
      <c r="A217" t="str">
        <f>'MaxDamage-Data'!A216</f>
        <v>Zimbabwe</v>
      </c>
      <c r="B217" s="1">
        <f>'MaxDamage-Data'!F216*'MaxDamage-Adjustment'!$C$7*(1-'MaxDamage-Adjustment'!$C$19)*'MaxDamage-Adjustment'!$I$19</f>
        <v>94.223158661927414</v>
      </c>
      <c r="C217" s="5">
        <f>B217*'MaxDamage-Adjustment'!$I$7</f>
        <v>141.33473799289112</v>
      </c>
      <c r="D217" s="1">
        <f t="shared" si="3"/>
        <v>235.55789665481853</v>
      </c>
      <c r="E217" s="1">
        <f>D217*'MaxDamage-Adjustment'!$C$13</f>
        <v>70.66736899644556</v>
      </c>
      <c r="F217" s="1">
        <f>D217*'MaxDamage-Adjustment'!$I$13</f>
        <v>117778.94832740926</v>
      </c>
    </row>
    <row r="218" spans="1:6" x14ac:dyDescent="0.35">
      <c r="A218" t="str">
        <f>'MaxDamage-Data'!A217</f>
        <v>Arab World</v>
      </c>
      <c r="B218" s="1">
        <f>'MaxDamage-Data'!F217*'MaxDamage-Adjustment'!$C$7*(1-'MaxDamage-Adjustment'!$C$19)*'MaxDamage-Adjustment'!$I$19</f>
        <v>187.70934073820723</v>
      </c>
      <c r="C218" s="5">
        <f>B218*'MaxDamage-Adjustment'!$I$7</f>
        <v>281.56401110731088</v>
      </c>
      <c r="D218" s="1">
        <f t="shared" si="3"/>
        <v>469.27335184551811</v>
      </c>
      <c r="E218" s="1">
        <f>D218*'MaxDamage-Adjustment'!$C$13</f>
        <v>140.78200555365544</v>
      </c>
      <c r="F218" s="1">
        <f>D218*'MaxDamage-Adjustment'!$I$13</f>
        <v>234636.67592275905</v>
      </c>
    </row>
    <row r="219" spans="1:6" x14ac:dyDescent="0.35">
      <c r="A219" t="str">
        <f>'MaxDamage-Data'!A218</f>
        <v>Caribbean small states</v>
      </c>
      <c r="B219" s="1">
        <f>'MaxDamage-Data'!F218*'MaxDamage-Adjustment'!$C$7*(1-'MaxDamage-Adjustment'!$C$19)*'MaxDamage-Adjustment'!$I$19</f>
        <v>210.84794045508178</v>
      </c>
      <c r="C219" s="5">
        <f>B219*'MaxDamage-Adjustment'!$I$7</f>
        <v>316.27191068262266</v>
      </c>
      <c r="D219" s="1">
        <f t="shared" si="3"/>
        <v>527.11985113770447</v>
      </c>
      <c r="E219" s="1">
        <f>D219*'MaxDamage-Adjustment'!$C$13</f>
        <v>158.13595534131133</v>
      </c>
      <c r="F219" s="1">
        <f>D219*'MaxDamage-Adjustment'!$I$13</f>
        <v>263559.92556885222</v>
      </c>
    </row>
    <row r="220" spans="1:6" x14ac:dyDescent="0.35">
      <c r="A220" t="str">
        <f>'MaxDamage-Data'!A219</f>
        <v>Central Europe and the Baltics</v>
      </c>
      <c r="B220" s="1">
        <f>'MaxDamage-Data'!F219*'MaxDamage-Adjustment'!$C$7*(1-'MaxDamage-Adjustment'!$C$19)*'MaxDamage-Adjustment'!$I$19</f>
        <v>237.54149643976302</v>
      </c>
      <c r="C220" s="5">
        <f>B220*'MaxDamage-Adjustment'!$I$7</f>
        <v>356.31224465964453</v>
      </c>
      <c r="D220" s="1">
        <f t="shared" si="3"/>
        <v>593.85374109940756</v>
      </c>
      <c r="E220" s="1">
        <f>D220*'MaxDamage-Adjustment'!$C$13</f>
        <v>178.15612232982227</v>
      </c>
      <c r="F220" s="1">
        <f>D220*'MaxDamage-Adjustment'!$I$13</f>
        <v>296926.87054970377</v>
      </c>
    </row>
    <row r="221" spans="1:6" x14ac:dyDescent="0.35">
      <c r="A221" t="str">
        <f>'MaxDamage-Data'!A220</f>
        <v>East Asia &amp; Pacific (all income levels)</v>
      </c>
      <c r="B221" s="1">
        <f>'MaxDamage-Data'!F220*'MaxDamage-Adjustment'!$C$7*(1-'MaxDamage-Adjustment'!$C$19)*'MaxDamage-Adjustment'!$I$19</f>
        <v>201.11429368987353</v>
      </c>
      <c r="C221" s="5">
        <f>B221*'MaxDamage-Adjustment'!$I$7</f>
        <v>301.6714405348103</v>
      </c>
      <c r="D221" s="1">
        <f t="shared" si="3"/>
        <v>502.78573422468384</v>
      </c>
      <c r="E221" s="1">
        <f>D221*'MaxDamage-Adjustment'!$C$13</f>
        <v>150.83572026740515</v>
      </c>
      <c r="F221" s="1">
        <f>D221*'MaxDamage-Adjustment'!$I$13</f>
        <v>251392.86711234192</v>
      </c>
    </row>
    <row r="222" spans="1:6" x14ac:dyDescent="0.35">
      <c r="A222" t="str">
        <f>'MaxDamage-Data'!A221</f>
        <v>East Asia &amp; Pacific (developing only)</v>
      </c>
      <c r="B222" s="1">
        <f>'MaxDamage-Data'!F221*'MaxDamage-Adjustment'!$C$7*(1-'MaxDamage-Adjustment'!$C$19)*'MaxDamage-Adjustment'!$I$19</f>
        <v>162.70279163700133</v>
      </c>
      <c r="C222" s="5">
        <f>B222*'MaxDamage-Adjustment'!$I$7</f>
        <v>244.05418745550199</v>
      </c>
      <c r="D222" s="1">
        <f t="shared" si="3"/>
        <v>406.75697909250334</v>
      </c>
      <c r="E222" s="1">
        <f>D222*'MaxDamage-Adjustment'!$C$13</f>
        <v>122.02709372775099</v>
      </c>
      <c r="F222" s="1">
        <f>D222*'MaxDamage-Adjustment'!$I$13</f>
        <v>203378.48954625166</v>
      </c>
    </row>
    <row r="223" spans="1:6" x14ac:dyDescent="0.35">
      <c r="A223" t="str">
        <f>'MaxDamage-Data'!A222</f>
        <v>Euro area</v>
      </c>
      <c r="B223" s="1">
        <f>'MaxDamage-Data'!F222*'MaxDamage-Adjustment'!$C$7*(1-'MaxDamage-Adjustment'!$C$19)*'MaxDamage-Adjustment'!$I$19</f>
        <v>340.76689576304352</v>
      </c>
      <c r="C223" s="5">
        <f>B223*'MaxDamage-Adjustment'!$I$7</f>
        <v>511.15034364456528</v>
      </c>
      <c r="D223" s="1">
        <f t="shared" si="3"/>
        <v>851.9172394076088</v>
      </c>
      <c r="E223" s="1">
        <f>D223*'MaxDamage-Adjustment'!$C$13</f>
        <v>255.57517182228264</v>
      </c>
      <c r="F223" s="1">
        <f>D223*'MaxDamage-Adjustment'!$I$13</f>
        <v>425958.61970380438</v>
      </c>
    </row>
    <row r="224" spans="1:6" x14ac:dyDescent="0.35">
      <c r="A224" t="str">
        <f>'MaxDamage-Data'!A223</f>
        <v>Europe &amp; Central Asia (all income levels)</v>
      </c>
      <c r="B224" s="1">
        <f>'MaxDamage-Data'!F223*'MaxDamage-Adjustment'!$C$7*(1-'MaxDamage-Adjustment'!$C$19)*'MaxDamage-Adjustment'!$I$19</f>
        <v>291.59309655106819</v>
      </c>
      <c r="C224" s="5">
        <f>B224*'MaxDamage-Adjustment'!$I$7</f>
        <v>437.38964482660231</v>
      </c>
      <c r="D224" s="1">
        <f t="shared" si="3"/>
        <v>728.98274137767044</v>
      </c>
      <c r="E224" s="1">
        <f>D224*'MaxDamage-Adjustment'!$C$13</f>
        <v>218.69482241330113</v>
      </c>
      <c r="F224" s="1">
        <f>D224*'MaxDamage-Adjustment'!$I$13</f>
        <v>364491.37068883522</v>
      </c>
    </row>
    <row r="225" spans="1:6" x14ac:dyDescent="0.35">
      <c r="A225" t="str">
        <f>'MaxDamage-Data'!A224</f>
        <v>Europe &amp; Central Asia (developing only)</v>
      </c>
      <c r="B225" s="1">
        <f>'MaxDamage-Data'!F224*'MaxDamage-Adjustment'!$C$7*(1-'MaxDamage-Adjustment'!$C$19)*'MaxDamage-Adjustment'!$I$19</f>
        <v>189.36476689559504</v>
      </c>
      <c r="C225" s="5">
        <f>B225*'MaxDamage-Adjustment'!$I$7</f>
        <v>284.04715034339256</v>
      </c>
      <c r="D225" s="1">
        <f t="shared" si="3"/>
        <v>473.4119172389876</v>
      </c>
      <c r="E225" s="1">
        <f>D225*'MaxDamage-Adjustment'!$C$13</f>
        <v>142.02357517169628</v>
      </c>
      <c r="F225" s="1">
        <f>D225*'MaxDamage-Adjustment'!$I$13</f>
        <v>236705.95861949379</v>
      </c>
    </row>
    <row r="226" spans="1:6" x14ac:dyDescent="0.35">
      <c r="A226" t="str">
        <f>'MaxDamage-Data'!A225</f>
        <v>European Union</v>
      </c>
      <c r="B226" s="1">
        <f>'MaxDamage-Data'!F225*'MaxDamage-Adjustment'!$C$7*(1-'MaxDamage-Adjustment'!$C$19)*'MaxDamage-Adjustment'!$I$19</f>
        <v>327.81250721323931</v>
      </c>
      <c r="C226" s="5">
        <f>B226*'MaxDamage-Adjustment'!$I$7</f>
        <v>491.71876081985897</v>
      </c>
      <c r="D226" s="1">
        <f t="shared" si="3"/>
        <v>819.53126803309829</v>
      </c>
      <c r="E226" s="1">
        <f>D226*'MaxDamage-Adjustment'!$C$13</f>
        <v>245.85938040992949</v>
      </c>
      <c r="F226" s="1">
        <f>D226*'MaxDamage-Adjustment'!$I$13</f>
        <v>409765.63401654916</v>
      </c>
    </row>
    <row r="227" spans="1:6" x14ac:dyDescent="0.35">
      <c r="A227" t="str">
        <f>'MaxDamage-Data'!A226</f>
        <v>Fragile and conflict affected situations</v>
      </c>
      <c r="B227" s="1">
        <f>'MaxDamage-Data'!F226*'MaxDamage-Adjustment'!$C$7*(1-'MaxDamage-Adjustment'!$C$19)*'MaxDamage-Adjustment'!$I$19</f>
        <v>114.97732449914928</v>
      </c>
      <c r="C227" s="5">
        <f>B227*'MaxDamage-Adjustment'!$I$7</f>
        <v>172.46598674872391</v>
      </c>
      <c r="D227" s="1">
        <f t="shared" si="3"/>
        <v>287.44331124787317</v>
      </c>
      <c r="E227" s="1">
        <f>D227*'MaxDamage-Adjustment'!$C$13</f>
        <v>86.232993374361953</v>
      </c>
      <c r="F227" s="1">
        <f>D227*'MaxDamage-Adjustment'!$I$13</f>
        <v>143721.65562393659</v>
      </c>
    </row>
    <row r="228" spans="1:6" x14ac:dyDescent="0.35">
      <c r="A228" t="str">
        <f>'MaxDamage-Data'!A227</f>
        <v>Heavily indebted poor countries (HIPC)</v>
      </c>
      <c r="B228" s="1">
        <f>'MaxDamage-Data'!F227*'MaxDamage-Adjustment'!$C$7*(1-'MaxDamage-Adjustment'!$C$19)*'MaxDamage-Adjustment'!$I$19</f>
        <v>94.30383107077661</v>
      </c>
      <c r="C228" s="5">
        <f>B228*'MaxDamage-Adjustment'!$I$7</f>
        <v>141.45574660616492</v>
      </c>
      <c r="D228" s="1">
        <f t="shared" si="3"/>
        <v>235.75957767694155</v>
      </c>
      <c r="E228" s="1">
        <f>D228*'MaxDamage-Adjustment'!$C$13</f>
        <v>70.727873303082461</v>
      </c>
      <c r="F228" s="1">
        <f>D228*'MaxDamage-Adjustment'!$I$13</f>
        <v>117879.78883847078</v>
      </c>
    </row>
    <row r="229" spans="1:6" x14ac:dyDescent="0.35">
      <c r="A229" t="str">
        <f>'MaxDamage-Data'!A228</f>
        <v>High income</v>
      </c>
      <c r="B229" s="1">
        <f>'MaxDamage-Data'!F228*'MaxDamage-Adjustment'!$C$7*(1-'MaxDamage-Adjustment'!$C$19)*'MaxDamage-Adjustment'!$I$19</f>
        <v>335.52819732531071</v>
      </c>
      <c r="C229" s="5">
        <f>B229*'MaxDamage-Adjustment'!$I$7</f>
        <v>503.2922959879661</v>
      </c>
      <c r="D229" s="1">
        <f t="shared" si="3"/>
        <v>838.82049331327676</v>
      </c>
      <c r="E229" s="1">
        <f>D229*'MaxDamage-Adjustment'!$C$13</f>
        <v>251.64614799398302</v>
      </c>
      <c r="F229" s="1">
        <f>D229*'MaxDamage-Adjustment'!$I$13</f>
        <v>419410.2466566384</v>
      </c>
    </row>
    <row r="230" spans="1:6" x14ac:dyDescent="0.35">
      <c r="A230" t="str">
        <f>'MaxDamage-Data'!A229</f>
        <v>High income: nonOECD</v>
      </c>
      <c r="B230" s="1">
        <f>'MaxDamage-Data'!F229*'MaxDamage-Adjustment'!$C$7*(1-'MaxDamage-Adjustment'!$C$19)*'MaxDamage-Adjustment'!$I$19</f>
        <v>259.59374301014549</v>
      </c>
      <c r="C230" s="5">
        <f>B230*'MaxDamage-Adjustment'!$I$7</f>
        <v>389.3906145152182</v>
      </c>
      <c r="D230" s="1">
        <f t="shared" si="3"/>
        <v>648.98435752536375</v>
      </c>
      <c r="E230" s="1">
        <f>D230*'MaxDamage-Adjustment'!$C$13</f>
        <v>194.69530725760913</v>
      </c>
      <c r="F230" s="1">
        <f>D230*'MaxDamage-Adjustment'!$I$13</f>
        <v>324492.1787626819</v>
      </c>
    </row>
    <row r="231" spans="1:6" x14ac:dyDescent="0.35">
      <c r="A231" t="str">
        <f>'MaxDamage-Data'!A230</f>
        <v>High income: OECD</v>
      </c>
      <c r="B231" s="1">
        <f>'MaxDamage-Data'!F230*'MaxDamage-Adjustment'!$C$7*(1-'MaxDamage-Adjustment'!$C$19)*'MaxDamage-Adjustment'!$I$19</f>
        <v>349.07369340209669</v>
      </c>
      <c r="C231" s="5">
        <f>B231*'MaxDamage-Adjustment'!$I$7</f>
        <v>523.61054010314501</v>
      </c>
      <c r="D231" s="1">
        <f t="shared" si="3"/>
        <v>872.68423350524176</v>
      </c>
      <c r="E231" s="1">
        <f>D231*'MaxDamage-Adjustment'!$C$13</f>
        <v>261.80527005157251</v>
      </c>
      <c r="F231" s="1">
        <f>D231*'MaxDamage-Adjustment'!$I$13</f>
        <v>436342.1167526209</v>
      </c>
    </row>
    <row r="232" spans="1:6" x14ac:dyDescent="0.35">
      <c r="A232" t="str">
        <f>'MaxDamage-Data'!A231</f>
        <v>Latin America &amp; Caribbean (all income levels)</v>
      </c>
      <c r="B232" s="1">
        <f>'MaxDamage-Data'!F231*'MaxDamage-Adjustment'!$C$7*(1-'MaxDamage-Adjustment'!$C$19)*'MaxDamage-Adjustment'!$I$19</f>
        <v>213.1533064777046</v>
      </c>
      <c r="C232" s="5">
        <f>B232*'MaxDamage-Adjustment'!$I$7</f>
        <v>319.72995971655689</v>
      </c>
      <c r="D232" s="1">
        <f t="shared" si="3"/>
        <v>532.88326619426152</v>
      </c>
      <c r="E232" s="1">
        <f>D232*'MaxDamage-Adjustment'!$C$13</f>
        <v>159.86497985827845</v>
      </c>
      <c r="F232" s="1">
        <f>D232*'MaxDamage-Adjustment'!$I$13</f>
        <v>266441.63309713075</v>
      </c>
    </row>
    <row r="233" spans="1:6" x14ac:dyDescent="0.35">
      <c r="A233" t="str">
        <f>'MaxDamage-Data'!A232</f>
        <v>Latin America &amp; Caribbean (developing only)</v>
      </c>
      <c r="B233" s="1">
        <f>'MaxDamage-Data'!F232*'MaxDamage-Adjustment'!$C$7*(1-'MaxDamage-Adjustment'!$C$19)*'MaxDamage-Adjustment'!$I$19</f>
        <v>210.77764605191985</v>
      </c>
      <c r="C233" s="5">
        <f>B233*'MaxDamage-Adjustment'!$I$7</f>
        <v>316.16646907787975</v>
      </c>
      <c r="D233" s="1">
        <f t="shared" si="3"/>
        <v>526.94411512979957</v>
      </c>
      <c r="E233" s="1">
        <f>D233*'MaxDamage-Adjustment'!$C$13</f>
        <v>158.08323453893988</v>
      </c>
      <c r="F233" s="1">
        <f>D233*'MaxDamage-Adjustment'!$I$13</f>
        <v>263472.05756489979</v>
      </c>
    </row>
    <row r="234" spans="1:6" x14ac:dyDescent="0.35">
      <c r="A234" t="str">
        <f>'MaxDamage-Data'!A233</f>
        <v>Least developed countries: UN classification</v>
      </c>
      <c r="B234" s="1">
        <f>'MaxDamage-Data'!F233*'MaxDamage-Adjustment'!$C$7*(1-'MaxDamage-Adjustment'!$C$19)*'MaxDamage-Adjustment'!$I$19</f>
        <v>94.962968623546928</v>
      </c>
      <c r="C234" s="5">
        <f>B234*'MaxDamage-Adjustment'!$I$7</f>
        <v>142.44445293532038</v>
      </c>
      <c r="D234" s="1">
        <f t="shared" si="3"/>
        <v>237.40742155886733</v>
      </c>
      <c r="E234" s="1">
        <f>D234*'MaxDamage-Adjustment'!$C$13</f>
        <v>71.222226467660192</v>
      </c>
      <c r="F234" s="1">
        <f>D234*'MaxDamage-Adjustment'!$I$13</f>
        <v>118703.71077943366</v>
      </c>
    </row>
    <row r="235" spans="1:6" x14ac:dyDescent="0.35">
      <c r="A235" t="str">
        <f>'MaxDamage-Data'!A234</f>
        <v>Low &amp; middle income</v>
      </c>
      <c r="B235" s="1">
        <f>'MaxDamage-Data'!F234*'MaxDamage-Adjustment'!$C$7*(1-'MaxDamage-Adjustment'!$C$19)*'MaxDamage-Adjustment'!$I$19</f>
        <v>155.38780857101059</v>
      </c>
      <c r="C235" s="5">
        <f>B235*'MaxDamage-Adjustment'!$I$7</f>
        <v>233.08171285651588</v>
      </c>
      <c r="D235" s="1">
        <f t="shared" si="3"/>
        <v>388.4695214275265</v>
      </c>
      <c r="E235" s="1">
        <f>D235*'MaxDamage-Adjustment'!$C$13</f>
        <v>116.54085642825794</v>
      </c>
      <c r="F235" s="1">
        <f>D235*'MaxDamage-Adjustment'!$I$13</f>
        <v>194234.76071376324</v>
      </c>
    </row>
    <row r="236" spans="1:6" x14ac:dyDescent="0.35">
      <c r="A236" t="str">
        <f>'MaxDamage-Data'!A235</f>
        <v>Low income</v>
      </c>
      <c r="B236" s="1">
        <f>'MaxDamage-Data'!F235*'MaxDamage-Adjustment'!$C$7*(1-'MaxDamage-Adjustment'!$C$19)*'MaxDamage-Adjustment'!$I$19</f>
        <v>87.377423578462597</v>
      </c>
      <c r="C236" s="5">
        <f>B236*'MaxDamage-Adjustment'!$I$7</f>
        <v>131.0661353676939</v>
      </c>
      <c r="D236" s="1">
        <f t="shared" si="3"/>
        <v>218.44355894615649</v>
      </c>
      <c r="E236" s="1">
        <f>D236*'MaxDamage-Adjustment'!$C$13</f>
        <v>65.533067683846937</v>
      </c>
      <c r="F236" s="1">
        <f>D236*'MaxDamage-Adjustment'!$I$13</f>
        <v>109221.77947307825</v>
      </c>
    </row>
    <row r="237" spans="1:6" x14ac:dyDescent="0.35">
      <c r="A237" t="str">
        <f>'MaxDamage-Data'!A236</f>
        <v>Lower middle income</v>
      </c>
      <c r="B237" s="1">
        <f>'MaxDamage-Data'!F236*'MaxDamage-Adjustment'!$C$7*(1-'MaxDamage-Adjustment'!$C$19)*'MaxDamage-Adjustment'!$I$19</f>
        <v>125.76737464586687</v>
      </c>
      <c r="C237" s="5">
        <f>B237*'MaxDamage-Adjustment'!$I$7</f>
        <v>188.65106196880029</v>
      </c>
      <c r="D237" s="1">
        <f t="shared" si="3"/>
        <v>314.41843661466714</v>
      </c>
      <c r="E237" s="1">
        <f>D237*'MaxDamage-Adjustment'!$C$13</f>
        <v>94.325530984400146</v>
      </c>
      <c r="F237" s="1">
        <f>D237*'MaxDamage-Adjustment'!$I$13</f>
        <v>157209.21830733356</v>
      </c>
    </row>
    <row r="238" spans="1:6" x14ac:dyDescent="0.35">
      <c r="A238" t="str">
        <f>'MaxDamage-Data'!A237</f>
        <v>Middle East &amp; North Africa (all income levels)</v>
      </c>
      <c r="B238" s="1">
        <f>'MaxDamage-Data'!F237*'MaxDamage-Adjustment'!$C$7*(1-'MaxDamage-Adjustment'!$C$19)*'MaxDamage-Adjustment'!$I$19</f>
        <v>197.58374608715525</v>
      </c>
      <c r="C238" s="5">
        <f>B238*'MaxDamage-Adjustment'!$I$7</f>
        <v>296.37561913073284</v>
      </c>
      <c r="D238" s="1">
        <f t="shared" si="3"/>
        <v>493.95936521788809</v>
      </c>
      <c r="E238" s="1">
        <f>D238*'MaxDamage-Adjustment'!$C$13</f>
        <v>148.18780956536642</v>
      </c>
      <c r="F238" s="1">
        <f>D238*'MaxDamage-Adjustment'!$I$13</f>
        <v>246979.68260894404</v>
      </c>
    </row>
    <row r="239" spans="1:6" x14ac:dyDescent="0.35">
      <c r="A239" t="str">
        <f>'MaxDamage-Data'!A238</f>
        <v>Middle East &amp; North Africa (developing only)</v>
      </c>
      <c r="B239" s="1">
        <f>'MaxDamage-Data'!F238*'MaxDamage-Adjustment'!$C$7*(1-'MaxDamage-Adjustment'!$C$19)*'MaxDamage-Adjustment'!$I$19</f>
        <v>164.30148272924359</v>
      </c>
      <c r="C239" s="5">
        <f>B239*'MaxDamage-Adjustment'!$I$7</f>
        <v>246.45222409386537</v>
      </c>
      <c r="D239" s="1">
        <f t="shared" si="3"/>
        <v>410.75370682310893</v>
      </c>
      <c r="E239" s="1">
        <f>D239*'MaxDamage-Adjustment'!$C$13</f>
        <v>123.22611204693267</v>
      </c>
      <c r="F239" s="1">
        <f>D239*'MaxDamage-Adjustment'!$I$13</f>
        <v>205376.85341155448</v>
      </c>
    </row>
    <row r="240" spans="1:6" x14ac:dyDescent="0.35">
      <c r="A240" t="str">
        <f>'MaxDamage-Data'!A239</f>
        <v>Middle income</v>
      </c>
      <c r="B240" s="1">
        <f>'MaxDamage-Data'!F239*'MaxDamage-Adjustment'!$C$7*(1-'MaxDamage-Adjustment'!$C$19)*'MaxDamage-Adjustment'!$I$19</f>
        <v>161.99397027267136</v>
      </c>
      <c r="C240" s="5">
        <f>B240*'MaxDamage-Adjustment'!$I$7</f>
        <v>242.99095540900703</v>
      </c>
      <c r="D240" s="1">
        <f t="shared" si="3"/>
        <v>404.98492568167842</v>
      </c>
      <c r="E240" s="1">
        <f>D240*'MaxDamage-Adjustment'!$C$13</f>
        <v>121.49547770450351</v>
      </c>
      <c r="F240" s="1">
        <f>D240*'MaxDamage-Adjustment'!$I$13</f>
        <v>202492.4628408392</v>
      </c>
    </row>
    <row r="241" spans="1:6" x14ac:dyDescent="0.35">
      <c r="A241" t="str">
        <f>'MaxDamage-Data'!A240</f>
        <v>North America</v>
      </c>
      <c r="B241" s="1">
        <f>'MaxDamage-Data'!F240*'MaxDamage-Adjustment'!$C$7*(1-'MaxDamage-Adjustment'!$C$19)*'MaxDamage-Adjustment'!$I$19</f>
        <v>368.9693008199651</v>
      </c>
      <c r="C241" s="5">
        <f>B241*'MaxDamage-Adjustment'!$I$7</f>
        <v>553.45395122994762</v>
      </c>
      <c r="D241" s="1">
        <f t="shared" si="3"/>
        <v>922.42325204991266</v>
      </c>
      <c r="E241" s="1">
        <f>D241*'MaxDamage-Adjustment'!$C$13</f>
        <v>276.72697561497381</v>
      </c>
      <c r="F241" s="1">
        <f>D241*'MaxDamage-Adjustment'!$I$13</f>
        <v>461211.62602495635</v>
      </c>
    </row>
    <row r="242" spans="1:6" x14ac:dyDescent="0.35">
      <c r="A242" t="str">
        <f>'MaxDamage-Data'!A241</f>
        <v>Not classified</v>
      </c>
      <c r="B242" s="1">
        <f>'MaxDamage-Data'!F241*'MaxDamage-Adjustment'!$C$7*(1-'MaxDamage-Adjustment'!$C$19)*'MaxDamage-Adjustment'!$I$19</f>
        <v>0</v>
      </c>
      <c r="C242" s="5">
        <f>B242*'MaxDamage-Adjustment'!$I$7</f>
        <v>0</v>
      </c>
      <c r="D242" s="1">
        <f t="shared" si="3"/>
        <v>0</v>
      </c>
      <c r="E242" s="1">
        <f>D242*'MaxDamage-Adjustment'!$C$13</f>
        <v>0</v>
      </c>
      <c r="F242" s="1">
        <f>D242*'MaxDamage-Adjustment'!$I$13</f>
        <v>0</v>
      </c>
    </row>
    <row r="243" spans="1:6" x14ac:dyDescent="0.35">
      <c r="A243" t="str">
        <f>'MaxDamage-Data'!A242</f>
        <v>OECD members</v>
      </c>
      <c r="B243" s="1">
        <f>'MaxDamage-Data'!F242*'MaxDamage-Adjustment'!$C$7*(1-'MaxDamage-Adjustment'!$C$19)*'MaxDamage-Adjustment'!$I$19</f>
        <v>334.45075176387019</v>
      </c>
      <c r="C243" s="5">
        <f>B243*'MaxDamage-Adjustment'!$I$7</f>
        <v>501.67612764580531</v>
      </c>
      <c r="D243" s="1">
        <f t="shared" si="3"/>
        <v>836.12687940967544</v>
      </c>
      <c r="E243" s="1">
        <f>D243*'MaxDamage-Adjustment'!$C$13</f>
        <v>250.83806382290263</v>
      </c>
      <c r="F243" s="1">
        <f>D243*'MaxDamage-Adjustment'!$I$13</f>
        <v>418063.43970483774</v>
      </c>
    </row>
    <row r="244" spans="1:6" x14ac:dyDescent="0.35">
      <c r="A244" t="str">
        <f>'MaxDamage-Data'!A243</f>
        <v>Other small states</v>
      </c>
      <c r="B244" s="1">
        <f>'MaxDamage-Data'!F243*'MaxDamage-Adjustment'!$C$7*(1-'MaxDamage-Adjustment'!$C$19)*'MaxDamage-Adjustment'!$I$19</f>
        <v>167.92851884700099</v>
      </c>
      <c r="C244" s="5">
        <f>B244*'MaxDamage-Adjustment'!$I$7</f>
        <v>251.89277827050148</v>
      </c>
      <c r="D244" s="1">
        <f t="shared" si="3"/>
        <v>419.82129711750247</v>
      </c>
      <c r="E244" s="1">
        <f>D244*'MaxDamage-Adjustment'!$C$13</f>
        <v>125.94638913525074</v>
      </c>
      <c r="F244" s="1">
        <f>D244*'MaxDamage-Adjustment'!$I$13</f>
        <v>209910.64855875124</v>
      </c>
    </row>
    <row r="245" spans="1:6" x14ac:dyDescent="0.35">
      <c r="A245" t="str">
        <f>'MaxDamage-Data'!A244</f>
        <v>Pacific island small states</v>
      </c>
      <c r="B245" s="1">
        <f>'MaxDamage-Data'!F244*'MaxDamage-Adjustment'!$C$7*(1-'MaxDamage-Adjustment'!$C$19)*'MaxDamage-Adjustment'!$I$19</f>
        <v>147.95491015105583</v>
      </c>
      <c r="C245" s="5">
        <f>B245*'MaxDamage-Adjustment'!$I$7</f>
        <v>221.93236522658373</v>
      </c>
      <c r="D245" s="1">
        <f t="shared" si="3"/>
        <v>369.88727537763953</v>
      </c>
      <c r="E245" s="1">
        <f>D245*'MaxDamage-Adjustment'!$C$13</f>
        <v>110.96618261329185</v>
      </c>
      <c r="F245" s="1">
        <f>D245*'MaxDamage-Adjustment'!$I$13</f>
        <v>184943.63768881976</v>
      </c>
    </row>
    <row r="246" spans="1:6" x14ac:dyDescent="0.35">
      <c r="A246" t="str">
        <f>'MaxDamage-Data'!A245</f>
        <v>Small states</v>
      </c>
      <c r="B246" s="1">
        <f>'MaxDamage-Data'!F245*'MaxDamage-Adjustment'!$C$7*(1-'MaxDamage-Adjustment'!$C$19)*'MaxDamage-Adjustment'!$I$19</f>
        <v>179.24259130217928</v>
      </c>
      <c r="C246" s="5">
        <f>B246*'MaxDamage-Adjustment'!$I$7</f>
        <v>268.86388695326889</v>
      </c>
      <c r="D246" s="1">
        <f t="shared" si="3"/>
        <v>448.10647825544817</v>
      </c>
      <c r="E246" s="1">
        <f>D246*'MaxDamage-Adjustment'!$C$13</f>
        <v>134.43194347663444</v>
      </c>
      <c r="F246" s="1">
        <f>D246*'MaxDamage-Adjustment'!$I$13</f>
        <v>224053.23912772408</v>
      </c>
    </row>
    <row r="247" spans="1:6" x14ac:dyDescent="0.35">
      <c r="A247" t="str">
        <f>'MaxDamage-Data'!A246</f>
        <v>South Asia</v>
      </c>
      <c r="B247" s="1">
        <f>'MaxDamage-Data'!F246*'MaxDamage-Adjustment'!$C$7*(1-'MaxDamage-Adjustment'!$C$19)*'MaxDamage-Adjustment'!$I$19</f>
        <v>113.95267393201395</v>
      </c>
      <c r="C247" s="5">
        <f>B247*'MaxDamage-Adjustment'!$I$7</f>
        <v>170.92901089802092</v>
      </c>
      <c r="D247" s="1">
        <f t="shared" si="3"/>
        <v>284.88168483003489</v>
      </c>
      <c r="E247" s="1">
        <f>D247*'MaxDamage-Adjustment'!$C$13</f>
        <v>85.46450544901046</v>
      </c>
      <c r="F247" s="1">
        <f>D247*'MaxDamage-Adjustment'!$I$13</f>
        <v>142440.84241501745</v>
      </c>
    </row>
    <row r="248" spans="1:6" x14ac:dyDescent="0.35">
      <c r="A248" t="str">
        <f>'MaxDamage-Data'!A247</f>
        <v>Sub-Saharan Africa (all income levels)</v>
      </c>
      <c r="B248" s="1">
        <f>'MaxDamage-Data'!F247*'MaxDamage-Adjustment'!$C$7*(1-'MaxDamage-Adjustment'!$C$19)*'MaxDamage-Adjustment'!$I$19</f>
        <v>119.91862959303953</v>
      </c>
      <c r="C248" s="5">
        <f>B248*'MaxDamage-Adjustment'!$I$7</f>
        <v>179.87794438955927</v>
      </c>
      <c r="D248" s="1">
        <f t="shared" si="3"/>
        <v>299.79657398259883</v>
      </c>
      <c r="E248" s="1">
        <f>D248*'MaxDamage-Adjustment'!$C$13</f>
        <v>89.938972194779652</v>
      </c>
      <c r="F248" s="1">
        <f>D248*'MaxDamage-Adjustment'!$I$13</f>
        <v>149898.28699129942</v>
      </c>
    </row>
    <row r="249" spans="1:6" x14ac:dyDescent="0.35">
      <c r="A249" t="str">
        <f>'MaxDamage-Data'!A248</f>
        <v>Sub-Saharan Africa (developing only)</v>
      </c>
      <c r="B249" s="1">
        <f>'MaxDamage-Data'!F248*'MaxDamage-Adjustment'!$C$7*(1-'MaxDamage-Adjustment'!$C$19)*'MaxDamage-Adjustment'!$I$19</f>
        <v>119.60111505029839</v>
      </c>
      <c r="C249" s="5">
        <f>B249*'MaxDamage-Adjustment'!$I$7</f>
        <v>179.40167257544758</v>
      </c>
      <c r="D249" s="1">
        <f t="shared" si="3"/>
        <v>299.00278762574595</v>
      </c>
      <c r="E249" s="1">
        <f>D249*'MaxDamage-Adjustment'!$C$13</f>
        <v>89.700836287723789</v>
      </c>
      <c r="F249" s="1">
        <f>D249*'MaxDamage-Adjustment'!$I$13</f>
        <v>149501.39381287296</v>
      </c>
    </row>
    <row r="250" spans="1:6" x14ac:dyDescent="0.35">
      <c r="A250" t="str">
        <f>'MaxDamage-Data'!A249</f>
        <v>Upper middle income</v>
      </c>
      <c r="B250" s="1">
        <f>'MaxDamage-Data'!F249*'MaxDamage-Adjustment'!$C$7*(1-'MaxDamage-Adjustment'!$C$19)*'MaxDamage-Adjustment'!$I$19</f>
        <v>187.28425099840931</v>
      </c>
      <c r="C250" s="5">
        <f>B250*'MaxDamage-Adjustment'!$I$7</f>
        <v>280.92637649761394</v>
      </c>
      <c r="D250" s="1">
        <f t="shared" si="3"/>
        <v>468.21062749602322</v>
      </c>
      <c r="E250" s="1">
        <f>D250*'MaxDamage-Adjustment'!$C$13</f>
        <v>140.46318824880697</v>
      </c>
      <c r="F250" s="1">
        <f>D250*'MaxDamage-Adjustment'!$I$13</f>
        <v>234105.3137480116</v>
      </c>
    </row>
    <row r="251" spans="1:6" x14ac:dyDescent="0.35">
      <c r="A251" t="str">
        <f>'MaxDamage-Data'!A250</f>
        <v>World</v>
      </c>
      <c r="B251" s="1">
        <f>'MaxDamage-Data'!F250*'MaxDamage-Adjustment'!$C$7*(1-'MaxDamage-Adjustment'!$C$19)*'MaxDamage-Adjustment'!$I$19</f>
        <v>217.3564275976764</v>
      </c>
      <c r="C251" s="5">
        <f>B251*'MaxDamage-Adjustment'!$I$7</f>
        <v>326.03464139651459</v>
      </c>
      <c r="D251" s="1">
        <f t="shared" si="3"/>
        <v>543.39106899419096</v>
      </c>
      <c r="E251" s="1">
        <f>D251*'MaxDamage-Adjustment'!$C$13</f>
        <v>163.01732069825729</v>
      </c>
      <c r="F251" s="1">
        <f>D251*'MaxDamage-Adjustment'!$I$13</f>
        <v>271695.5344970955</v>
      </c>
    </row>
  </sheetData>
  <mergeCells count="1">
    <mergeCell ref="B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C217"/>
  <sheetViews>
    <sheetView workbookViewId="0">
      <pane ySplit="2" topLeftCell="A3" activePane="bottomLeft" state="frozen"/>
      <selection pane="bottomLeft" activeCell="A3" sqref="A3"/>
    </sheetView>
  </sheetViews>
  <sheetFormatPr defaultRowHeight="14.5" x14ac:dyDescent="0.35"/>
  <cols>
    <col min="1" max="1" width="25.81640625" customWidth="1"/>
    <col min="2" max="2" width="21.1796875" customWidth="1"/>
    <col min="3" max="3" width="20.1796875" customWidth="1"/>
    <col min="4" max="4" width="10.54296875" bestFit="1" customWidth="1"/>
  </cols>
  <sheetData>
    <row r="1" spans="1:3" ht="42" customHeight="1" x14ac:dyDescent="0.35">
      <c r="B1" s="15" t="s">
        <v>1006</v>
      </c>
      <c r="C1" s="15" t="s">
        <v>1007</v>
      </c>
    </row>
    <row r="2" spans="1:3" ht="21.75" customHeight="1" x14ac:dyDescent="0.35">
      <c r="B2" s="16" t="s">
        <v>1001</v>
      </c>
      <c r="C2" s="12" t="s">
        <v>1008</v>
      </c>
    </row>
    <row r="3" spans="1:3" x14ac:dyDescent="0.35">
      <c r="A3" t="s">
        <v>0</v>
      </c>
      <c r="B3" s="1">
        <v>78.696516774090369</v>
      </c>
      <c r="C3" s="1">
        <v>379100</v>
      </c>
    </row>
    <row r="4" spans="1:3" x14ac:dyDescent="0.35">
      <c r="A4" t="s">
        <v>1</v>
      </c>
      <c r="B4" s="1">
        <v>1417.2754034248876</v>
      </c>
      <c r="C4" s="1">
        <v>11971.8</v>
      </c>
    </row>
    <row r="5" spans="1:3" x14ac:dyDescent="0.35">
      <c r="A5" t="s">
        <v>2</v>
      </c>
      <c r="B5" s="1">
        <v>269.0651407959009</v>
      </c>
      <c r="C5" s="1">
        <v>413754</v>
      </c>
    </row>
    <row r="6" spans="1:3" x14ac:dyDescent="0.35">
      <c r="A6" t="s">
        <v>3</v>
      </c>
      <c r="B6" s="1"/>
      <c r="C6" s="1">
        <v>48.8</v>
      </c>
    </row>
    <row r="7" spans="1:3" x14ac:dyDescent="0.35">
      <c r="A7" t="s">
        <v>4</v>
      </c>
      <c r="B7" s="1"/>
      <c r="C7" s="1">
        <v>200.4</v>
      </c>
    </row>
    <row r="8" spans="1:3" x14ac:dyDescent="0.35">
      <c r="A8" t="s">
        <v>5</v>
      </c>
      <c r="B8" s="1">
        <v>103.84701227322681</v>
      </c>
      <c r="C8" s="1">
        <v>583900</v>
      </c>
    </row>
    <row r="9" spans="1:3" x14ac:dyDescent="0.35">
      <c r="A9" t="s">
        <v>6</v>
      </c>
      <c r="B9" s="1">
        <v>1763.4400576131688</v>
      </c>
      <c r="C9" s="1">
        <v>90</v>
      </c>
    </row>
    <row r="10" spans="1:3" x14ac:dyDescent="0.35">
      <c r="A10" t="s">
        <v>8</v>
      </c>
      <c r="B10" s="1">
        <v>160.224920183406</v>
      </c>
      <c r="C10" s="1">
        <v>1460822</v>
      </c>
    </row>
    <row r="11" spans="1:3" x14ac:dyDescent="0.35">
      <c r="A11" t="s">
        <v>9</v>
      </c>
      <c r="B11" s="1">
        <v>794.98527782200983</v>
      </c>
      <c r="C11" s="1">
        <v>17243.64</v>
      </c>
    </row>
    <row r="12" spans="1:3" x14ac:dyDescent="0.35">
      <c r="A12" t="s">
        <v>10</v>
      </c>
      <c r="B12" s="1">
        <v>4313.5055865921795</v>
      </c>
      <c r="C12" s="1">
        <v>20</v>
      </c>
    </row>
    <row r="13" spans="1:3" x14ac:dyDescent="0.35">
      <c r="A13" t="s">
        <v>11</v>
      </c>
      <c r="B13" s="1">
        <v>51.943881118520991</v>
      </c>
      <c r="C13" s="1">
        <v>4080087.2</v>
      </c>
    </row>
    <row r="14" spans="1:3" x14ac:dyDescent="0.35">
      <c r="A14" t="s">
        <v>12</v>
      </c>
      <c r="B14" s="1">
        <v>1342.8442933052834</v>
      </c>
      <c r="C14" s="1">
        <v>31066</v>
      </c>
    </row>
    <row r="15" spans="1:3" x14ac:dyDescent="0.35">
      <c r="A15" t="s">
        <v>13</v>
      </c>
      <c r="B15" s="1">
        <v>493.24776795911617</v>
      </c>
      <c r="C15" s="1">
        <v>47635.6</v>
      </c>
    </row>
    <row r="16" spans="1:3" x14ac:dyDescent="0.35">
      <c r="A16" t="s">
        <v>14</v>
      </c>
      <c r="B16" s="1">
        <v>9077.7794366197195</v>
      </c>
      <c r="C16" s="1">
        <v>142</v>
      </c>
    </row>
    <row r="17" spans="1:3" x14ac:dyDescent="0.35">
      <c r="A17" t="s">
        <v>15</v>
      </c>
      <c r="B17" s="1"/>
      <c r="C17" s="1">
        <v>83.759999999999991</v>
      </c>
    </row>
    <row r="18" spans="1:3" x14ac:dyDescent="0.35">
      <c r="A18" t="s">
        <v>16</v>
      </c>
      <c r="B18" s="1">
        <v>1614.7037057048485</v>
      </c>
      <c r="C18" s="1">
        <v>91986</v>
      </c>
    </row>
    <row r="19" spans="1:3" x14ac:dyDescent="0.35">
      <c r="A19" t="s">
        <v>17</v>
      </c>
      <c r="B19" s="1">
        <v>2972.2000000000003</v>
      </c>
      <c r="C19" s="1">
        <v>150</v>
      </c>
    </row>
    <row r="20" spans="1:3" x14ac:dyDescent="0.35">
      <c r="A20" t="s">
        <v>18</v>
      </c>
      <c r="B20" s="1">
        <v>431.31277494537187</v>
      </c>
      <c r="C20" s="1">
        <v>88826</v>
      </c>
    </row>
    <row r="21" spans="1:3" x14ac:dyDescent="0.35">
      <c r="A21" t="s">
        <v>19</v>
      </c>
      <c r="B21" s="1">
        <v>1991.4699096109407</v>
      </c>
      <c r="C21" s="1">
        <v>13530</v>
      </c>
    </row>
    <row r="22" spans="1:3" x14ac:dyDescent="0.35">
      <c r="A22" t="s">
        <v>20</v>
      </c>
      <c r="B22" s="1">
        <v>824.71224647887323</v>
      </c>
      <c r="C22" s="1">
        <v>1562</v>
      </c>
    </row>
    <row r="23" spans="1:3" x14ac:dyDescent="0.35">
      <c r="A23" t="s">
        <v>21</v>
      </c>
      <c r="B23" s="1">
        <v>503.3835694348648</v>
      </c>
      <c r="C23" s="1">
        <v>34530</v>
      </c>
    </row>
    <row r="24" spans="1:3" x14ac:dyDescent="0.35">
      <c r="A24" t="s">
        <v>22</v>
      </c>
      <c r="B24" s="1">
        <v>45632.697297297294</v>
      </c>
      <c r="C24" s="1">
        <v>7.4</v>
      </c>
    </row>
    <row r="25" spans="1:3" x14ac:dyDescent="0.35">
      <c r="A25" t="s">
        <v>23</v>
      </c>
      <c r="B25" s="1">
        <v>392.38023605977224</v>
      </c>
      <c r="C25" s="1">
        <v>5168</v>
      </c>
    </row>
    <row r="26" spans="1:3" x14ac:dyDescent="0.35">
      <c r="A26" t="s">
        <v>24</v>
      </c>
      <c r="B26" s="1">
        <v>44.532872764888062</v>
      </c>
      <c r="C26" s="1">
        <v>370616</v>
      </c>
    </row>
    <row r="27" spans="1:3" x14ac:dyDescent="0.35">
      <c r="A27" t="s">
        <v>25</v>
      </c>
      <c r="B27" s="1">
        <v>437.78899642561095</v>
      </c>
      <c r="C27" s="1">
        <v>21424</v>
      </c>
    </row>
    <row r="28" spans="1:3" x14ac:dyDescent="0.35">
      <c r="A28" t="s">
        <v>26</v>
      </c>
      <c r="B28" s="1">
        <v>10.354963739584944</v>
      </c>
      <c r="C28" s="1">
        <v>258816</v>
      </c>
    </row>
    <row r="29" spans="1:3" x14ac:dyDescent="0.35">
      <c r="A29" t="s">
        <v>27</v>
      </c>
      <c r="B29" s="1">
        <v>267.20245900245726</v>
      </c>
      <c r="C29" s="1">
        <v>2742130</v>
      </c>
    </row>
    <row r="30" spans="1:3" x14ac:dyDescent="0.35">
      <c r="A30" t="s">
        <v>28</v>
      </c>
      <c r="B30" s="1">
        <v>6644.9433695403914</v>
      </c>
      <c r="C30" s="1">
        <v>118</v>
      </c>
    </row>
    <row r="31" spans="1:3" x14ac:dyDescent="0.35">
      <c r="A31" t="s">
        <v>29</v>
      </c>
      <c r="B31" s="1">
        <v>383.43065532289688</v>
      </c>
      <c r="C31" s="1">
        <v>50788</v>
      </c>
    </row>
    <row r="32" spans="1:3" x14ac:dyDescent="0.35">
      <c r="A32" t="s">
        <v>30</v>
      </c>
      <c r="B32" s="1">
        <v>200.81311354598881</v>
      </c>
      <c r="C32" s="1">
        <v>119650</v>
      </c>
    </row>
    <row r="33" spans="1:3" x14ac:dyDescent="0.35">
      <c r="A33" t="s">
        <v>31</v>
      </c>
      <c r="B33" s="1">
        <v>269.34640238321509</v>
      </c>
      <c r="C33" s="1">
        <v>21606</v>
      </c>
    </row>
    <row r="34" spans="1:3" x14ac:dyDescent="0.35">
      <c r="A34" t="s">
        <v>32</v>
      </c>
      <c r="B34" s="1">
        <v>1523.9517886598546</v>
      </c>
      <c r="C34" s="1">
        <v>750</v>
      </c>
    </row>
    <row r="35" spans="1:3" x14ac:dyDescent="0.35">
      <c r="A35" t="s">
        <v>33</v>
      </c>
      <c r="B35" s="1">
        <v>541.85757562923425</v>
      </c>
      <c r="C35" s="1">
        <v>56350</v>
      </c>
    </row>
    <row r="36" spans="1:3" x14ac:dyDescent="0.35">
      <c r="A36" t="s">
        <v>34</v>
      </c>
      <c r="B36" s="1">
        <v>432.58623314591347</v>
      </c>
      <c r="C36" s="1">
        <v>94952</v>
      </c>
    </row>
    <row r="37" spans="1:3" x14ac:dyDescent="0.35">
      <c r="A37" t="s">
        <v>35</v>
      </c>
      <c r="B37" s="1">
        <v>281.50179181687287</v>
      </c>
      <c r="C37" s="1">
        <v>639525.19999999995</v>
      </c>
    </row>
    <row r="38" spans="1:3" x14ac:dyDescent="0.35">
      <c r="A38" t="s">
        <v>37</v>
      </c>
      <c r="B38" s="1"/>
      <c r="C38" s="1">
        <v>27</v>
      </c>
    </row>
    <row r="39" spans="1:3" x14ac:dyDescent="0.35">
      <c r="A39" t="s">
        <v>38</v>
      </c>
      <c r="B39" s="1">
        <v>159.62055267122795</v>
      </c>
      <c r="C39" s="1">
        <v>51360</v>
      </c>
    </row>
    <row r="40" spans="1:3" x14ac:dyDescent="0.35">
      <c r="A40" t="s">
        <v>40</v>
      </c>
      <c r="B40" s="1">
        <v>89.035645192465864</v>
      </c>
      <c r="C40" s="1">
        <v>496116</v>
      </c>
    </row>
    <row r="41" spans="1:3" x14ac:dyDescent="0.35">
      <c r="A41" t="s">
        <v>41</v>
      </c>
      <c r="B41" s="1"/>
      <c r="C41" s="1">
        <v>90.2</v>
      </c>
    </row>
    <row r="42" spans="1:3" x14ac:dyDescent="0.35">
      <c r="A42" t="s">
        <v>42</v>
      </c>
      <c r="B42" s="1">
        <v>342.21213300200742</v>
      </c>
      <c r="C42" s="1">
        <v>157805.96000000002</v>
      </c>
    </row>
    <row r="43" spans="1:3" x14ac:dyDescent="0.35">
      <c r="A43" t="s">
        <v>43</v>
      </c>
      <c r="B43" s="1">
        <v>942.52317341571461</v>
      </c>
      <c r="C43" s="1">
        <v>5170067.2</v>
      </c>
    </row>
    <row r="44" spans="1:3" x14ac:dyDescent="0.35">
      <c r="A44" t="s">
        <v>44</v>
      </c>
      <c r="B44" s="1">
        <v>337.30203135021901</v>
      </c>
      <c r="C44" s="1">
        <v>428120.4</v>
      </c>
    </row>
    <row r="45" spans="1:3" x14ac:dyDescent="0.35">
      <c r="A45" t="s">
        <v>45</v>
      </c>
      <c r="B45" s="1">
        <v>1077.8966783597439</v>
      </c>
      <c r="C45" s="1">
        <v>1552</v>
      </c>
    </row>
    <row r="46" spans="1:3" x14ac:dyDescent="0.35">
      <c r="A46" t="s">
        <v>46</v>
      </c>
      <c r="B46" s="1">
        <v>148.7070813594467</v>
      </c>
      <c r="C46" s="1">
        <v>257940</v>
      </c>
    </row>
    <row r="47" spans="1:3" x14ac:dyDescent="0.35">
      <c r="A47" t="s">
        <v>47</v>
      </c>
      <c r="B47" s="1">
        <v>34.299109995864626</v>
      </c>
      <c r="C47" s="1">
        <v>105660</v>
      </c>
    </row>
    <row r="48" spans="1:3" x14ac:dyDescent="0.35">
      <c r="A48" t="s">
        <v>48</v>
      </c>
      <c r="B48" s="1">
        <v>926.93142570299926</v>
      </c>
      <c r="C48" s="1">
        <v>18590</v>
      </c>
    </row>
    <row r="49" spans="1:3" x14ac:dyDescent="0.35">
      <c r="A49" t="s">
        <v>49</v>
      </c>
      <c r="B49" s="1">
        <v>222.35369631879561</v>
      </c>
      <c r="C49" s="1">
        <v>205200</v>
      </c>
    </row>
    <row r="50" spans="1:3" x14ac:dyDescent="0.35">
      <c r="A50" t="s">
        <v>50</v>
      </c>
      <c r="B50" s="1">
        <v>1502.5570575929339</v>
      </c>
      <c r="C50" s="1">
        <v>13152.66</v>
      </c>
    </row>
    <row r="51" spans="1:3" x14ac:dyDescent="0.35">
      <c r="A51" t="s">
        <v>51</v>
      </c>
      <c r="B51" s="1">
        <v>312.60770691202595</v>
      </c>
      <c r="C51" s="1">
        <v>65292</v>
      </c>
    </row>
    <row r="52" spans="1:3" x14ac:dyDescent="0.35">
      <c r="A52" t="s">
        <v>52</v>
      </c>
      <c r="B52" s="1"/>
      <c r="C52" s="1"/>
    </row>
    <row r="53" spans="1:3" x14ac:dyDescent="0.35">
      <c r="A53" t="s">
        <v>53</v>
      </c>
      <c r="B53" s="1">
        <v>2929.7772722194682</v>
      </c>
      <c r="C53" s="1">
        <v>1201.2</v>
      </c>
    </row>
    <row r="54" spans="1:3" x14ac:dyDescent="0.35">
      <c r="A54" t="s">
        <v>54</v>
      </c>
      <c r="B54" s="1">
        <v>756.66161520641401</v>
      </c>
      <c r="C54" s="1">
        <v>42342</v>
      </c>
    </row>
    <row r="55" spans="1:3" x14ac:dyDescent="0.35">
      <c r="A55" t="s">
        <v>55</v>
      </c>
      <c r="B55" s="1">
        <v>1108.3105796438035</v>
      </c>
      <c r="C55" s="1">
        <v>26484</v>
      </c>
    </row>
    <row r="56" spans="1:3" x14ac:dyDescent="0.35">
      <c r="A56" t="s">
        <v>56</v>
      </c>
      <c r="B56" s="1">
        <v>25</v>
      </c>
      <c r="C56" s="1">
        <v>17018</v>
      </c>
    </row>
    <row r="57" spans="1:3" x14ac:dyDescent="0.35">
      <c r="A57" t="s">
        <v>57</v>
      </c>
      <c r="B57" s="1">
        <v>1883.8128965619003</v>
      </c>
      <c r="C57" s="1">
        <v>251</v>
      </c>
    </row>
    <row r="58" spans="1:3" x14ac:dyDescent="0.35">
      <c r="A58" t="s">
        <v>58</v>
      </c>
      <c r="B58" s="1">
        <v>1008.1422664701305</v>
      </c>
      <c r="C58" s="1">
        <v>24570</v>
      </c>
    </row>
    <row r="59" spans="1:3" x14ac:dyDescent="0.35">
      <c r="A59" t="s">
        <v>61</v>
      </c>
      <c r="B59" s="1">
        <v>695.3170500349986</v>
      </c>
      <c r="C59" s="1">
        <v>74660.14</v>
      </c>
    </row>
    <row r="60" spans="1:3" x14ac:dyDescent="0.35">
      <c r="A60" t="s">
        <v>62</v>
      </c>
      <c r="B60" s="1">
        <v>6076.6253383553185</v>
      </c>
      <c r="C60" s="1">
        <v>36358</v>
      </c>
    </row>
    <row r="61" spans="1:3" x14ac:dyDescent="0.35">
      <c r="A61" t="s">
        <v>63</v>
      </c>
      <c r="B61" s="1">
        <v>1251.8203729544591</v>
      </c>
      <c r="C61" s="1">
        <v>15450.679999999998</v>
      </c>
    </row>
    <row r="62" spans="1:3" x14ac:dyDescent="0.35">
      <c r="A62" t="s">
        <v>64</v>
      </c>
      <c r="B62" s="1">
        <v>433</v>
      </c>
      <c r="C62" s="1">
        <v>3016</v>
      </c>
    </row>
    <row r="63" spans="1:3" x14ac:dyDescent="0.35">
      <c r="A63" t="s">
        <v>65</v>
      </c>
      <c r="B63" s="1">
        <v>25.053850538505383</v>
      </c>
      <c r="C63" s="1">
        <v>75880</v>
      </c>
    </row>
    <row r="64" spans="1:3" x14ac:dyDescent="0.35">
      <c r="A64" t="s">
        <v>66</v>
      </c>
      <c r="B64" s="1">
        <v>516.5604000140172</v>
      </c>
      <c r="C64" s="1">
        <v>9376</v>
      </c>
    </row>
    <row r="65" spans="1:3" x14ac:dyDescent="0.35">
      <c r="A65" t="s">
        <v>67</v>
      </c>
      <c r="B65" s="1">
        <v>313.23643032309411</v>
      </c>
      <c r="C65" s="1">
        <v>353492</v>
      </c>
    </row>
    <row r="66" spans="1:3" x14ac:dyDescent="0.35">
      <c r="A66" t="s">
        <v>72</v>
      </c>
      <c r="B66" s="1">
        <v>0</v>
      </c>
      <c r="C66" s="1">
        <v>30</v>
      </c>
    </row>
    <row r="67" spans="1:3" x14ac:dyDescent="0.35">
      <c r="A67" t="s">
        <v>73</v>
      </c>
      <c r="B67" s="1">
        <v>609.71474512680106</v>
      </c>
      <c r="C67" s="1">
        <v>4271.6000000000004</v>
      </c>
    </row>
    <row r="68" spans="1:3" x14ac:dyDescent="0.35">
      <c r="A68" t="s">
        <v>74</v>
      </c>
      <c r="B68" s="1">
        <v>2013.3531834873988</v>
      </c>
      <c r="C68" s="1">
        <v>22908.2</v>
      </c>
    </row>
    <row r="69" spans="1:3" x14ac:dyDescent="0.35">
      <c r="A69" t="s">
        <v>76</v>
      </c>
      <c r="B69" s="1">
        <v>1134.3172983090824</v>
      </c>
      <c r="C69" s="1">
        <v>291322</v>
      </c>
    </row>
    <row r="70" spans="1:3" x14ac:dyDescent="0.35">
      <c r="A70" t="s">
        <v>77</v>
      </c>
      <c r="B70" s="1"/>
      <c r="C70" s="1">
        <v>450</v>
      </c>
    </row>
    <row r="71" spans="1:3" x14ac:dyDescent="0.35">
      <c r="A71" t="s">
        <v>78</v>
      </c>
      <c r="B71" s="1">
        <v>98.64378419136797</v>
      </c>
      <c r="C71" s="1">
        <v>51600</v>
      </c>
    </row>
    <row r="72" spans="1:3" x14ac:dyDescent="0.35">
      <c r="A72" t="s">
        <v>79</v>
      </c>
      <c r="B72" s="1">
        <v>298.83834150009085</v>
      </c>
      <c r="C72" s="1">
        <v>5980</v>
      </c>
    </row>
    <row r="73" spans="1:3" x14ac:dyDescent="0.35">
      <c r="A73" t="s">
        <v>80</v>
      </c>
      <c r="B73" s="1">
        <v>314.43894428986977</v>
      </c>
      <c r="C73" s="1">
        <v>24905.599999999999</v>
      </c>
    </row>
    <row r="74" spans="1:3" x14ac:dyDescent="0.35">
      <c r="A74" t="s">
        <v>81</v>
      </c>
      <c r="B74" s="1">
        <v>1207.680223323832</v>
      </c>
      <c r="C74" s="1">
        <v>167780</v>
      </c>
    </row>
    <row r="75" spans="1:3" x14ac:dyDescent="0.35">
      <c r="A75" t="s">
        <v>82</v>
      </c>
      <c r="B75" s="1">
        <v>431.26634424131584</v>
      </c>
      <c r="C75" s="1">
        <v>157500</v>
      </c>
    </row>
    <row r="76" spans="1:3" x14ac:dyDescent="0.35">
      <c r="A76" t="s">
        <v>83</v>
      </c>
      <c r="B76" s="1">
        <v>838.42365179954311</v>
      </c>
      <c r="C76" s="1">
        <v>81784.600000000006</v>
      </c>
    </row>
    <row r="77" spans="1:3" x14ac:dyDescent="0.35">
      <c r="A77" t="s">
        <v>84</v>
      </c>
      <c r="B77" s="1"/>
      <c r="C77" s="1">
        <v>2359</v>
      </c>
    </row>
    <row r="78" spans="1:3" x14ac:dyDescent="0.35">
      <c r="A78" t="s">
        <v>85</v>
      </c>
      <c r="B78" s="1">
        <v>2493.6882618583677</v>
      </c>
      <c r="C78" s="1">
        <v>108</v>
      </c>
    </row>
    <row r="79" spans="1:3" x14ac:dyDescent="0.35">
      <c r="A79" t="s">
        <v>86</v>
      </c>
      <c r="B79" s="1"/>
      <c r="C79" s="1">
        <v>182</v>
      </c>
    </row>
    <row r="80" spans="1:3" x14ac:dyDescent="0.35">
      <c r="A80" t="s">
        <v>87</v>
      </c>
      <c r="B80" s="1">
        <v>843.92280873178834</v>
      </c>
      <c r="C80" s="1">
        <v>43664</v>
      </c>
    </row>
    <row r="81" spans="1:3" x14ac:dyDescent="0.35">
      <c r="A81" t="s">
        <v>88</v>
      </c>
      <c r="B81" s="1">
        <v>55.477990149553719</v>
      </c>
      <c r="C81" s="1">
        <v>142720</v>
      </c>
    </row>
    <row r="82" spans="1:3" x14ac:dyDescent="0.35">
      <c r="A82" t="s">
        <v>89</v>
      </c>
      <c r="B82" s="1">
        <v>197.3666031291834</v>
      </c>
      <c r="C82" s="1">
        <v>16220</v>
      </c>
    </row>
    <row r="83" spans="1:3" x14ac:dyDescent="0.35">
      <c r="A83" t="s">
        <v>90</v>
      </c>
      <c r="B83" s="1">
        <v>211.92320976213102</v>
      </c>
      <c r="C83" s="1">
        <v>16766</v>
      </c>
    </row>
    <row r="84" spans="1:3" x14ac:dyDescent="0.35">
      <c r="A84" t="s">
        <v>91</v>
      </c>
      <c r="B84" s="1">
        <v>127</v>
      </c>
      <c r="C84" s="1">
        <v>17752.66</v>
      </c>
    </row>
    <row r="85" spans="1:3" x14ac:dyDescent="0.35">
      <c r="A85" t="s">
        <v>96</v>
      </c>
      <c r="B85" s="1">
        <v>487.23857505365237</v>
      </c>
      <c r="C85" s="1">
        <v>32108</v>
      </c>
    </row>
    <row r="86" spans="1:3" x14ac:dyDescent="0.35">
      <c r="A86" t="s">
        <v>97</v>
      </c>
      <c r="B86" s="1">
        <v>19516.368718519152</v>
      </c>
      <c r="C86" s="1">
        <v>51</v>
      </c>
    </row>
    <row r="87" spans="1:3" x14ac:dyDescent="0.35">
      <c r="A87" t="s">
        <v>98</v>
      </c>
      <c r="B87" s="1">
        <v>653.29086062421436</v>
      </c>
      <c r="C87" s="1">
        <v>55182</v>
      </c>
    </row>
    <row r="88" spans="1:3" x14ac:dyDescent="0.35">
      <c r="A88" t="s">
        <v>99</v>
      </c>
      <c r="B88" s="1">
        <v>386.6695512579326</v>
      </c>
      <c r="C88" s="1">
        <v>17508.400000000001</v>
      </c>
    </row>
    <row r="89" spans="1:3" x14ac:dyDescent="0.35">
      <c r="A89" t="s">
        <v>100</v>
      </c>
      <c r="B89" s="1">
        <v>1146.817798962709</v>
      </c>
      <c r="C89" s="1">
        <v>1797058</v>
      </c>
    </row>
    <row r="90" spans="1:3" x14ac:dyDescent="0.35">
      <c r="A90" t="s">
        <v>101</v>
      </c>
      <c r="B90" s="1">
        <v>1466.1584219239135</v>
      </c>
      <c r="C90" s="1">
        <v>542400</v>
      </c>
    </row>
    <row r="91" spans="1:3" x14ac:dyDescent="0.35">
      <c r="A91" t="s">
        <v>102</v>
      </c>
      <c r="B91" s="1">
        <v>863</v>
      </c>
      <c r="C91" s="1">
        <v>487266</v>
      </c>
    </row>
    <row r="92" spans="1:3" x14ac:dyDescent="0.35">
      <c r="A92" t="s">
        <v>103</v>
      </c>
      <c r="B92" s="1">
        <v>680.50309718865503</v>
      </c>
      <c r="C92" s="1">
        <v>80234</v>
      </c>
    </row>
    <row r="93" spans="1:3" x14ac:dyDescent="0.35">
      <c r="A93" t="s">
        <v>104</v>
      </c>
      <c r="B93" s="1">
        <v>476.17382412602257</v>
      </c>
      <c r="C93" s="1">
        <v>44090.2</v>
      </c>
    </row>
    <row r="94" spans="1:3" x14ac:dyDescent="0.35">
      <c r="A94" t="s">
        <v>105</v>
      </c>
      <c r="B94" s="1"/>
      <c r="C94" s="1">
        <v>424.14</v>
      </c>
    </row>
    <row r="95" spans="1:3" x14ac:dyDescent="0.35">
      <c r="A95" t="s">
        <v>106</v>
      </c>
      <c r="B95" s="1">
        <v>6451</v>
      </c>
      <c r="C95" s="1">
        <v>5198.6000000000004</v>
      </c>
    </row>
    <row r="96" spans="1:3" x14ac:dyDescent="0.35">
      <c r="A96" t="s">
        <v>107</v>
      </c>
      <c r="B96" s="1">
        <v>2247.2012979301471</v>
      </c>
      <c r="C96" s="1">
        <v>140686.20000000001</v>
      </c>
    </row>
    <row r="97" spans="1:3" x14ac:dyDescent="0.35">
      <c r="A97" t="s">
        <v>108</v>
      </c>
      <c r="B97" s="1">
        <v>1281.6785271955346</v>
      </c>
      <c r="C97" s="1">
        <v>4490</v>
      </c>
    </row>
    <row r="98" spans="1:3" x14ac:dyDescent="0.35">
      <c r="A98" t="s">
        <v>109</v>
      </c>
      <c r="B98" s="1">
        <v>10657.509749433195</v>
      </c>
      <c r="C98" s="1">
        <v>45880</v>
      </c>
    </row>
    <row r="99" spans="1:3" x14ac:dyDescent="0.35">
      <c r="A99" t="s">
        <v>110</v>
      </c>
      <c r="B99" s="1">
        <v>559.21372074555393</v>
      </c>
      <c r="C99" s="1">
        <v>10089.4</v>
      </c>
    </row>
    <row r="100" spans="1:3" x14ac:dyDescent="0.35">
      <c r="A100" t="s">
        <v>111</v>
      </c>
      <c r="B100" s="1">
        <v>29.105722580639693</v>
      </c>
      <c r="C100" s="1">
        <v>2084070</v>
      </c>
    </row>
    <row r="101" spans="1:3" x14ac:dyDescent="0.35">
      <c r="A101" t="s">
        <v>112</v>
      </c>
      <c r="B101" s="1">
        <v>285.30953278826695</v>
      </c>
      <c r="C101" s="1">
        <v>273960</v>
      </c>
    </row>
    <row r="102" spans="1:3" x14ac:dyDescent="0.35">
      <c r="A102" t="s">
        <v>113</v>
      </c>
      <c r="B102" s="1">
        <v>752.42484230148659</v>
      </c>
      <c r="C102" s="1">
        <v>340</v>
      </c>
    </row>
    <row r="103" spans="1:3" x14ac:dyDescent="0.35">
      <c r="A103" t="s">
        <v>114</v>
      </c>
      <c r="B103" s="1">
        <v>863</v>
      </c>
      <c r="C103" s="1">
        <v>25780</v>
      </c>
    </row>
    <row r="104" spans="1:3" x14ac:dyDescent="0.35">
      <c r="A104" t="s">
        <v>115</v>
      </c>
      <c r="B104" s="1">
        <v>10617.002158400901</v>
      </c>
      <c r="C104" s="1">
        <v>17858</v>
      </c>
    </row>
    <row r="105" spans="1:3" x14ac:dyDescent="0.35">
      <c r="A105" t="s">
        <v>116</v>
      </c>
      <c r="B105" s="1">
        <v>558</v>
      </c>
      <c r="C105" s="1"/>
    </row>
    <row r="106" spans="1:3" x14ac:dyDescent="0.35">
      <c r="A106" t="s">
        <v>117</v>
      </c>
      <c r="B106" s="1">
        <v>3157.3137430597858</v>
      </c>
      <c r="C106" s="1">
        <v>1516</v>
      </c>
    </row>
    <row r="107" spans="1:3" x14ac:dyDescent="0.35">
      <c r="A107" t="s">
        <v>118</v>
      </c>
      <c r="B107" s="1">
        <v>73.166322280946588</v>
      </c>
      <c r="C107" s="1">
        <v>106312.4</v>
      </c>
    </row>
    <row r="108" spans="1:3" x14ac:dyDescent="0.35">
      <c r="A108" t="s">
        <v>119</v>
      </c>
      <c r="B108" s="1">
        <v>696.45208806643416</v>
      </c>
      <c r="C108" s="1">
        <v>23696</v>
      </c>
    </row>
    <row r="109" spans="1:3" x14ac:dyDescent="0.35">
      <c r="A109" t="s">
        <v>122</v>
      </c>
      <c r="B109" s="1">
        <v>362.7686168620595</v>
      </c>
      <c r="C109" s="1">
        <v>18240</v>
      </c>
    </row>
    <row r="110" spans="1:3" x14ac:dyDescent="0.35">
      <c r="A110" t="s">
        <v>124</v>
      </c>
      <c r="B110" s="1">
        <v>1848.8069901353465</v>
      </c>
      <c r="C110" s="1">
        <v>6674</v>
      </c>
    </row>
    <row r="111" spans="1:3" x14ac:dyDescent="0.35">
      <c r="A111" t="s">
        <v>125</v>
      </c>
      <c r="B111" s="1">
        <v>50.937115039890294</v>
      </c>
      <c r="C111" s="1">
        <v>23248.6</v>
      </c>
    </row>
    <row r="112" spans="1:3" x14ac:dyDescent="0.35">
      <c r="A112" t="s">
        <v>126</v>
      </c>
      <c r="B112" s="1">
        <v>185.74075713920755</v>
      </c>
      <c r="C112" s="1">
        <v>26360</v>
      </c>
    </row>
    <row r="113" spans="1:3" x14ac:dyDescent="0.35">
      <c r="A113" t="s">
        <v>127</v>
      </c>
      <c r="B113" s="1">
        <v>79.861065602559336</v>
      </c>
      <c r="C113" s="1">
        <v>155390</v>
      </c>
    </row>
    <row r="114" spans="1:3" x14ac:dyDescent="0.35">
      <c r="A114" t="s">
        <v>128</v>
      </c>
      <c r="B114" s="1"/>
      <c r="C114" s="1">
        <v>64.599999999999994</v>
      </c>
    </row>
    <row r="115" spans="1:3" x14ac:dyDescent="0.35">
      <c r="A115" t="s">
        <v>129</v>
      </c>
      <c r="B115" s="1">
        <v>356.39846550222677</v>
      </c>
      <c r="C115" s="1">
        <v>27563</v>
      </c>
    </row>
    <row r="116" spans="1:3" x14ac:dyDescent="0.35">
      <c r="A116" t="s">
        <v>133</v>
      </c>
      <c r="B116" s="1">
        <v>894.60016448339263</v>
      </c>
      <c r="C116" s="1">
        <v>1310.32</v>
      </c>
    </row>
    <row r="117" spans="1:3" x14ac:dyDescent="0.35">
      <c r="A117" t="s">
        <v>134</v>
      </c>
      <c r="B117" s="1"/>
      <c r="C117" s="1"/>
    </row>
    <row r="118" spans="1:3" x14ac:dyDescent="0.35">
      <c r="A118" t="s">
        <v>135</v>
      </c>
      <c r="B118" s="1">
        <v>646.86087939259153</v>
      </c>
      <c r="C118" s="1">
        <v>11160</v>
      </c>
    </row>
    <row r="119" spans="1:3" x14ac:dyDescent="0.35">
      <c r="A119" t="s">
        <v>136</v>
      </c>
      <c r="B119" s="1">
        <v>43.849598324887197</v>
      </c>
      <c r="C119" s="1">
        <v>413370</v>
      </c>
    </row>
    <row r="120" spans="1:3" x14ac:dyDescent="0.35">
      <c r="A120" t="s">
        <v>137</v>
      </c>
      <c r="B120" s="1">
        <v>188.57100471575495</v>
      </c>
      <c r="C120" s="1">
        <v>55500</v>
      </c>
    </row>
    <row r="121" spans="1:3" x14ac:dyDescent="0.35">
      <c r="A121" t="s">
        <v>138</v>
      </c>
      <c r="B121" s="1">
        <v>2592.5824924722006</v>
      </c>
      <c r="C121" s="1">
        <v>78459</v>
      </c>
    </row>
    <row r="122" spans="1:3" x14ac:dyDescent="0.35">
      <c r="A122" t="s">
        <v>139</v>
      </c>
      <c r="B122" s="1">
        <v>10167.660769539765</v>
      </c>
      <c r="C122" s="1">
        <v>70</v>
      </c>
    </row>
    <row r="123" spans="1:3" x14ac:dyDescent="0.35">
      <c r="A123" t="s">
        <v>140</v>
      </c>
      <c r="B123" s="1">
        <v>65.227535876699278</v>
      </c>
      <c r="C123" s="1">
        <v>411670</v>
      </c>
    </row>
    <row r="124" spans="1:3" x14ac:dyDescent="0.35">
      <c r="A124" t="s">
        <v>141</v>
      </c>
      <c r="B124" s="1">
        <v>10934.814838554859</v>
      </c>
      <c r="C124" s="1">
        <v>99</v>
      </c>
    </row>
    <row r="125" spans="1:3" x14ac:dyDescent="0.35">
      <c r="A125" t="s">
        <v>142</v>
      </c>
      <c r="B125" s="1"/>
      <c r="C125" s="1">
        <v>130</v>
      </c>
    </row>
    <row r="126" spans="1:3" x14ac:dyDescent="0.35">
      <c r="A126" t="s">
        <v>143</v>
      </c>
      <c r="B126" s="1">
        <v>11.108934021547404</v>
      </c>
      <c r="C126" s="1">
        <v>396790</v>
      </c>
    </row>
    <row r="127" spans="1:3" x14ac:dyDescent="0.35">
      <c r="A127" t="s">
        <v>144</v>
      </c>
      <c r="B127" s="1">
        <v>2834.510517658432</v>
      </c>
      <c r="C127" s="1">
        <v>898</v>
      </c>
    </row>
    <row r="128" spans="1:3" x14ac:dyDescent="0.35">
      <c r="A128" t="s">
        <v>145</v>
      </c>
      <c r="B128" s="1">
        <v>265.31932647317689</v>
      </c>
      <c r="C128" s="1">
        <v>1037176</v>
      </c>
    </row>
    <row r="129" spans="1:3" x14ac:dyDescent="0.35">
      <c r="A129" t="s">
        <v>146</v>
      </c>
      <c r="B129" s="1">
        <v>2506.8552036199098</v>
      </c>
      <c r="C129" s="1">
        <v>221</v>
      </c>
    </row>
    <row r="130" spans="1:3" x14ac:dyDescent="0.35">
      <c r="A130" t="s">
        <v>150</v>
      </c>
      <c r="B130" s="1">
        <v>210.50827001586478</v>
      </c>
      <c r="C130" s="1">
        <v>24674</v>
      </c>
    </row>
    <row r="131" spans="1:3" x14ac:dyDescent="0.35">
      <c r="A131" t="s">
        <v>151</v>
      </c>
      <c r="B131" s="1"/>
      <c r="C131" s="1"/>
    </row>
    <row r="132" spans="1:3" x14ac:dyDescent="0.35">
      <c r="A132" t="s">
        <v>152</v>
      </c>
      <c r="B132" s="1">
        <v>7.2105480573965206</v>
      </c>
      <c r="C132" s="1">
        <v>1136621.6000000001</v>
      </c>
    </row>
    <row r="133" spans="1:3" x14ac:dyDescent="0.35">
      <c r="A133" t="s">
        <v>153</v>
      </c>
      <c r="B133" s="1">
        <v>497.39508157062909</v>
      </c>
      <c r="C133" s="1">
        <v>5128</v>
      </c>
    </row>
    <row r="134" spans="1:3" x14ac:dyDescent="0.35">
      <c r="A134" t="s">
        <v>154</v>
      </c>
      <c r="B134" s="1">
        <v>330.25362375297885</v>
      </c>
      <c r="C134" s="1">
        <v>300957.40000000002</v>
      </c>
    </row>
    <row r="135" spans="1:3" x14ac:dyDescent="0.35">
      <c r="A135" t="s">
        <v>155</v>
      </c>
      <c r="B135" s="1">
        <v>52.392588478729635</v>
      </c>
      <c r="C135" s="1">
        <v>494300</v>
      </c>
    </row>
    <row r="136" spans="1:3" x14ac:dyDescent="0.35">
      <c r="A136" t="s">
        <v>156</v>
      </c>
      <c r="B136" s="1">
        <v>542</v>
      </c>
      <c r="C136" s="1">
        <v>124790.39999999999</v>
      </c>
    </row>
    <row r="137" spans="1:3" x14ac:dyDescent="0.35">
      <c r="A137" t="s">
        <v>157</v>
      </c>
      <c r="B137" s="1">
        <v>17.529944902036487</v>
      </c>
      <c r="C137" s="1">
        <v>388086</v>
      </c>
    </row>
    <row r="138" spans="1:3" x14ac:dyDescent="0.35">
      <c r="A138" t="s">
        <v>158</v>
      </c>
      <c r="B138" s="1">
        <v>950.24791622151452</v>
      </c>
      <c r="C138" s="1">
        <v>42314</v>
      </c>
    </row>
    <row r="139" spans="1:3" x14ac:dyDescent="0.35">
      <c r="A139" t="s">
        <v>159</v>
      </c>
      <c r="B139" s="1">
        <v>5590.8557660951874</v>
      </c>
      <c r="C139" s="1">
        <v>18983.8</v>
      </c>
    </row>
    <row r="140" spans="1:3" x14ac:dyDescent="0.35">
      <c r="A140" t="s">
        <v>160</v>
      </c>
      <c r="B140" s="1"/>
      <c r="C140" s="1">
        <v>2378</v>
      </c>
    </row>
    <row r="141" spans="1:3" x14ac:dyDescent="0.35">
      <c r="A141" t="s">
        <v>161</v>
      </c>
      <c r="B141" s="1">
        <v>518.8912003042866</v>
      </c>
      <c r="C141" s="1">
        <v>113846.6</v>
      </c>
    </row>
    <row r="142" spans="1:3" x14ac:dyDescent="0.35">
      <c r="A142" t="s">
        <v>162</v>
      </c>
      <c r="B142" s="1">
        <v>226.91372171833018</v>
      </c>
      <c r="C142" s="1">
        <v>51310</v>
      </c>
    </row>
    <row r="143" spans="1:3" x14ac:dyDescent="0.35">
      <c r="A143" t="s">
        <v>163</v>
      </c>
      <c r="B143" s="1">
        <v>41.479970788479967</v>
      </c>
      <c r="C143" s="1">
        <v>439820</v>
      </c>
    </row>
    <row r="144" spans="1:3" x14ac:dyDescent="0.35">
      <c r="A144" t="s">
        <v>164</v>
      </c>
      <c r="B144" s="1">
        <v>835.23474789379907</v>
      </c>
      <c r="C144" s="1">
        <v>751200</v>
      </c>
    </row>
    <row r="145" spans="1:3" x14ac:dyDescent="0.35">
      <c r="A145" t="s">
        <v>166</v>
      </c>
      <c r="B145" s="1"/>
      <c r="C145" s="1">
        <v>30</v>
      </c>
    </row>
    <row r="146" spans="1:3" x14ac:dyDescent="0.35">
      <c r="A146" t="s">
        <v>167</v>
      </c>
      <c r="B146" s="1">
        <v>4170.248410914819</v>
      </c>
      <c r="C146" s="1">
        <v>10068.76</v>
      </c>
    </row>
    <row r="147" spans="1:3" x14ac:dyDescent="0.35">
      <c r="A147" t="s">
        <v>170</v>
      </c>
      <c r="B147" s="1">
        <v>358.8655383410167</v>
      </c>
      <c r="C147" s="1">
        <v>17109.400000000001</v>
      </c>
    </row>
    <row r="148" spans="1:3" x14ac:dyDescent="0.35">
      <c r="A148" t="s">
        <v>173</v>
      </c>
      <c r="B148" s="1">
        <v>1303.4173508900678</v>
      </c>
      <c r="C148" s="1">
        <v>265280</v>
      </c>
    </row>
    <row r="149" spans="1:3" x14ac:dyDescent="0.35">
      <c r="A149" t="s">
        <v>174</v>
      </c>
      <c r="B149" s="1">
        <v>1569.337</v>
      </c>
      <c r="C149" s="1">
        <v>50</v>
      </c>
    </row>
    <row r="150" spans="1:3" x14ac:dyDescent="0.35">
      <c r="A150" t="s">
        <v>175</v>
      </c>
      <c r="B150" s="1">
        <v>363.39337877312562</v>
      </c>
      <c r="C150" s="1">
        <v>22594</v>
      </c>
    </row>
    <row r="151" spans="1:3" x14ac:dyDescent="0.35">
      <c r="A151" t="s">
        <v>176</v>
      </c>
      <c r="B151" s="1">
        <v>688</v>
      </c>
      <c r="C151" s="1">
        <v>11900</v>
      </c>
    </row>
    <row r="152" spans="1:3" x14ac:dyDescent="0.35">
      <c r="A152" t="s">
        <v>177</v>
      </c>
      <c r="B152" s="1">
        <v>145.4198109568261</v>
      </c>
      <c r="C152" s="1">
        <v>210434</v>
      </c>
    </row>
    <row r="153" spans="1:3" x14ac:dyDescent="0.35">
      <c r="A153" t="s">
        <v>178</v>
      </c>
      <c r="B153" s="1">
        <v>5075</v>
      </c>
      <c r="C153" s="1">
        <v>220332</v>
      </c>
    </row>
    <row r="154" spans="1:3" x14ac:dyDescent="0.35">
      <c r="A154" t="s">
        <v>179</v>
      </c>
      <c r="B154" s="1">
        <v>1632.3773821585585</v>
      </c>
      <c r="C154" s="1">
        <v>120490</v>
      </c>
    </row>
    <row r="155" spans="1:3" x14ac:dyDescent="0.35">
      <c r="A155" t="s">
        <v>180</v>
      </c>
      <c r="B155" s="1">
        <v>667.96101098781378</v>
      </c>
      <c r="C155" s="1">
        <v>152370</v>
      </c>
    </row>
    <row r="156" spans="1:3" x14ac:dyDescent="0.35">
      <c r="A156" t="s">
        <v>181</v>
      </c>
      <c r="B156" s="1">
        <v>966.02299902554932</v>
      </c>
      <c r="C156" s="1">
        <v>36866.6</v>
      </c>
    </row>
    <row r="157" spans="1:3" x14ac:dyDescent="0.35">
      <c r="A157" t="s">
        <v>182</v>
      </c>
      <c r="B157" s="1">
        <v>2842.6546445795766</v>
      </c>
      <c r="C157" s="1">
        <v>1907.6</v>
      </c>
    </row>
    <row r="158" spans="1:3" x14ac:dyDescent="0.35">
      <c r="A158" t="s">
        <v>183</v>
      </c>
      <c r="B158" s="1">
        <v>1751.5923062073111</v>
      </c>
      <c r="C158" s="1">
        <v>659.4</v>
      </c>
    </row>
    <row r="159" spans="1:3" x14ac:dyDescent="0.35">
      <c r="A159" t="s">
        <v>184</v>
      </c>
      <c r="B159" s="1">
        <v>605.99023969254984</v>
      </c>
      <c r="C159" s="1">
        <v>138252</v>
      </c>
    </row>
    <row r="160" spans="1:3" x14ac:dyDescent="0.35">
      <c r="A160" t="s">
        <v>185</v>
      </c>
      <c r="B160" s="1">
        <v>216.23801444634177</v>
      </c>
      <c r="C160" s="1">
        <v>2148868</v>
      </c>
    </row>
    <row r="161" spans="1:3" x14ac:dyDescent="0.35">
      <c r="A161" t="s">
        <v>186</v>
      </c>
      <c r="B161" s="1">
        <v>786.32277656058568</v>
      </c>
      <c r="C161" s="1">
        <v>19015.54</v>
      </c>
    </row>
    <row r="162" spans="1:3" x14ac:dyDescent="0.35">
      <c r="A162" t="s">
        <v>187</v>
      </c>
      <c r="B162" s="1">
        <v>1532.1011558514203</v>
      </c>
      <c r="C162" s="1">
        <v>353.8</v>
      </c>
    </row>
    <row r="163" spans="1:3" x14ac:dyDescent="0.35">
      <c r="A163" t="s">
        <v>188</v>
      </c>
      <c r="B163" s="1"/>
      <c r="C163" s="1">
        <v>10</v>
      </c>
    </row>
    <row r="164" spans="1:3" x14ac:dyDescent="0.35">
      <c r="A164" t="s">
        <v>189</v>
      </c>
      <c r="B164" s="1">
        <v>601.78239473237511</v>
      </c>
      <c r="C164" s="1">
        <v>489.8</v>
      </c>
    </row>
    <row r="165" spans="1:3" x14ac:dyDescent="0.35">
      <c r="A165" t="s">
        <v>190</v>
      </c>
      <c r="B165" s="1">
        <v>55.915762798977902</v>
      </c>
      <c r="C165" s="1">
        <v>1734214</v>
      </c>
    </row>
    <row r="166" spans="1:3" x14ac:dyDescent="0.35">
      <c r="A166" t="s">
        <v>191</v>
      </c>
      <c r="B166" s="1">
        <v>161.94510226342905</v>
      </c>
      <c r="C166" s="1">
        <v>93668</v>
      </c>
    </row>
    <row r="167" spans="1:3" x14ac:dyDescent="0.35">
      <c r="A167" t="s">
        <v>192</v>
      </c>
      <c r="B167" s="1">
        <v>558.05220575679562</v>
      </c>
      <c r="C167" s="1">
        <v>50550</v>
      </c>
    </row>
    <row r="168" spans="1:3" x14ac:dyDescent="0.35">
      <c r="A168" t="s">
        <v>193</v>
      </c>
      <c r="B168" s="1">
        <v>5706.6812457213155</v>
      </c>
      <c r="C168" s="1">
        <v>30</v>
      </c>
    </row>
    <row r="169" spans="1:3" x14ac:dyDescent="0.35">
      <c r="A169" t="s">
        <v>194</v>
      </c>
      <c r="B169" s="1">
        <v>328.34456956372168</v>
      </c>
      <c r="C169" s="1">
        <v>35622.36</v>
      </c>
    </row>
    <row r="170" spans="1:3" x14ac:dyDescent="0.35">
      <c r="A170" t="s">
        <v>195</v>
      </c>
      <c r="B170" s="1">
        <v>93993.569744930312</v>
      </c>
      <c r="C170" s="1">
        <v>7.2</v>
      </c>
    </row>
    <row r="171" spans="1:3" x14ac:dyDescent="0.35">
      <c r="A171" t="s">
        <v>196</v>
      </c>
      <c r="B171" s="1"/>
      <c r="C171" s="1"/>
    </row>
    <row r="172" spans="1:3" x14ac:dyDescent="0.35">
      <c r="A172" t="s">
        <v>197</v>
      </c>
      <c r="B172" s="1">
        <v>1169.8825406674428</v>
      </c>
      <c r="C172" s="1">
        <v>19337.599999999999</v>
      </c>
    </row>
    <row r="173" spans="1:3" x14ac:dyDescent="0.35">
      <c r="A173" t="s">
        <v>198</v>
      </c>
      <c r="B173" s="1">
        <v>1449.3000698596547</v>
      </c>
      <c r="C173" s="1">
        <v>4763</v>
      </c>
    </row>
    <row r="174" spans="1:3" x14ac:dyDescent="0.35">
      <c r="A174" t="s">
        <v>200</v>
      </c>
      <c r="B174" s="1"/>
      <c r="C174" s="1">
        <v>940</v>
      </c>
    </row>
    <row r="175" spans="1:3" x14ac:dyDescent="0.35">
      <c r="A175" t="s">
        <v>201</v>
      </c>
      <c r="B175" s="1">
        <v>259</v>
      </c>
      <c r="C175" s="1">
        <v>441288</v>
      </c>
    </row>
    <row r="176" spans="1:3" x14ac:dyDescent="0.35">
      <c r="A176" t="s">
        <v>202</v>
      </c>
      <c r="B176" s="1">
        <v>65.338558696682171</v>
      </c>
      <c r="C176" s="1">
        <v>967404</v>
      </c>
    </row>
    <row r="177" spans="1:3" x14ac:dyDescent="0.35">
      <c r="A177" t="s">
        <v>204</v>
      </c>
      <c r="B177" s="1">
        <v>92</v>
      </c>
      <c r="C177" s="1">
        <v>285332</v>
      </c>
    </row>
    <row r="178" spans="1:3" x14ac:dyDescent="0.35">
      <c r="A178" t="s">
        <v>205</v>
      </c>
      <c r="B178" s="1">
        <v>935.0970205876398</v>
      </c>
      <c r="C178" s="1">
        <v>276302.5</v>
      </c>
    </row>
    <row r="179" spans="1:3" x14ac:dyDescent="0.35">
      <c r="A179" t="s">
        <v>206</v>
      </c>
      <c r="B179" s="1">
        <v>1821.1292395444223</v>
      </c>
      <c r="C179" s="1">
        <v>26070</v>
      </c>
    </row>
    <row r="180" spans="1:3" x14ac:dyDescent="0.35">
      <c r="A180" t="s">
        <v>207</v>
      </c>
      <c r="B180" s="1">
        <v>1332.3438686035859</v>
      </c>
      <c r="C180" s="1">
        <v>56.6</v>
      </c>
    </row>
    <row r="181" spans="1:3" x14ac:dyDescent="0.35">
      <c r="A181" t="s">
        <v>208</v>
      </c>
      <c r="B181" s="1">
        <v>2533.4352801519472</v>
      </c>
      <c r="C181" s="1">
        <v>109.2</v>
      </c>
    </row>
    <row r="182" spans="1:3" x14ac:dyDescent="0.35">
      <c r="A182" t="s">
        <v>209</v>
      </c>
      <c r="B182" s="1"/>
      <c r="C182" s="1"/>
    </row>
    <row r="183" spans="1:3" x14ac:dyDescent="0.35">
      <c r="A183" t="s">
        <v>210</v>
      </c>
      <c r="B183" s="1">
        <v>3177.0371111111117</v>
      </c>
      <c r="C183" s="1">
        <v>100</v>
      </c>
    </row>
    <row r="184" spans="1:3" x14ac:dyDescent="0.35">
      <c r="A184" t="s">
        <v>213</v>
      </c>
      <c r="B184" s="1">
        <v>92.397869007984355</v>
      </c>
      <c r="C184" s="1">
        <v>1261001.6000000001</v>
      </c>
    </row>
    <row r="185" spans="1:3" x14ac:dyDescent="0.35">
      <c r="A185" t="s">
        <v>214</v>
      </c>
      <c r="B185" s="1">
        <v>3804.3892606297013</v>
      </c>
      <c r="C185" s="1">
        <v>792.4</v>
      </c>
    </row>
    <row r="186" spans="1:3" x14ac:dyDescent="0.35">
      <c r="A186" t="s">
        <v>215</v>
      </c>
      <c r="B186" s="1">
        <v>128.82080698206809</v>
      </c>
      <c r="C186" s="1">
        <v>12224</v>
      </c>
    </row>
    <row r="187" spans="1:3" x14ac:dyDescent="0.35">
      <c r="A187" t="s">
        <v>216</v>
      </c>
      <c r="B187" s="1">
        <v>1755.9684658630233</v>
      </c>
      <c r="C187" s="1">
        <v>30743.200000000001</v>
      </c>
    </row>
    <row r="188" spans="1:3" x14ac:dyDescent="0.35">
      <c r="A188" t="s">
        <v>217</v>
      </c>
      <c r="B188" s="1">
        <v>2224.3324040455268</v>
      </c>
      <c r="C188" s="1">
        <v>15247.8</v>
      </c>
    </row>
    <row r="189" spans="1:3" x14ac:dyDescent="0.35">
      <c r="A189" t="s">
        <v>218</v>
      </c>
      <c r="B189" s="1">
        <v>681</v>
      </c>
      <c r="C189" s="1">
        <v>138998</v>
      </c>
    </row>
    <row r="190" spans="1:3" x14ac:dyDescent="0.35">
      <c r="A190" t="s">
        <v>219</v>
      </c>
      <c r="B190" s="1">
        <v>204.56528845198363</v>
      </c>
      <c r="C190" s="1">
        <v>48102</v>
      </c>
    </row>
    <row r="191" spans="1:3" x14ac:dyDescent="0.35">
      <c r="A191" t="s">
        <v>220</v>
      </c>
      <c r="B191" s="1">
        <v>123.41534511355678</v>
      </c>
      <c r="C191" s="1">
        <v>378848.8</v>
      </c>
    </row>
    <row r="192" spans="1:3" x14ac:dyDescent="0.35">
      <c r="A192" t="s">
        <v>221</v>
      </c>
      <c r="B192" s="1">
        <v>1411.239400880771</v>
      </c>
      <c r="C192" s="1">
        <v>209818.72000000003</v>
      </c>
    </row>
    <row r="193" spans="1:3" x14ac:dyDescent="0.35">
      <c r="A193" t="s">
        <v>222</v>
      </c>
      <c r="B193" s="1">
        <v>397.15355805243445</v>
      </c>
      <c r="C193" s="1">
        <v>3738</v>
      </c>
    </row>
    <row r="194" spans="1:3" x14ac:dyDescent="0.35">
      <c r="A194" t="s">
        <v>223</v>
      </c>
      <c r="B194" s="1">
        <v>233.25471780859581</v>
      </c>
      <c r="C194" s="1">
        <v>36880</v>
      </c>
    </row>
    <row r="195" spans="1:3" x14ac:dyDescent="0.35">
      <c r="A195" t="s">
        <v>224</v>
      </c>
      <c r="B195" s="1">
        <v>1559.9734569333964</v>
      </c>
      <c r="C195" s="1">
        <v>308</v>
      </c>
    </row>
    <row r="196" spans="1:3" x14ac:dyDescent="0.35">
      <c r="A196" t="s">
        <v>225</v>
      </c>
      <c r="B196" s="1">
        <v>1743.8091374000562</v>
      </c>
      <c r="C196" s="1">
        <v>540</v>
      </c>
    </row>
    <row r="197" spans="1:3" x14ac:dyDescent="0.35">
      <c r="A197" t="s">
        <v>226</v>
      </c>
      <c r="B197" s="1">
        <v>280.86848745112502</v>
      </c>
      <c r="C197" s="1">
        <v>99718</v>
      </c>
    </row>
    <row r="198" spans="1:3" x14ac:dyDescent="0.35">
      <c r="A198" t="s">
        <v>227</v>
      </c>
      <c r="B198" s="1">
        <v>1161.1904068179949</v>
      </c>
      <c r="C198" s="1">
        <v>387398</v>
      </c>
    </row>
    <row r="199" spans="1:3" x14ac:dyDescent="0.35">
      <c r="A199" t="s">
        <v>228</v>
      </c>
      <c r="B199" s="1">
        <v>79.251229546470796</v>
      </c>
      <c r="C199" s="1">
        <v>328956</v>
      </c>
    </row>
    <row r="200" spans="1:3" x14ac:dyDescent="0.35">
      <c r="A200" t="s">
        <v>229</v>
      </c>
      <c r="B200" s="1"/>
      <c r="C200" s="1">
        <v>10</v>
      </c>
    </row>
    <row r="201" spans="1:3" x14ac:dyDescent="0.35">
      <c r="A201" t="s">
        <v>230</v>
      </c>
      <c r="B201" s="1">
        <v>3539.6854628677033</v>
      </c>
      <c r="C201" s="1">
        <v>18</v>
      </c>
    </row>
    <row r="202" spans="1:3" x14ac:dyDescent="0.35">
      <c r="A202" t="s">
        <v>231</v>
      </c>
      <c r="B202" s="1">
        <v>204.03691053356073</v>
      </c>
      <c r="C202" s="1">
        <v>140120</v>
      </c>
    </row>
    <row r="203" spans="1:3" x14ac:dyDescent="0.35">
      <c r="A203" t="s">
        <v>232</v>
      </c>
      <c r="B203" s="1">
        <v>219.16605429607674</v>
      </c>
      <c r="C203" s="1">
        <v>412826</v>
      </c>
    </row>
    <row r="204" spans="1:3" x14ac:dyDescent="0.35">
      <c r="A204" t="s">
        <v>233</v>
      </c>
      <c r="B204" s="1">
        <v>4635.1932434948594</v>
      </c>
      <c r="C204" s="1">
        <v>4258.2</v>
      </c>
    </row>
    <row r="205" spans="1:3" x14ac:dyDescent="0.35">
      <c r="A205" t="s">
        <v>234</v>
      </c>
      <c r="B205" s="1">
        <v>654.66846330118983</v>
      </c>
      <c r="C205" s="1">
        <v>173158</v>
      </c>
    </row>
    <row r="206" spans="1:3" x14ac:dyDescent="0.35">
      <c r="A206" t="s">
        <v>235</v>
      </c>
      <c r="B206" s="1">
        <v>320.29329824679286</v>
      </c>
      <c r="C206" s="1">
        <v>4113410.2</v>
      </c>
    </row>
    <row r="207" spans="1:3" x14ac:dyDescent="0.35">
      <c r="A207" t="s">
        <v>237</v>
      </c>
      <c r="B207" s="1">
        <v>180.69268016066832</v>
      </c>
      <c r="C207" s="1">
        <v>146792</v>
      </c>
    </row>
    <row r="208" spans="1:3" x14ac:dyDescent="0.35">
      <c r="A208" t="s">
        <v>238</v>
      </c>
      <c r="B208" s="1">
        <v>203.41937884459273</v>
      </c>
      <c r="C208" s="1">
        <v>266590</v>
      </c>
    </row>
    <row r="209" spans="1:3" x14ac:dyDescent="0.35">
      <c r="A209" t="s">
        <v>239</v>
      </c>
      <c r="B209" s="1">
        <v>630.29557168107669</v>
      </c>
      <c r="C209" s="1">
        <v>1870</v>
      </c>
    </row>
    <row r="210" spans="1:3" x14ac:dyDescent="0.35">
      <c r="A210" t="s">
        <v>240</v>
      </c>
      <c r="B210" s="1">
        <v>636.78507710270674</v>
      </c>
      <c r="C210" s="1">
        <v>213400</v>
      </c>
    </row>
    <row r="211" spans="1:3" x14ac:dyDescent="0.35">
      <c r="A211" t="s">
        <v>241</v>
      </c>
      <c r="B211" s="1">
        <v>1748.595990808396</v>
      </c>
      <c r="C211" s="1">
        <v>105969.60000000001</v>
      </c>
    </row>
    <row r="212" spans="1:3" x14ac:dyDescent="0.35">
      <c r="A212" t="s">
        <v>242</v>
      </c>
      <c r="B212" s="1"/>
      <c r="C212" s="1">
        <v>40</v>
      </c>
    </row>
    <row r="213" spans="1:3" x14ac:dyDescent="0.35">
      <c r="A213" t="s">
        <v>243</v>
      </c>
      <c r="B213" s="1">
        <v>1355.174581773517</v>
      </c>
      <c r="C213" s="1">
        <v>2838.8</v>
      </c>
    </row>
    <row r="214" spans="1:3" x14ac:dyDescent="0.35">
      <c r="A214" t="s">
        <v>245</v>
      </c>
      <c r="B214" s="1">
        <v>359</v>
      </c>
      <c r="C214" s="1">
        <v>235082</v>
      </c>
    </row>
    <row r="215" spans="1:3" x14ac:dyDescent="0.35">
      <c r="A215" t="s">
        <v>246</v>
      </c>
      <c r="B215" s="1">
        <v>69.054893649853085</v>
      </c>
      <c r="C215" s="1">
        <v>234956</v>
      </c>
    </row>
    <row r="216" spans="1:3" x14ac:dyDescent="0.35">
      <c r="A216" t="s">
        <v>247</v>
      </c>
      <c r="B216" s="1">
        <v>53.160417877711062</v>
      </c>
      <c r="C216" s="1">
        <v>163220</v>
      </c>
    </row>
    <row r="217" spans="1:3" x14ac:dyDescent="0.35">
      <c r="B217" s="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2:S250"/>
  <sheetViews>
    <sheetView workbookViewId="0"/>
  </sheetViews>
  <sheetFormatPr defaultRowHeight="14.5" x14ac:dyDescent="0.35"/>
  <cols>
    <col min="1" max="1" width="22.453125" customWidth="1"/>
    <col min="2" max="2" width="16.7265625" customWidth="1"/>
    <col min="7" max="7" width="11.453125" customWidth="1"/>
    <col min="8" max="8" width="14.7265625" customWidth="1"/>
    <col min="9" max="9" width="11.81640625" customWidth="1"/>
    <col min="10" max="10" width="12.7265625" customWidth="1"/>
  </cols>
  <sheetData>
    <row r="2" spans="1:19" ht="29" x14ac:dyDescent="0.35">
      <c r="A2" s="9" t="s">
        <v>248</v>
      </c>
      <c r="B2" s="15" t="s">
        <v>249</v>
      </c>
      <c r="G2" s="90" t="s">
        <v>1047</v>
      </c>
      <c r="H2" s="91"/>
      <c r="I2" s="91"/>
      <c r="J2" s="91"/>
      <c r="K2" s="91"/>
      <c r="L2" s="91"/>
      <c r="M2" s="91"/>
      <c r="N2" s="91"/>
      <c r="O2" s="91"/>
      <c r="P2" s="91"/>
      <c r="Q2" s="91"/>
      <c r="R2" s="91"/>
      <c r="S2" s="92"/>
    </row>
    <row r="3" spans="1:19" ht="29.25" customHeight="1" x14ac:dyDescent="0.35">
      <c r="A3" t="str">
        <f>'MaxDamage-Data'!A3</f>
        <v>Afghanistan</v>
      </c>
      <c r="B3" s="1">
        <v>561.19761752151953</v>
      </c>
      <c r="G3" s="93"/>
      <c r="I3" s="12" t="s">
        <v>1002</v>
      </c>
      <c r="J3" s="11" t="s">
        <v>1003</v>
      </c>
      <c r="S3" s="94"/>
    </row>
    <row r="4" spans="1:19" x14ac:dyDescent="0.35">
      <c r="A4" t="str">
        <f>'MaxDamage-Data'!A4</f>
        <v>Albania</v>
      </c>
      <c r="B4" s="1">
        <v>4175.1216378734252</v>
      </c>
      <c r="G4" s="202" t="s">
        <v>1038</v>
      </c>
      <c r="H4" s="95" t="s">
        <v>1033</v>
      </c>
      <c r="I4" s="1">
        <f>24 * 1.02^3</f>
        <v>25.468992</v>
      </c>
      <c r="J4">
        <v>43097</v>
      </c>
      <c r="S4" s="94"/>
    </row>
    <row r="5" spans="1:19" x14ac:dyDescent="0.35">
      <c r="A5" t="str">
        <f>'MaxDamage-Data'!A5</f>
        <v>Algeria</v>
      </c>
      <c r="B5" s="1">
        <v>4349.5693247425643</v>
      </c>
      <c r="G5" s="202"/>
      <c r="H5" s="95" t="s">
        <v>1034</v>
      </c>
      <c r="I5">
        <v>245</v>
      </c>
      <c r="J5">
        <v>48377</v>
      </c>
      <c r="S5" s="94"/>
    </row>
    <row r="6" spans="1:19" x14ac:dyDescent="0.35">
      <c r="A6" t="str">
        <f>'MaxDamage-Data'!A6</f>
        <v>American Samoa</v>
      </c>
      <c r="B6" s="1"/>
      <c r="G6" s="202"/>
      <c r="H6" s="95" t="s">
        <v>1035</v>
      </c>
      <c r="I6">
        <v>4</v>
      </c>
      <c r="J6">
        <v>1913</v>
      </c>
      <c r="S6" s="94"/>
    </row>
    <row r="7" spans="1:19" x14ac:dyDescent="0.35">
      <c r="A7" t="str">
        <f>'MaxDamage-Data'!A7</f>
        <v>Andorra</v>
      </c>
      <c r="B7" s="1"/>
      <c r="G7" s="202"/>
      <c r="H7" s="95" t="s">
        <v>1036</v>
      </c>
      <c r="I7" s="7">
        <v>7</v>
      </c>
      <c r="J7" s="7">
        <v>51800</v>
      </c>
      <c r="S7" s="94"/>
    </row>
    <row r="8" spans="1:19" x14ac:dyDescent="0.35">
      <c r="A8" t="str">
        <f>'MaxDamage-Data'!A8</f>
        <v>Angola</v>
      </c>
      <c r="B8" s="1">
        <v>4218.6491255737947</v>
      </c>
      <c r="G8" s="202"/>
      <c r="H8" s="95" t="s">
        <v>1037</v>
      </c>
      <c r="I8" s="1">
        <f>AVERAGE(I4:I7)</f>
        <v>70.367248000000004</v>
      </c>
      <c r="J8" s="1">
        <f>AVERAGE(J4:J7)</f>
        <v>36296.75</v>
      </c>
      <c r="S8" s="94"/>
    </row>
    <row r="9" spans="1:19" x14ac:dyDescent="0.35">
      <c r="A9" t="str">
        <f>'MaxDamage-Data'!A9</f>
        <v>Antigua and Barbuda</v>
      </c>
      <c r="B9" s="1">
        <v>13017.310387548714</v>
      </c>
      <c r="G9" s="96"/>
      <c r="H9" s="95"/>
      <c r="I9" s="1"/>
      <c r="J9" s="1"/>
      <c r="S9" s="94"/>
    </row>
    <row r="10" spans="1:19" x14ac:dyDescent="0.35">
      <c r="A10" t="str">
        <f>'MaxDamage-Data'!A10</f>
        <v>Argentina</v>
      </c>
      <c r="B10" s="1">
        <v>11460.376147593262</v>
      </c>
      <c r="G10" s="96"/>
      <c r="H10" s="95"/>
      <c r="I10" s="1"/>
      <c r="J10" s="1"/>
      <c r="S10" s="94"/>
    </row>
    <row r="11" spans="1:19" x14ac:dyDescent="0.35">
      <c r="A11" t="str">
        <f>'MaxDamage-Data'!A11</f>
        <v>Armenia</v>
      </c>
      <c r="B11" s="1">
        <v>3124.7848541250419</v>
      </c>
      <c r="G11" s="93" t="s">
        <v>1039</v>
      </c>
      <c r="S11" s="94"/>
    </row>
    <row r="12" spans="1:19" x14ac:dyDescent="0.35">
      <c r="A12" t="str">
        <f>'MaxDamage-Data'!A12</f>
        <v>Aruba</v>
      </c>
      <c r="B12" s="1">
        <v>24289.141516132615</v>
      </c>
      <c r="G12" s="93"/>
      <c r="H12" t="s">
        <v>1004</v>
      </c>
      <c r="S12" s="94"/>
    </row>
    <row r="13" spans="1:19" x14ac:dyDescent="0.35">
      <c r="A13" t="str">
        <f>'MaxDamage-Data'!A13</f>
        <v>Australia</v>
      </c>
      <c r="B13" s="1">
        <v>51800.931389541031</v>
      </c>
      <c r="G13" s="93"/>
      <c r="J13" t="s">
        <v>1044</v>
      </c>
      <c r="S13" s="94"/>
    </row>
    <row r="14" spans="1:19" x14ac:dyDescent="0.35">
      <c r="A14" t="str">
        <f>'MaxDamage-Data'!A14</f>
        <v>Austria</v>
      </c>
      <c r="B14" s="1">
        <v>46444.184444031009</v>
      </c>
      <c r="G14" s="93"/>
      <c r="S14" s="94"/>
    </row>
    <row r="15" spans="1:19" x14ac:dyDescent="0.35">
      <c r="A15" t="str">
        <f>'MaxDamage-Data'!A15</f>
        <v>Azerbaijan</v>
      </c>
      <c r="B15" s="1">
        <v>5842.8057835857626</v>
      </c>
      <c r="G15" s="93"/>
      <c r="H15" t="s">
        <v>1005</v>
      </c>
      <c r="S15" s="94"/>
    </row>
    <row r="16" spans="1:19" x14ac:dyDescent="0.35">
      <c r="A16" t="str">
        <f>'MaxDamage-Data'!A16</f>
        <v>Bahamas, The</v>
      </c>
      <c r="B16" s="1">
        <v>21941.86930301971</v>
      </c>
      <c r="G16" s="93"/>
      <c r="J16" t="s">
        <v>1045</v>
      </c>
      <c r="S16" s="94"/>
    </row>
    <row r="17" spans="1:19" x14ac:dyDescent="0.35">
      <c r="A17" t="str">
        <f>'MaxDamage-Data'!A17</f>
        <v>Bahrain</v>
      </c>
      <c r="B17" s="1">
        <v>20545.967021473167</v>
      </c>
      <c r="G17" s="93"/>
      <c r="S17" s="94"/>
    </row>
    <row r="18" spans="1:19" x14ac:dyDescent="0.35">
      <c r="A18" t="str">
        <f>'MaxDamage-Data'!A18</f>
        <v>Bangladesh</v>
      </c>
      <c r="B18" s="1">
        <v>762.80373951000934</v>
      </c>
      <c r="G18" s="97"/>
      <c r="H18" s="7"/>
      <c r="I18" s="7"/>
      <c r="J18" s="7"/>
      <c r="K18" s="7"/>
      <c r="L18" s="7"/>
      <c r="M18" s="7"/>
      <c r="N18" s="7"/>
      <c r="O18" s="7"/>
      <c r="P18" s="7"/>
      <c r="Q18" s="7"/>
      <c r="R18" s="7"/>
      <c r="S18" s="98"/>
    </row>
    <row r="19" spans="1:19" x14ac:dyDescent="0.35">
      <c r="A19" t="str">
        <f>'MaxDamage-Data'!A19</f>
        <v>Barbados</v>
      </c>
      <c r="B19" s="1">
        <v>15812.27977574573</v>
      </c>
      <c r="G19" s="93" t="s">
        <v>1046</v>
      </c>
      <c r="S19" s="94"/>
    </row>
    <row r="20" spans="1:19" x14ac:dyDescent="0.35">
      <c r="A20" t="str">
        <f>'MaxDamage-Data'!A20</f>
        <v>Belarus</v>
      </c>
      <c r="B20" s="1">
        <v>5818.8548592158049</v>
      </c>
      <c r="G20" s="93"/>
      <c r="H20" t="s">
        <v>1040</v>
      </c>
      <c r="S20" s="94"/>
    </row>
    <row r="21" spans="1:19" x14ac:dyDescent="0.35">
      <c r="A21" t="str">
        <f>'MaxDamage-Data'!A21</f>
        <v>Belgium</v>
      </c>
      <c r="B21" s="1">
        <v>44358.260637472056</v>
      </c>
      <c r="G21" s="93"/>
      <c r="I21" t="s">
        <v>1041</v>
      </c>
      <c r="S21" s="94"/>
    </row>
    <row r="22" spans="1:19" x14ac:dyDescent="0.35">
      <c r="A22" t="str">
        <f>'MaxDamage-Data'!A22</f>
        <v>Belize</v>
      </c>
      <c r="B22" s="1">
        <v>4527.3366386364005</v>
      </c>
      <c r="G22" s="93"/>
      <c r="S22" s="94"/>
    </row>
    <row r="23" spans="1:19" x14ac:dyDescent="0.35">
      <c r="A23" t="str">
        <f>'MaxDamage-Data'!A23</f>
        <v>Benin</v>
      </c>
      <c r="B23" s="1">
        <v>690.00228108086617</v>
      </c>
      <c r="G23" s="93"/>
      <c r="H23" t="s">
        <v>1042</v>
      </c>
      <c r="S23" s="94"/>
    </row>
    <row r="24" spans="1:19" x14ac:dyDescent="0.35">
      <c r="A24" t="str">
        <f>'MaxDamage-Data'!A24</f>
        <v>Bermuda</v>
      </c>
      <c r="B24" s="1">
        <v>88207.327559732206</v>
      </c>
      <c r="G24" s="93"/>
      <c r="I24" t="s">
        <v>1043</v>
      </c>
      <c r="S24" s="94"/>
    </row>
    <row r="25" spans="1:19" x14ac:dyDescent="0.35">
      <c r="A25" t="str">
        <f>'MaxDamage-Data'!A25</f>
        <v>Bhutan</v>
      </c>
      <c r="B25" s="1">
        <v>2211.3405131024579</v>
      </c>
      <c r="G25" s="93"/>
      <c r="S25" s="94"/>
    </row>
    <row r="26" spans="1:19" x14ac:dyDescent="0.35">
      <c r="A26" t="str">
        <f>'MaxDamage-Data'!A26</f>
        <v>Bolivia</v>
      </c>
      <c r="B26" s="1">
        <v>1934.6660667446527</v>
      </c>
      <c r="G26" s="97"/>
      <c r="H26" s="7"/>
      <c r="I26" s="7"/>
      <c r="J26" s="7"/>
      <c r="K26" s="7"/>
      <c r="L26" s="7"/>
      <c r="M26" s="7"/>
      <c r="N26" s="7"/>
      <c r="O26" s="7"/>
      <c r="P26" s="7"/>
      <c r="Q26" s="7"/>
      <c r="R26" s="7"/>
      <c r="S26" s="98"/>
    </row>
    <row r="27" spans="1:19" x14ac:dyDescent="0.35">
      <c r="A27" t="str">
        <f>'MaxDamage-Data'!A27</f>
        <v>Bosnia and Herzegovina</v>
      </c>
      <c r="B27" s="1">
        <v>4380.604285426858</v>
      </c>
    </row>
    <row r="28" spans="1:19" x14ac:dyDescent="0.35">
      <c r="A28" t="str">
        <f>'MaxDamage-Data'!A28</f>
        <v>Botswana</v>
      </c>
      <c r="B28" s="1">
        <v>6980.3618120029978</v>
      </c>
    </row>
    <row r="29" spans="1:19" x14ac:dyDescent="0.35">
      <c r="A29" t="str">
        <f>'MaxDamage-Data'!A29</f>
        <v>Brazil</v>
      </c>
      <c r="B29" s="1">
        <v>10978.260238245039</v>
      </c>
    </row>
    <row r="30" spans="1:19" x14ac:dyDescent="0.35">
      <c r="A30" t="str">
        <f>'MaxDamage-Data'!A30</f>
        <v>Brunei Darussalam</v>
      </c>
      <c r="B30" s="1">
        <v>30880.344856698608</v>
      </c>
    </row>
    <row r="31" spans="1:19" x14ac:dyDescent="0.35">
      <c r="A31" t="str">
        <f>'MaxDamage-Data'!A31</f>
        <v>Bulgaria</v>
      </c>
      <c r="B31" s="1">
        <v>6580.8138748071333</v>
      </c>
    </row>
    <row r="32" spans="1:19" x14ac:dyDescent="0.35">
      <c r="A32" t="str">
        <f>'MaxDamage-Data'!A32</f>
        <v>Burkina Faso</v>
      </c>
      <c r="B32" s="1">
        <v>592.60746992056966</v>
      </c>
    </row>
    <row r="33" spans="1:2" x14ac:dyDescent="0.35">
      <c r="A33" t="str">
        <f>'MaxDamage-Data'!A33</f>
        <v>Burundi</v>
      </c>
      <c r="B33" s="1">
        <v>219.52979945079323</v>
      </c>
    </row>
    <row r="34" spans="1:2" x14ac:dyDescent="0.35">
      <c r="A34" t="str">
        <f>'MaxDamage-Data'!A34</f>
        <v>Cabo Verde</v>
      </c>
      <c r="B34" s="1">
        <v>3413.2633700611032</v>
      </c>
    </row>
    <row r="35" spans="1:2" x14ac:dyDescent="0.35">
      <c r="A35" t="str">
        <f>'MaxDamage-Data'!A35</f>
        <v>Cambodia</v>
      </c>
      <c r="B35" s="1">
        <v>782.61888859280339</v>
      </c>
    </row>
    <row r="36" spans="1:2" x14ac:dyDescent="0.35">
      <c r="A36" t="str">
        <f>'MaxDamage-Data'!A36</f>
        <v>Cameroon</v>
      </c>
      <c r="B36" s="1">
        <v>1145.3689921082075</v>
      </c>
    </row>
    <row r="37" spans="1:2" x14ac:dyDescent="0.35">
      <c r="A37" t="str">
        <f>'MaxDamage-Data'!A37</f>
        <v>Canada</v>
      </c>
      <c r="B37" s="1">
        <v>47465.345927342722</v>
      </c>
    </row>
    <row r="38" spans="1:2" x14ac:dyDescent="0.35">
      <c r="A38" t="str">
        <f>'MaxDamage-Data'!A38</f>
        <v>Cayman Islands</v>
      </c>
      <c r="B38" s="1"/>
    </row>
    <row r="39" spans="1:2" x14ac:dyDescent="0.35">
      <c r="A39" t="str">
        <f>'MaxDamage-Data'!A39</f>
        <v>Central African Republic</v>
      </c>
      <c r="B39" s="1">
        <v>456.56340866830573</v>
      </c>
    </row>
    <row r="40" spans="1:2" x14ac:dyDescent="0.35">
      <c r="A40" t="str">
        <f>'MaxDamage-Data'!A40</f>
        <v>Chad</v>
      </c>
      <c r="B40" s="1">
        <v>909.29990691647322</v>
      </c>
    </row>
    <row r="41" spans="1:2" x14ac:dyDescent="0.35">
      <c r="A41" t="str">
        <f>'MaxDamage-Data'!A41</f>
        <v>Channel Islands</v>
      </c>
      <c r="B41" s="1"/>
    </row>
    <row r="42" spans="1:2" x14ac:dyDescent="0.35">
      <c r="A42" t="str">
        <f>'MaxDamage-Data'!A42</f>
        <v>Chile</v>
      </c>
      <c r="B42" s="1">
        <v>12681.765200708847</v>
      </c>
    </row>
    <row r="43" spans="1:2" x14ac:dyDescent="0.35">
      <c r="A43" t="str">
        <f>'MaxDamage-Data'!A43</f>
        <v>China</v>
      </c>
      <c r="B43" s="1">
        <v>4433.3408863037694</v>
      </c>
    </row>
    <row r="44" spans="1:2" x14ac:dyDescent="0.35">
      <c r="A44" t="str">
        <f>'MaxDamage-Data'!A44</f>
        <v>Colombia</v>
      </c>
      <c r="B44" s="1">
        <v>6179.7703294463508</v>
      </c>
    </row>
    <row r="45" spans="1:2" x14ac:dyDescent="0.35">
      <c r="A45" t="str">
        <f>'MaxDamage-Data'!A45</f>
        <v>Comoros</v>
      </c>
      <c r="B45" s="1">
        <v>756.81061176713774</v>
      </c>
    </row>
    <row r="46" spans="1:2" x14ac:dyDescent="0.35">
      <c r="A46" t="str">
        <f>'MaxDamage-Data'!A46</f>
        <v>Congo, Dem. Rep.</v>
      </c>
      <c r="B46" s="1">
        <v>346.70427473387707</v>
      </c>
    </row>
    <row r="47" spans="1:2" x14ac:dyDescent="0.35">
      <c r="A47" t="str">
        <f>'MaxDamage-Data'!A47</f>
        <v>Congo, Rep.</v>
      </c>
      <c r="B47" s="1">
        <v>2920.406708013456</v>
      </c>
    </row>
    <row r="48" spans="1:2" x14ac:dyDescent="0.35">
      <c r="A48" t="str">
        <f>'MaxDamage-Data'!A48</f>
        <v>Costa Rica</v>
      </c>
      <c r="B48" s="1">
        <v>7773.1854867935135</v>
      </c>
    </row>
    <row r="49" spans="1:2" x14ac:dyDescent="0.35">
      <c r="A49" t="str">
        <f>'MaxDamage-Data'!A49</f>
        <v>Cote d'Ivoire</v>
      </c>
      <c r="B49" s="1">
        <v>1311.3265646427792</v>
      </c>
    </row>
    <row r="50" spans="1:2" x14ac:dyDescent="0.35">
      <c r="A50" t="str">
        <f>'MaxDamage-Data'!A50</f>
        <v>Croatia</v>
      </c>
      <c r="B50" s="1">
        <v>13500.854429365825</v>
      </c>
    </row>
    <row r="51" spans="1:2" x14ac:dyDescent="0.35">
      <c r="A51" t="str">
        <f>'MaxDamage-Data'!A51</f>
        <v>Cuba</v>
      </c>
      <c r="B51" s="1">
        <v>5701.9626710990688</v>
      </c>
    </row>
    <row r="52" spans="1:2" x14ac:dyDescent="0.35">
      <c r="A52" t="str">
        <f>'MaxDamage-Data'!A52</f>
        <v>Curacao</v>
      </c>
      <c r="B52" s="1"/>
    </row>
    <row r="53" spans="1:2" x14ac:dyDescent="0.35">
      <c r="A53" t="str">
        <f>'MaxDamage-Data'!A53</f>
        <v>Cyprus</v>
      </c>
      <c r="B53" s="1">
        <v>27889.0371779788</v>
      </c>
    </row>
    <row r="54" spans="1:2" x14ac:dyDescent="0.35">
      <c r="A54" t="str">
        <f>'MaxDamage-Data'!A54</f>
        <v>Czech Republic</v>
      </c>
      <c r="B54" s="1">
        <v>19764.015541339671</v>
      </c>
    </row>
    <row r="55" spans="1:2" x14ac:dyDescent="0.35">
      <c r="A55" t="str">
        <f>'MaxDamage-Data'!A55</f>
        <v>Denmark</v>
      </c>
      <c r="B55" s="1">
        <v>57647.925016065732</v>
      </c>
    </row>
    <row r="56" spans="1:2" x14ac:dyDescent="0.35">
      <c r="A56" t="str">
        <f>'MaxDamage-Data'!A56</f>
        <v>Djibouti</v>
      </c>
      <c r="B56" s="1">
        <v>1353.1930280728925</v>
      </c>
    </row>
    <row r="57" spans="1:2" x14ac:dyDescent="0.35">
      <c r="A57" t="str">
        <f>'MaxDamage-Data'!A57</f>
        <v>Dominica</v>
      </c>
      <c r="B57" s="1">
        <v>6926.8475973830982</v>
      </c>
    </row>
    <row r="58" spans="1:2" x14ac:dyDescent="0.35">
      <c r="A58" t="str">
        <f>'MaxDamage-Data'!A58</f>
        <v>Dominican Republic</v>
      </c>
      <c r="B58" s="1">
        <v>5295.3996902538847</v>
      </c>
    </row>
    <row r="59" spans="1:2" x14ac:dyDescent="0.35">
      <c r="A59" t="str">
        <f>'MaxDamage-Data'!A59</f>
        <v>Ecuador</v>
      </c>
      <c r="B59" s="1">
        <v>4636.6930976666199</v>
      </c>
    </row>
    <row r="60" spans="1:2" x14ac:dyDescent="0.35">
      <c r="A60" t="str">
        <f>'MaxDamage-Data'!A60</f>
        <v>Egypt, Arab Rep.</v>
      </c>
      <c r="B60" s="1">
        <v>2803.5329626527396</v>
      </c>
    </row>
    <row r="61" spans="1:2" x14ac:dyDescent="0.35">
      <c r="A61" t="str">
        <f>'MaxDamage-Data'!A61</f>
        <v>El Salvador</v>
      </c>
      <c r="B61" s="1">
        <v>3444.4561484482233</v>
      </c>
    </row>
    <row r="62" spans="1:2" x14ac:dyDescent="0.35">
      <c r="A62" t="str">
        <f>'MaxDamage-Data'!A62</f>
        <v>Equatorial Guinea</v>
      </c>
      <c r="B62" s="1">
        <v>16638.131066690377</v>
      </c>
    </row>
    <row r="63" spans="1:2" x14ac:dyDescent="0.35">
      <c r="A63" t="str">
        <f>'MaxDamage-Data'!A63</f>
        <v>Eritrea</v>
      </c>
      <c r="B63" s="1">
        <v>368.74775819689802</v>
      </c>
    </row>
    <row r="64" spans="1:2" x14ac:dyDescent="0.35">
      <c r="A64" t="str">
        <f>'MaxDamage-Data'!A64</f>
        <v>Estonia</v>
      </c>
      <c r="B64" s="1">
        <v>14629.649391353985</v>
      </c>
    </row>
    <row r="65" spans="1:2" x14ac:dyDescent="0.35">
      <c r="A65" t="str">
        <f>'MaxDamage-Data'!A65</f>
        <v>Ethiopia</v>
      </c>
      <c r="B65" s="1">
        <v>343.69015164371291</v>
      </c>
    </row>
    <row r="66" spans="1:2" x14ac:dyDescent="0.35">
      <c r="A66" t="str">
        <f>'MaxDamage-Data'!A66</f>
        <v>Faeroe Islands</v>
      </c>
      <c r="B66" s="1"/>
    </row>
    <row r="67" spans="1:2" x14ac:dyDescent="0.35">
      <c r="A67" t="str">
        <f>'MaxDamage-Data'!A67</f>
        <v>Fiji</v>
      </c>
      <c r="B67" s="1">
        <v>3649.3823618700126</v>
      </c>
    </row>
    <row r="68" spans="1:2" x14ac:dyDescent="0.35">
      <c r="A68" t="str">
        <f>'MaxDamage-Data'!A68</f>
        <v>Finland</v>
      </c>
      <c r="B68" s="1">
        <v>46202.415162845442</v>
      </c>
    </row>
    <row r="69" spans="1:2" x14ac:dyDescent="0.35">
      <c r="A69" t="str">
        <f>'MaxDamage-Data'!A69</f>
        <v>France</v>
      </c>
      <c r="B69" s="1">
        <v>40706.078334307131</v>
      </c>
    </row>
    <row r="70" spans="1:2" x14ac:dyDescent="0.35">
      <c r="A70" t="str">
        <f>'MaxDamage-Data'!A70</f>
        <v>French Polynesia</v>
      </c>
      <c r="B70" s="1"/>
    </row>
    <row r="71" spans="1:2" x14ac:dyDescent="0.35">
      <c r="A71" t="str">
        <f>'MaxDamage-Data'!A71</f>
        <v>Gabon</v>
      </c>
      <c r="B71" s="1">
        <v>9362.1135831648335</v>
      </c>
    </row>
    <row r="72" spans="1:2" x14ac:dyDescent="0.35">
      <c r="A72" t="str">
        <f>'MaxDamage-Data'!A72</f>
        <v>Gambia, The</v>
      </c>
      <c r="B72" s="1">
        <v>566.34810840986108</v>
      </c>
    </row>
    <row r="73" spans="1:2" x14ac:dyDescent="0.35">
      <c r="A73" t="str">
        <f>'MaxDamage-Data'!A73</f>
        <v>Georgia</v>
      </c>
      <c r="B73" s="1">
        <v>2613.7569247276829</v>
      </c>
    </row>
    <row r="74" spans="1:2" x14ac:dyDescent="0.35">
      <c r="A74" t="str">
        <f>'MaxDamage-Data'!A74</f>
        <v>Germany</v>
      </c>
      <c r="B74" s="1">
        <v>41723.36590205651</v>
      </c>
    </row>
    <row r="75" spans="1:2" x14ac:dyDescent="0.35">
      <c r="A75" t="str">
        <f>'MaxDamage-Data'!A75</f>
        <v>Ghana</v>
      </c>
      <c r="B75" s="1">
        <v>1326.0920329680807</v>
      </c>
    </row>
    <row r="76" spans="1:2" x14ac:dyDescent="0.35">
      <c r="A76" t="str">
        <f>'MaxDamage-Data'!A76</f>
        <v>Greece</v>
      </c>
      <c r="B76" s="1">
        <v>26861.459800100711</v>
      </c>
    </row>
    <row r="77" spans="1:2" x14ac:dyDescent="0.35">
      <c r="A77" t="str">
        <f>'MaxDamage-Data'!A77</f>
        <v>Greenland</v>
      </c>
      <c r="B77" s="1"/>
    </row>
    <row r="78" spans="1:2" x14ac:dyDescent="0.35">
      <c r="A78" t="str">
        <f>'MaxDamage-Data'!A78</f>
        <v>Grenada</v>
      </c>
      <c r="B78" s="1">
        <v>7365.6665291540403</v>
      </c>
    </row>
    <row r="79" spans="1:2" x14ac:dyDescent="0.35">
      <c r="A79" t="str">
        <f>'MaxDamage-Data'!A79</f>
        <v>Guam</v>
      </c>
      <c r="B79" s="1"/>
    </row>
    <row r="80" spans="1:2" x14ac:dyDescent="0.35">
      <c r="A80" t="str">
        <f>'MaxDamage-Data'!A80</f>
        <v>Guatemala</v>
      </c>
      <c r="B80" s="1">
        <v>2882.3860258894811</v>
      </c>
    </row>
    <row r="81" spans="1:2" x14ac:dyDescent="0.35">
      <c r="A81" t="str">
        <f>'MaxDamage-Data'!A81</f>
        <v>Guinea</v>
      </c>
      <c r="B81" s="1">
        <v>435.44888801218451</v>
      </c>
    </row>
    <row r="82" spans="1:2" x14ac:dyDescent="0.35">
      <c r="A82" t="str">
        <f>'MaxDamage-Data'!A82</f>
        <v>Guinea-Bissau</v>
      </c>
      <c r="B82" s="1">
        <v>534.14757805678835</v>
      </c>
    </row>
    <row r="83" spans="1:2" x14ac:dyDescent="0.35">
      <c r="A83" t="str">
        <f>'MaxDamage-Data'!A83</f>
        <v>Guyana</v>
      </c>
      <c r="B83" s="1">
        <v>2873.9520080046564</v>
      </c>
    </row>
    <row r="84" spans="1:2" x14ac:dyDescent="0.35">
      <c r="A84" t="str">
        <f>'MaxDamage-Data'!A84</f>
        <v>Haiti</v>
      </c>
      <c r="B84" s="1">
        <v>669.18692944594761</v>
      </c>
    </row>
    <row r="85" spans="1:2" x14ac:dyDescent="0.35">
      <c r="A85" t="str">
        <f>'MaxDamage-Data'!A85</f>
        <v>Honduras</v>
      </c>
      <c r="B85" s="1">
        <v>2078.3257595498253</v>
      </c>
    </row>
    <row r="86" spans="1:2" x14ac:dyDescent="0.35">
      <c r="A86" t="str">
        <f>'MaxDamage-Data'!A86</f>
        <v>Hong Kong SAR, China</v>
      </c>
      <c r="B86" s="1">
        <v>32549.998231120971</v>
      </c>
    </row>
    <row r="87" spans="1:2" x14ac:dyDescent="0.35">
      <c r="A87" t="str">
        <f>'MaxDamage-Data'!A87</f>
        <v>Hungary</v>
      </c>
      <c r="B87" s="1">
        <v>12958.530356965251</v>
      </c>
    </row>
    <row r="88" spans="1:2" x14ac:dyDescent="0.35">
      <c r="A88" t="str">
        <f>'MaxDamage-Data'!A88</f>
        <v>Iceland</v>
      </c>
      <c r="B88" s="1">
        <v>41695.993650370299</v>
      </c>
    </row>
    <row r="89" spans="1:2" x14ac:dyDescent="0.35">
      <c r="A89" t="str">
        <f>'MaxDamage-Data'!A89</f>
        <v>India</v>
      </c>
      <c r="B89" s="1">
        <v>1417.0736138018274</v>
      </c>
    </row>
    <row r="90" spans="1:2" x14ac:dyDescent="0.35">
      <c r="A90" t="str">
        <f>'MaxDamage-Data'!A90</f>
        <v>Indonesia</v>
      </c>
      <c r="B90" s="1">
        <v>2946.6560612257317</v>
      </c>
    </row>
    <row r="91" spans="1:2" x14ac:dyDescent="0.35">
      <c r="A91" t="str">
        <f>'MaxDamage-Data'!A91</f>
        <v>Iran, Islamic Rep.</v>
      </c>
      <c r="B91" s="1">
        <v>5674.9239273508483</v>
      </c>
    </row>
    <row r="92" spans="1:2" x14ac:dyDescent="0.35">
      <c r="A92" t="str">
        <f>'MaxDamage-Data'!A92</f>
        <v>Iraq</v>
      </c>
      <c r="B92" s="1">
        <v>4473.7104398813226</v>
      </c>
    </row>
    <row r="93" spans="1:2" x14ac:dyDescent="0.35">
      <c r="A93" t="str">
        <f>'MaxDamage-Data'!A93</f>
        <v>Ireland</v>
      </c>
      <c r="B93" s="1">
        <v>47900.839289259951</v>
      </c>
    </row>
    <row r="94" spans="1:2" x14ac:dyDescent="0.35">
      <c r="A94" t="str">
        <f>'MaxDamage-Data'!A94</f>
        <v>Isle of Man</v>
      </c>
      <c r="B94" s="1"/>
    </row>
    <row r="95" spans="1:2" x14ac:dyDescent="0.35">
      <c r="A95" t="str">
        <f>'MaxDamage-Data'!A95</f>
        <v>Israel</v>
      </c>
      <c r="B95" s="1">
        <v>30550.920403823093</v>
      </c>
    </row>
    <row r="96" spans="1:2" x14ac:dyDescent="0.35">
      <c r="A96" t="str">
        <f>'MaxDamage-Data'!A96</f>
        <v>Italy</v>
      </c>
      <c r="B96" s="1">
        <v>35875.726550114261</v>
      </c>
    </row>
    <row r="97" spans="1:2" x14ac:dyDescent="0.35">
      <c r="A97" t="str">
        <f>'MaxDamage-Data'!A97</f>
        <v>Jamaica</v>
      </c>
      <c r="B97" s="1">
        <v>4917.0232018307688</v>
      </c>
    </row>
    <row r="98" spans="1:2" x14ac:dyDescent="0.35">
      <c r="A98" t="str">
        <f>'MaxDamage-Data'!A98</f>
        <v>Japan</v>
      </c>
      <c r="B98" s="1">
        <v>43117.829673693857</v>
      </c>
    </row>
    <row r="99" spans="1:2" x14ac:dyDescent="0.35">
      <c r="A99" t="str">
        <f>'MaxDamage-Data'!A99</f>
        <v>Jordan</v>
      </c>
      <c r="B99" s="1">
        <v>4370.7210447601256</v>
      </c>
    </row>
    <row r="100" spans="1:2" x14ac:dyDescent="0.35">
      <c r="A100" t="str">
        <f>'MaxDamage-Data'!A100</f>
        <v>Kazakhstan</v>
      </c>
      <c r="B100" s="1">
        <v>9070.6499719998537</v>
      </c>
    </row>
    <row r="101" spans="1:2" x14ac:dyDescent="0.35">
      <c r="A101" t="str">
        <f>'MaxDamage-Data'!A101</f>
        <v>Kenya</v>
      </c>
      <c r="B101" s="1">
        <v>977.77806935761237</v>
      </c>
    </row>
    <row r="102" spans="1:2" x14ac:dyDescent="0.35">
      <c r="A102" t="str">
        <f>'MaxDamage-Data'!A102</f>
        <v>Kiribati</v>
      </c>
      <c r="B102" s="1">
        <v>1539.0474362066386</v>
      </c>
    </row>
    <row r="103" spans="1:2" x14ac:dyDescent="0.35">
      <c r="A103" t="str">
        <f>'MaxDamage-Data'!A103</f>
        <v>Korea, Dem. Rep.</v>
      </c>
      <c r="B103" s="1">
        <v>132.7452364149612</v>
      </c>
    </row>
    <row r="104" spans="1:2" x14ac:dyDescent="0.35">
      <c r="A104" t="str">
        <f>'MaxDamage-Data'!A104</f>
        <v>Korea, Rep.</v>
      </c>
      <c r="B104" s="1">
        <v>22151.209124386092</v>
      </c>
    </row>
    <row r="105" spans="1:2" x14ac:dyDescent="0.35">
      <c r="A105" t="str">
        <f>'MaxDamage-Data'!A105</f>
        <v>Kosovo</v>
      </c>
      <c r="B105" s="1">
        <v>3283.4295959298197</v>
      </c>
    </row>
    <row r="106" spans="1:2" x14ac:dyDescent="0.35">
      <c r="A106" t="str">
        <f>'MaxDamage-Data'!A106</f>
        <v>Kuwait</v>
      </c>
      <c r="B106" s="1">
        <v>38584.479596126926</v>
      </c>
    </row>
    <row r="107" spans="1:2" x14ac:dyDescent="0.35">
      <c r="A107" t="str">
        <f>'MaxDamage-Data'!A107</f>
        <v>Kyrgyz Republic</v>
      </c>
      <c r="B107" s="1">
        <v>880.03777511910869</v>
      </c>
    </row>
    <row r="108" spans="1:2" x14ac:dyDescent="0.35">
      <c r="A108" t="str">
        <f>'MaxDamage-Data'!A108</f>
        <v>Lao PDR</v>
      </c>
      <c r="B108" s="1">
        <v>1122.8523155893602</v>
      </c>
    </row>
    <row r="109" spans="1:2" x14ac:dyDescent="0.35">
      <c r="A109" t="str">
        <f>'MaxDamage-Data'!A109</f>
        <v>Latvia</v>
      </c>
      <c r="B109" s="1">
        <v>11446.508177371656</v>
      </c>
    </row>
    <row r="110" spans="1:2" x14ac:dyDescent="0.35">
      <c r="A110" t="str">
        <f>'MaxDamage-Data'!A110</f>
        <v>Lebanon</v>
      </c>
      <c r="B110" s="1">
        <v>8755.8499678781791</v>
      </c>
    </row>
    <row r="111" spans="1:2" x14ac:dyDescent="0.35">
      <c r="A111" t="str">
        <f>'MaxDamage-Data'!A111</f>
        <v>Lesotho</v>
      </c>
      <c r="B111" s="1">
        <v>1083.0120650991068</v>
      </c>
    </row>
    <row r="112" spans="1:2" x14ac:dyDescent="0.35">
      <c r="A112" t="str">
        <f>'MaxDamage-Data'!A112</f>
        <v>Liberia</v>
      </c>
      <c r="B112" s="1">
        <v>326.60428044505682</v>
      </c>
    </row>
    <row r="113" spans="1:2" x14ac:dyDescent="0.35">
      <c r="A113" t="str">
        <f>'MaxDamage-Data'!A113</f>
        <v>Libya</v>
      </c>
      <c r="B113" s="1">
        <v>12375.449526795648</v>
      </c>
    </row>
    <row r="114" spans="1:2" x14ac:dyDescent="0.35">
      <c r="A114" t="str">
        <f>'MaxDamage-Data'!A114</f>
        <v>Liechtenstein</v>
      </c>
      <c r="B114" s="1"/>
    </row>
    <row r="115" spans="1:2" x14ac:dyDescent="0.35">
      <c r="A115" t="str">
        <f>'MaxDamage-Data'!A115</f>
        <v>Lithuania</v>
      </c>
      <c r="B115" s="1">
        <v>11852.169601645375</v>
      </c>
    </row>
    <row r="116" spans="1:2" x14ac:dyDescent="0.35">
      <c r="A116" t="str">
        <f>'MaxDamage-Data'!A116</f>
        <v>Luxembourg</v>
      </c>
      <c r="B116" s="1">
        <v>102856.97171728101</v>
      </c>
    </row>
    <row r="117" spans="1:2" x14ac:dyDescent="0.35">
      <c r="A117" t="str">
        <f>'MaxDamage-Data'!A117</f>
        <v>Macao SAR, China</v>
      </c>
      <c r="B117" s="1">
        <v>53045.879031500619</v>
      </c>
    </row>
    <row r="118" spans="1:2" x14ac:dyDescent="0.35">
      <c r="A118" t="str">
        <f>'MaxDamage-Data'!A118</f>
        <v>Macedonia, FYR</v>
      </c>
      <c r="B118" s="1">
        <v>4442.2999721782926</v>
      </c>
    </row>
    <row r="119" spans="1:2" x14ac:dyDescent="0.35">
      <c r="A119" t="str">
        <f>'MaxDamage-Data'!A119</f>
        <v>Madagascar</v>
      </c>
      <c r="B119" s="1">
        <v>414.14278721865719</v>
      </c>
    </row>
    <row r="120" spans="1:2" x14ac:dyDescent="0.35">
      <c r="A120" t="str">
        <f>'MaxDamage-Data'!A120</f>
        <v>Malawi</v>
      </c>
      <c r="B120" s="1">
        <v>359.57952683673221</v>
      </c>
    </row>
    <row r="121" spans="1:2" x14ac:dyDescent="0.35">
      <c r="A121" t="str">
        <f>'MaxDamage-Data'!A121</f>
        <v>Malaysia</v>
      </c>
      <c r="B121" s="1">
        <v>8754.2428196266592</v>
      </c>
    </row>
    <row r="122" spans="1:2" x14ac:dyDescent="0.35">
      <c r="A122" t="str">
        <f>'MaxDamage-Data'!A122</f>
        <v>Maldives</v>
      </c>
      <c r="B122" s="1">
        <v>6552.4844906611679</v>
      </c>
    </row>
    <row r="123" spans="1:2" x14ac:dyDescent="0.35">
      <c r="A123" t="str">
        <f>'MaxDamage-Data'!A123</f>
        <v>Mali</v>
      </c>
      <c r="B123" s="1">
        <v>673.69466138146652</v>
      </c>
    </row>
    <row r="124" spans="1:2" x14ac:dyDescent="0.35">
      <c r="A124" t="str">
        <f>'MaxDamage-Data'!A124</f>
        <v>Malta</v>
      </c>
      <c r="B124" s="1">
        <v>19695.25572390074</v>
      </c>
    </row>
    <row r="125" spans="1:2" x14ac:dyDescent="0.35">
      <c r="A125" t="str">
        <f>'MaxDamage-Data'!A125</f>
        <v>Marshall Islands</v>
      </c>
      <c r="B125" s="1">
        <v>3126.516365300984</v>
      </c>
    </row>
    <row r="126" spans="1:2" x14ac:dyDescent="0.35">
      <c r="A126" t="str">
        <f>'MaxDamage-Data'!A126</f>
        <v>Mauritania</v>
      </c>
      <c r="B126" s="1">
        <v>977.15055511321759</v>
      </c>
    </row>
    <row r="127" spans="1:2" x14ac:dyDescent="0.35">
      <c r="A127" t="str">
        <f>'MaxDamage-Data'!A127</f>
        <v>Mauritius</v>
      </c>
      <c r="B127" s="1">
        <v>7586.8934540082264</v>
      </c>
    </row>
    <row r="128" spans="1:2" x14ac:dyDescent="0.35">
      <c r="A128" t="str">
        <f>'MaxDamage-Data'!A128</f>
        <v>Mexico</v>
      </c>
      <c r="B128" s="1">
        <v>8920.6890162414238</v>
      </c>
    </row>
    <row r="129" spans="1:2" x14ac:dyDescent="0.35">
      <c r="A129" t="str">
        <f>'MaxDamage-Data'!A129</f>
        <v>Micronesia, Fed. Sts.</v>
      </c>
      <c r="B129" s="1">
        <v>2838.4485470811337</v>
      </c>
    </row>
    <row r="130" spans="1:2" x14ac:dyDescent="0.35">
      <c r="A130" t="str">
        <f>'MaxDamage-Data'!A130</f>
        <v>Moldova</v>
      </c>
      <c r="B130" s="1">
        <v>1631.5358317953226</v>
      </c>
    </row>
    <row r="131" spans="1:2" x14ac:dyDescent="0.35">
      <c r="A131" t="str">
        <f>'MaxDamage-Data'!A131</f>
        <v>Monaco</v>
      </c>
      <c r="B131" s="1">
        <v>145229.83790157261</v>
      </c>
    </row>
    <row r="132" spans="1:2" x14ac:dyDescent="0.35">
      <c r="A132" t="str">
        <f>'MaxDamage-Data'!A132</f>
        <v>Mongolia</v>
      </c>
      <c r="B132" s="1">
        <v>2285.6453775170312</v>
      </c>
    </row>
    <row r="133" spans="1:2" x14ac:dyDescent="0.35">
      <c r="A133" t="str">
        <f>'MaxDamage-Data'!A133</f>
        <v>Montenegro</v>
      </c>
      <c r="B133" s="1">
        <v>6636.0705378100602</v>
      </c>
    </row>
    <row r="134" spans="1:2" x14ac:dyDescent="0.35">
      <c r="A134" t="str">
        <f>'MaxDamage-Data'!A134</f>
        <v>Morocco</v>
      </c>
      <c r="B134" s="1">
        <v>2822.7337391485398</v>
      </c>
    </row>
    <row r="135" spans="1:2" x14ac:dyDescent="0.35">
      <c r="A135" t="str">
        <f>'MaxDamage-Data'!A135</f>
        <v>Mozambique</v>
      </c>
      <c r="B135" s="1">
        <v>424.13490196596661</v>
      </c>
    </row>
    <row r="136" spans="1:2" x14ac:dyDescent="0.35">
      <c r="A136" t="str">
        <f>'MaxDamage-Data'!A136</f>
        <v>Myanmar</v>
      </c>
      <c r="B136" s="1">
        <v>93.659139026111504</v>
      </c>
    </row>
    <row r="137" spans="1:2" x14ac:dyDescent="0.35">
      <c r="A137" t="str">
        <f>'MaxDamage-Data'!A137</f>
        <v>Namibia</v>
      </c>
      <c r="B137" s="1">
        <v>5177.6811792210601</v>
      </c>
    </row>
    <row r="138" spans="1:2" x14ac:dyDescent="0.35">
      <c r="A138" t="str">
        <f>'MaxDamage-Data'!A138</f>
        <v>Nepal</v>
      </c>
      <c r="B138" s="1">
        <v>595.77162611282381</v>
      </c>
    </row>
    <row r="139" spans="1:2" x14ac:dyDescent="0.35">
      <c r="A139" t="str">
        <f>'MaxDamage-Data'!A139</f>
        <v>Netherlands</v>
      </c>
      <c r="B139" s="1">
        <v>50338.254827372541</v>
      </c>
    </row>
    <row r="140" spans="1:2" x14ac:dyDescent="0.35">
      <c r="A140" t="str">
        <f>'MaxDamage-Data'!A140</f>
        <v>New Caledonia</v>
      </c>
      <c r="B140" s="1"/>
    </row>
    <row r="141" spans="1:2" x14ac:dyDescent="0.35">
      <c r="A141" t="str">
        <f>'MaxDamage-Data'!A141</f>
        <v>New Zealand</v>
      </c>
      <c r="B141" s="1">
        <v>32846.45443037917</v>
      </c>
    </row>
    <row r="142" spans="1:2" x14ac:dyDescent="0.35">
      <c r="A142" t="str">
        <f>'MaxDamage-Data'!A142</f>
        <v>Nicaragua</v>
      </c>
      <c r="B142" s="1">
        <v>1535.1921670004256</v>
      </c>
    </row>
    <row r="143" spans="1:2" x14ac:dyDescent="0.35">
      <c r="A143" t="str">
        <f>'MaxDamage-Data'!A143</f>
        <v>Niger</v>
      </c>
      <c r="B143" s="1">
        <v>359.80124195790518</v>
      </c>
    </row>
    <row r="144" spans="1:2" x14ac:dyDescent="0.35">
      <c r="A144" t="str">
        <f>'MaxDamage-Data'!A144</f>
        <v>Nigeria</v>
      </c>
      <c r="B144" s="1">
        <v>2310.860517765288</v>
      </c>
    </row>
    <row r="145" spans="1:2" x14ac:dyDescent="0.35">
      <c r="A145" t="str">
        <f>'MaxDamage-Data'!A145</f>
        <v>Northern Mariana Islands</v>
      </c>
      <c r="B145" s="1"/>
    </row>
    <row r="146" spans="1:2" x14ac:dyDescent="0.35">
      <c r="A146" t="str">
        <f>'MaxDamage-Data'!A146</f>
        <v>Norway</v>
      </c>
      <c r="B146" s="1">
        <v>86096.13601946141</v>
      </c>
    </row>
    <row r="147" spans="1:2" x14ac:dyDescent="0.35">
      <c r="A147" t="str">
        <f>'MaxDamage-Data'!A147</f>
        <v>Oman</v>
      </c>
      <c r="B147" s="1">
        <v>20922.656773028575</v>
      </c>
    </row>
    <row r="148" spans="1:2" x14ac:dyDescent="0.35">
      <c r="A148" t="str">
        <f>'MaxDamage-Data'!A148</f>
        <v>Pakistan</v>
      </c>
      <c r="B148" s="1">
        <v>1023.1957561358365</v>
      </c>
    </row>
    <row r="149" spans="1:2" x14ac:dyDescent="0.35">
      <c r="A149" t="str">
        <f>'MaxDamage-Data'!A149</f>
        <v>Palau</v>
      </c>
      <c r="B149" s="1">
        <v>9651.1333659013198</v>
      </c>
    </row>
    <row r="150" spans="1:2" x14ac:dyDescent="0.35">
      <c r="A150" t="str">
        <f>'MaxDamage-Data'!A150</f>
        <v>Panama</v>
      </c>
      <c r="B150" s="1">
        <v>7833.9035509367804</v>
      </c>
    </row>
    <row r="151" spans="1:2" x14ac:dyDescent="0.35">
      <c r="A151" t="str">
        <f>'MaxDamage-Data'!A151</f>
        <v>Papua New Guinea</v>
      </c>
      <c r="B151" s="1">
        <v>1382.1437493387666</v>
      </c>
    </row>
    <row r="152" spans="1:2" x14ac:dyDescent="0.35">
      <c r="A152" t="str">
        <f>'MaxDamage-Data'!A152</f>
        <v>Paraguay</v>
      </c>
      <c r="B152" s="1">
        <v>3100.8351186441673</v>
      </c>
    </row>
    <row r="153" spans="1:2" x14ac:dyDescent="0.35">
      <c r="A153" t="str">
        <f>'MaxDamage-Data'!A153</f>
        <v>Peru</v>
      </c>
      <c r="B153" s="1">
        <v>5075.4766702845191</v>
      </c>
    </row>
    <row r="154" spans="1:2" x14ac:dyDescent="0.35">
      <c r="A154" t="str">
        <f>'MaxDamage-Data'!A154</f>
        <v>Philippines</v>
      </c>
      <c r="B154" s="1">
        <v>2135.9184073706961</v>
      </c>
    </row>
    <row r="155" spans="1:2" x14ac:dyDescent="0.35">
      <c r="A155" t="str">
        <f>'MaxDamage-Data'!A155</f>
        <v>Poland</v>
      </c>
      <c r="B155" s="1">
        <v>12484.073151143239</v>
      </c>
    </row>
    <row r="156" spans="1:2" x14ac:dyDescent="0.35">
      <c r="A156" t="str">
        <f>'MaxDamage-Data'!A156</f>
        <v>Portugal</v>
      </c>
      <c r="B156" s="1">
        <v>22538.654077348168</v>
      </c>
    </row>
    <row r="157" spans="1:2" x14ac:dyDescent="0.35">
      <c r="A157" t="str">
        <f>'MaxDamage-Data'!A157</f>
        <v>Puerto Rico</v>
      </c>
      <c r="B157" s="1">
        <v>26437.992178883847</v>
      </c>
    </row>
    <row r="158" spans="1:2" x14ac:dyDescent="0.35">
      <c r="A158" t="str">
        <f>'MaxDamage-Data'!A158</f>
        <v>Qatar</v>
      </c>
      <c r="B158" s="1">
        <v>71510.155746257355</v>
      </c>
    </row>
    <row r="159" spans="1:2" x14ac:dyDescent="0.35">
      <c r="A159" t="str">
        <f>'MaxDamage-Data'!A159</f>
        <v>Romania</v>
      </c>
      <c r="B159" s="1">
        <v>8139.146673356282</v>
      </c>
    </row>
    <row r="160" spans="1:2" x14ac:dyDescent="0.35">
      <c r="A160" t="str">
        <f>'MaxDamage-Data'!A160</f>
        <v>Russian Federation</v>
      </c>
      <c r="B160" s="1">
        <v>10709.769363833941</v>
      </c>
    </row>
    <row r="161" spans="1:2" x14ac:dyDescent="0.35">
      <c r="A161" t="str">
        <f>'MaxDamage-Data'!A161</f>
        <v>Rwanda</v>
      </c>
      <c r="B161" s="1">
        <v>525.85492780301763</v>
      </c>
    </row>
    <row r="162" spans="1:2" x14ac:dyDescent="0.35">
      <c r="A162" t="str">
        <f>'MaxDamage-Data'!A162</f>
        <v>Samoa</v>
      </c>
      <c r="B162" s="1">
        <v>3456.7696596470514</v>
      </c>
    </row>
    <row r="163" spans="1:2" x14ac:dyDescent="0.35">
      <c r="A163" t="str">
        <f>'MaxDamage-Data'!A163</f>
        <v>San Marino</v>
      </c>
      <c r="B163" s="1"/>
    </row>
    <row r="164" spans="1:2" x14ac:dyDescent="0.35">
      <c r="A164" t="str">
        <f>'MaxDamage-Data'!A164</f>
        <v>Sao Tome and Principe</v>
      </c>
      <c r="B164" s="1">
        <v>1127.9816671991573</v>
      </c>
    </row>
    <row r="165" spans="1:2" x14ac:dyDescent="0.35">
      <c r="A165" t="str">
        <f>'MaxDamage-Data'!A165</f>
        <v>Saudi Arabia</v>
      </c>
      <c r="B165" s="1">
        <v>19326.582554817593</v>
      </c>
    </row>
    <row r="166" spans="1:2" x14ac:dyDescent="0.35">
      <c r="A166" t="str">
        <f>'MaxDamage-Data'!A166</f>
        <v>Senegal</v>
      </c>
      <c r="B166" s="1">
        <v>998.599576382696</v>
      </c>
    </row>
    <row r="167" spans="1:2" x14ac:dyDescent="0.35">
      <c r="A167" t="str">
        <f>'MaxDamage-Data'!A167</f>
        <v>Serbia</v>
      </c>
      <c r="B167" s="1">
        <v>5399.2976195801366</v>
      </c>
    </row>
    <row r="168" spans="1:2" x14ac:dyDescent="0.35">
      <c r="A168" t="str">
        <f>'MaxDamage-Data'!A168</f>
        <v>Seychelles</v>
      </c>
      <c r="B168" s="1">
        <v>10842.773064233708</v>
      </c>
    </row>
    <row r="169" spans="1:2" x14ac:dyDescent="0.35">
      <c r="A169" t="str">
        <f>'MaxDamage-Data'!A169</f>
        <v>Sierra Leone</v>
      </c>
      <c r="B169" s="1">
        <v>448.2215321411806</v>
      </c>
    </row>
    <row r="170" spans="1:2" x14ac:dyDescent="0.35">
      <c r="A170" t="str">
        <f>'MaxDamage-Data'!A170</f>
        <v>Singapore</v>
      </c>
      <c r="B170" s="1">
        <v>46569.688428068439</v>
      </c>
    </row>
    <row r="171" spans="1:2" x14ac:dyDescent="0.35">
      <c r="A171" t="str">
        <f>'MaxDamage-Data'!A171</f>
        <v>Sint Maarten (Dutch part)</v>
      </c>
      <c r="B171" s="1"/>
    </row>
    <row r="172" spans="1:2" x14ac:dyDescent="0.35">
      <c r="A172" t="str">
        <f>'MaxDamage-Data'!A172</f>
        <v>Slovak Republic</v>
      </c>
      <c r="B172" s="1">
        <v>16509.896673997686</v>
      </c>
    </row>
    <row r="173" spans="1:2" x14ac:dyDescent="0.35">
      <c r="A173" t="str">
        <f>'MaxDamage-Data'!A173</f>
        <v>Slovenia</v>
      </c>
      <c r="B173" s="1">
        <v>23417.644655706827</v>
      </c>
    </row>
    <row r="174" spans="1:2" x14ac:dyDescent="0.35">
      <c r="A174" t="str">
        <f>'MaxDamage-Data'!A174</f>
        <v>Solomon Islands</v>
      </c>
      <c r="B174" s="1">
        <v>1294.6927321719254</v>
      </c>
    </row>
    <row r="175" spans="1:2" x14ac:dyDescent="0.35">
      <c r="A175" t="str">
        <f>'MaxDamage-Data'!A175</f>
        <v>Somalia</v>
      </c>
      <c r="B175" s="1">
        <v>5.8637473861779332</v>
      </c>
    </row>
    <row r="176" spans="1:2" x14ac:dyDescent="0.35">
      <c r="A176" t="str">
        <f>'MaxDamage-Data'!A176</f>
        <v>South Africa</v>
      </c>
      <c r="B176" s="1">
        <v>7175.6248040722267</v>
      </c>
    </row>
    <row r="177" spans="1:2" x14ac:dyDescent="0.35">
      <c r="A177" t="str">
        <f>'MaxDamage-Data'!A177</f>
        <v>South Sudan</v>
      </c>
      <c r="B177" s="1">
        <v>1582.1505029785951</v>
      </c>
    </row>
    <row r="178" spans="1:2" x14ac:dyDescent="0.35">
      <c r="A178" t="str">
        <f>'MaxDamage-Data'!A178</f>
        <v>Spain</v>
      </c>
      <c r="B178" s="1">
        <v>30736.002278173593</v>
      </c>
    </row>
    <row r="179" spans="1:2" x14ac:dyDescent="0.35">
      <c r="A179" t="str">
        <f>'MaxDamage-Data'!A179</f>
        <v>Sri Lanka</v>
      </c>
      <c r="B179" s="1">
        <v>2400.0155749726327</v>
      </c>
    </row>
    <row r="180" spans="1:2" x14ac:dyDescent="0.35">
      <c r="A180" t="str">
        <f>'MaxDamage-Data'!A180</f>
        <v>St. Kitts and Nevis</v>
      </c>
      <c r="B180" s="1">
        <v>13226.952311418998</v>
      </c>
    </row>
    <row r="181" spans="1:2" x14ac:dyDescent="0.35">
      <c r="A181" t="str">
        <f>'MaxDamage-Data'!A181</f>
        <v>St. Lucia</v>
      </c>
      <c r="B181" s="1">
        <v>7014.1964486851939</v>
      </c>
    </row>
    <row r="182" spans="1:2" x14ac:dyDescent="0.35">
      <c r="A182" t="str">
        <f>'MaxDamage-Data'!A182</f>
        <v>St. Martin (French part)</v>
      </c>
      <c r="B182" s="1"/>
    </row>
    <row r="183" spans="1:2" x14ac:dyDescent="0.35">
      <c r="A183" t="str">
        <f>'MaxDamage-Data'!A183</f>
        <v>St. Vincent and the Grenadines</v>
      </c>
      <c r="B183" s="1">
        <v>6231.7132255384649</v>
      </c>
    </row>
    <row r="184" spans="1:2" x14ac:dyDescent="0.35">
      <c r="A184" t="str">
        <f>'MaxDamage-Data'!A184</f>
        <v>Sudan</v>
      </c>
      <c r="B184" s="1">
        <v>1439.52318486175</v>
      </c>
    </row>
    <row r="185" spans="1:2" x14ac:dyDescent="0.35">
      <c r="A185" t="str">
        <f>'MaxDamage-Data'!A185</f>
        <v>Suriname</v>
      </c>
      <c r="B185" s="1">
        <v>8321.3921968213399</v>
      </c>
    </row>
    <row r="186" spans="1:2" x14ac:dyDescent="0.35">
      <c r="A186" t="str">
        <f>'MaxDamage-Data'!A186</f>
        <v>Swaziland</v>
      </c>
      <c r="B186" s="1">
        <v>3261.593262717462</v>
      </c>
    </row>
    <row r="187" spans="1:2" x14ac:dyDescent="0.35">
      <c r="A187" t="str">
        <f>'MaxDamage-Data'!A187</f>
        <v>Sweden</v>
      </c>
      <c r="B187" s="1">
        <v>52076.255913486435</v>
      </c>
    </row>
    <row r="188" spans="1:2" x14ac:dyDescent="0.35">
      <c r="A188" t="str">
        <f>'MaxDamage-Data'!A188</f>
        <v>Switzerland</v>
      </c>
      <c r="B188" s="1">
        <v>74276.718415942509</v>
      </c>
    </row>
    <row r="189" spans="1:2" x14ac:dyDescent="0.35">
      <c r="A189" t="str">
        <f>'MaxDamage-Data'!A189</f>
        <v>Syrian Arab Republic</v>
      </c>
      <c r="B189" s="1">
        <v>376.11150317572339</v>
      </c>
    </row>
    <row r="190" spans="1:2" x14ac:dyDescent="0.35">
      <c r="A190" t="str">
        <f>'MaxDamage-Data'!A190</f>
        <v>Tajikistan</v>
      </c>
      <c r="B190" s="1">
        <v>739.73219180409751</v>
      </c>
    </row>
    <row r="191" spans="1:2" x14ac:dyDescent="0.35">
      <c r="A191" t="str">
        <f>'MaxDamage-Data'!A191</f>
        <v>Tanzania</v>
      </c>
      <c r="B191" s="1">
        <v>524.69379524951296</v>
      </c>
    </row>
    <row r="192" spans="1:2" x14ac:dyDescent="0.35">
      <c r="A192" t="str">
        <f>'MaxDamage-Data'!A192</f>
        <v>Thailand</v>
      </c>
      <c r="B192" s="1">
        <v>4802.6627576621331</v>
      </c>
    </row>
    <row r="193" spans="1:2" x14ac:dyDescent="0.35">
      <c r="A193" t="str">
        <f>'MaxDamage-Data'!A193</f>
        <v>Timor-Leste</v>
      </c>
      <c r="B193" s="1">
        <v>875.83656927126458</v>
      </c>
    </row>
    <row r="194" spans="1:2" x14ac:dyDescent="0.35">
      <c r="A194" t="str">
        <f>'MaxDamage-Data'!A194</f>
        <v>Togo</v>
      </c>
      <c r="B194" s="1">
        <v>503.16182399166479</v>
      </c>
    </row>
    <row r="195" spans="1:2" x14ac:dyDescent="0.35">
      <c r="A195" t="str">
        <f>'MaxDamage-Data'!A195</f>
        <v>Tonga</v>
      </c>
      <c r="B195" s="1">
        <v>3546.7778195821002</v>
      </c>
    </row>
    <row r="196" spans="1:2" x14ac:dyDescent="0.35">
      <c r="A196" t="str">
        <f>'MaxDamage-Data'!A196</f>
        <v>Trinidad and Tobago</v>
      </c>
      <c r="B196" s="1">
        <v>15630.05045420804</v>
      </c>
    </row>
    <row r="197" spans="1:2" x14ac:dyDescent="0.35">
      <c r="A197" t="str">
        <f>'MaxDamage-Data'!A197</f>
        <v>Tunisia</v>
      </c>
      <c r="B197" s="1">
        <v>4211.3560860504722</v>
      </c>
    </row>
    <row r="198" spans="1:2" x14ac:dyDescent="0.35">
      <c r="A198" t="str">
        <f>'MaxDamage-Data'!A198</f>
        <v>Turkey</v>
      </c>
      <c r="B198" s="1">
        <v>10135.74889147344</v>
      </c>
    </row>
    <row r="199" spans="1:2" x14ac:dyDescent="0.35">
      <c r="A199" t="str">
        <f>'MaxDamage-Data'!A199</f>
        <v>Turkmenistan</v>
      </c>
      <c r="B199" s="1">
        <v>4392.7195833075193</v>
      </c>
    </row>
    <row r="200" spans="1:2" x14ac:dyDescent="0.35">
      <c r="A200" t="str">
        <f>'MaxDamage-Data'!A200</f>
        <v>Turks and Caicos Islands</v>
      </c>
      <c r="B200" s="1"/>
    </row>
    <row r="201" spans="1:2" x14ac:dyDescent="0.35">
      <c r="A201" t="str">
        <f>'MaxDamage-Data'!A201</f>
        <v>Tuvalu</v>
      </c>
      <c r="B201" s="1">
        <v>3238.4961105457514</v>
      </c>
    </row>
    <row r="202" spans="1:2" x14ac:dyDescent="0.35">
      <c r="A202" t="str">
        <f>'MaxDamage-Data'!A202</f>
        <v>Uganda</v>
      </c>
      <c r="B202" s="1">
        <v>471.67727989614735</v>
      </c>
    </row>
    <row r="203" spans="1:2" x14ac:dyDescent="0.35">
      <c r="A203" t="str">
        <f>'MaxDamage-Data'!A203</f>
        <v>Ukraine</v>
      </c>
      <c r="B203" s="1">
        <v>2973.9964807156225</v>
      </c>
    </row>
    <row r="204" spans="1:2" x14ac:dyDescent="0.35">
      <c r="A204" t="str">
        <f>'MaxDamage-Data'!A204</f>
        <v>United Arab Emirates</v>
      </c>
      <c r="B204" s="1">
        <v>33885.925442130101</v>
      </c>
    </row>
    <row r="205" spans="1:2" x14ac:dyDescent="0.35">
      <c r="A205" t="str">
        <f>'MaxDamage-Data'!A205</f>
        <v>United Kingdom</v>
      </c>
      <c r="B205" s="1">
        <v>38363.441435625507</v>
      </c>
    </row>
    <row r="206" spans="1:2" x14ac:dyDescent="0.35">
      <c r="A206" t="str">
        <f>'MaxDamage-Data'!A206</f>
        <v>United States</v>
      </c>
      <c r="B206" s="1">
        <v>48377.393845550701</v>
      </c>
    </row>
    <row r="207" spans="1:2" x14ac:dyDescent="0.35">
      <c r="A207" t="str">
        <f>'MaxDamage-Data'!A207</f>
        <v>Uruguay</v>
      </c>
      <c r="B207" s="1">
        <v>11530.637500401648</v>
      </c>
    </row>
    <row r="208" spans="1:2" x14ac:dyDescent="0.35">
      <c r="A208" t="str">
        <f>'MaxDamage-Data'!A208</f>
        <v>Uzbekistan</v>
      </c>
      <c r="B208" s="1">
        <v>1377.0821404693777</v>
      </c>
    </row>
    <row r="209" spans="1:2" x14ac:dyDescent="0.35">
      <c r="A209" t="str">
        <f>'MaxDamage-Data'!A209</f>
        <v>Vanuatu</v>
      </c>
      <c r="B209" s="1">
        <v>2965.7522301167332</v>
      </c>
    </row>
    <row r="210" spans="1:2" x14ac:dyDescent="0.35">
      <c r="A210" t="str">
        <f>'MaxDamage-Data'!A210</f>
        <v>Venezuela, RB</v>
      </c>
      <c r="B210" s="1">
        <v>13559.126799553385</v>
      </c>
    </row>
    <row r="211" spans="1:2" x14ac:dyDescent="0.35">
      <c r="A211" t="str">
        <f>'MaxDamage-Data'!A211</f>
        <v>Vietnam</v>
      </c>
      <c r="B211" s="1">
        <v>1333.583526355043</v>
      </c>
    </row>
    <row r="212" spans="1:2" x14ac:dyDescent="0.35">
      <c r="A212" t="str">
        <f>'MaxDamage-Data'!A212</f>
        <v>Virgin Islands (U.S.)</v>
      </c>
      <c r="B212" s="1"/>
    </row>
    <row r="213" spans="1:2" x14ac:dyDescent="0.35">
      <c r="A213" t="str">
        <f>'MaxDamage-Data'!A213</f>
        <v>West Bank and Gaza</v>
      </c>
      <c r="B213" s="1">
        <v>2338.7198768230292</v>
      </c>
    </row>
    <row r="214" spans="1:2" x14ac:dyDescent="0.35">
      <c r="A214" t="str">
        <f>'MaxDamage-Data'!A214</f>
        <v>Yemen, Rep.</v>
      </c>
      <c r="B214" s="1">
        <v>1394.5323557113857</v>
      </c>
    </row>
    <row r="215" spans="1:2" x14ac:dyDescent="0.35">
      <c r="A215" t="str">
        <f>'MaxDamage-Data'!A215</f>
        <v>Zambia</v>
      </c>
      <c r="B215" s="1">
        <v>1533.284355365065</v>
      </c>
    </row>
    <row r="216" spans="1:2" x14ac:dyDescent="0.35">
      <c r="A216" t="str">
        <f>'MaxDamage-Data'!A216</f>
        <v>Zimbabwe</v>
      </c>
      <c r="B216" s="1">
        <v>723.16464859082885</v>
      </c>
    </row>
    <row r="217" spans="1:2" x14ac:dyDescent="0.35">
      <c r="A217" t="str">
        <f>'MaxDamage-Data'!A217</f>
        <v>Arab World</v>
      </c>
      <c r="B217" s="1">
        <v>6032.9619568580238</v>
      </c>
    </row>
    <row r="218" spans="1:2" x14ac:dyDescent="0.35">
      <c r="A218" t="str">
        <f>'MaxDamage-Data'!A218</f>
        <v>Caribbean small states</v>
      </c>
      <c r="B218" s="1">
        <v>8628.0405480560912</v>
      </c>
    </row>
    <row r="219" spans="1:2" x14ac:dyDescent="0.35">
      <c r="A219" t="str">
        <f>'MaxDamage-Data'!A219</f>
        <v>Central Europe and the Baltics</v>
      </c>
      <c r="B219" s="1">
        <v>12452.423933545717</v>
      </c>
    </row>
    <row r="220" spans="1:2" x14ac:dyDescent="0.35">
      <c r="A220" t="str">
        <f>'MaxDamage-Data'!A220</f>
        <v>East Asia &amp; Pacific (all income levels)</v>
      </c>
      <c r="B220" s="1">
        <v>7459.925785282835</v>
      </c>
    </row>
    <row r="221" spans="1:2" x14ac:dyDescent="0.35">
      <c r="A221" t="str">
        <f>'MaxDamage-Data'!A221</f>
        <v>East Asia &amp; Pacific (developing only)</v>
      </c>
      <c r="B221" s="1">
        <v>3885.2853754907583</v>
      </c>
    </row>
    <row r="222" spans="1:2" x14ac:dyDescent="0.35">
      <c r="A222" t="str">
        <f>'MaxDamage-Data'!A222</f>
        <v>Euro area</v>
      </c>
      <c r="B222" s="1">
        <v>37810.39974792939</v>
      </c>
    </row>
    <row r="223" spans="1:2" x14ac:dyDescent="0.35">
      <c r="A223" t="str">
        <f>'MaxDamage-Data'!A223</f>
        <v>Europe &amp; Central Asia (all income levels)</v>
      </c>
      <c r="B223" s="1">
        <v>23404.56246350627</v>
      </c>
    </row>
    <row r="224" spans="1:2" x14ac:dyDescent="0.35">
      <c r="A224" t="str">
        <f>'MaxDamage-Data'!A224</f>
        <v>Europe &amp; Central Asia (developing only)</v>
      </c>
      <c r="B224" s="1">
        <v>6198.2260059723931</v>
      </c>
    </row>
    <row r="225" spans="1:2" x14ac:dyDescent="0.35">
      <c r="A225" t="str">
        <f>'MaxDamage-Data'!A225</f>
        <v>European Union</v>
      </c>
      <c r="B225" s="1">
        <v>33558.684856996944</v>
      </c>
    </row>
    <row r="226" spans="1:2" x14ac:dyDescent="0.35">
      <c r="A226" t="str">
        <f>'MaxDamage-Data'!A226</f>
        <v>Fragile and conflict affected situations</v>
      </c>
      <c r="B226" s="1">
        <v>1334.5444108917193</v>
      </c>
    </row>
    <row r="227" spans="1:2" x14ac:dyDescent="0.35">
      <c r="A227" t="str">
        <f>'MaxDamage-Data'!A227</f>
        <v>Heavily indebted poor countries (HIPC)</v>
      </c>
      <c r="B227" s="1">
        <v>725.07204562525828</v>
      </c>
    </row>
    <row r="228" spans="1:2" x14ac:dyDescent="0.35">
      <c r="A228" t="str">
        <f>'MaxDamage-Data'!A228</f>
        <v>High income</v>
      </c>
      <c r="B228" s="1">
        <v>36049.745753500902</v>
      </c>
    </row>
    <row r="229" spans="1:2" x14ac:dyDescent="0.35">
      <c r="A229" t="str">
        <f>'MaxDamage-Data'!A229</f>
        <v>High income: nonOECD</v>
      </c>
      <c r="B229" s="1">
        <v>16365.163781078143</v>
      </c>
    </row>
    <row r="230" spans="1:2" x14ac:dyDescent="0.35">
      <c r="A230" t="str">
        <f>'MaxDamage-Data'!A230</f>
        <v>High income: OECD</v>
      </c>
      <c r="B230" s="1">
        <v>40719.734527196531</v>
      </c>
    </row>
    <row r="231" spans="1:2" x14ac:dyDescent="0.35">
      <c r="A231" t="str">
        <f>'MaxDamage-Data'!A231</f>
        <v>Latin America &amp; Caribbean (all income levels)</v>
      </c>
      <c r="B231" s="1">
        <v>8921.7092828404893</v>
      </c>
    </row>
    <row r="232" spans="1:2" x14ac:dyDescent="0.35">
      <c r="A232" t="str">
        <f>'MaxDamage-Data'!A232</f>
        <v>Latin America &amp; Caribbean (developing only)</v>
      </c>
      <c r="B232" s="1">
        <v>8619.1901375218149</v>
      </c>
    </row>
    <row r="233" spans="1:2" x14ac:dyDescent="0.35">
      <c r="A233" t="str">
        <f>'MaxDamage-Data'!A233</f>
        <v>Least developed countries: UN classification</v>
      </c>
      <c r="B233" s="1">
        <v>740.78393203787107</v>
      </c>
    </row>
    <row r="234" spans="1:2" x14ac:dyDescent="0.35">
      <c r="A234" t="str">
        <f>'MaxDamage-Data'!A234</f>
        <v>Low &amp; middle income</v>
      </c>
      <c r="B234" s="1">
        <v>3372.3531034970388</v>
      </c>
    </row>
    <row r="235" spans="1:2" x14ac:dyDescent="0.35">
      <c r="A235" t="str">
        <f>'MaxDamage-Data'!A235</f>
        <v>Low income</v>
      </c>
      <c r="B235" s="1">
        <v>573.33837741837715</v>
      </c>
    </row>
    <row r="236" spans="1:2" x14ac:dyDescent="0.35">
      <c r="A236" t="str">
        <f>'MaxDamage-Data'!A236</f>
        <v>Lower middle income</v>
      </c>
      <c r="B236" s="1">
        <v>1758.8706965231647</v>
      </c>
    </row>
    <row r="237" spans="1:2" x14ac:dyDescent="0.35">
      <c r="A237" t="str">
        <f>'MaxDamage-Data'!A237</f>
        <v>Middle East &amp; North Africa (all income levels)</v>
      </c>
      <c r="B237" s="1">
        <v>7064.1576519469727</v>
      </c>
    </row>
    <row r="238" spans="1:2" x14ac:dyDescent="0.35">
      <c r="A238" t="str">
        <f>'MaxDamage-Data'!A238</f>
        <v>Middle East &amp; North Africa (developing only)</v>
      </c>
      <c r="B238" s="1">
        <v>4003.9904368346106</v>
      </c>
    </row>
    <row r="239" spans="1:2" x14ac:dyDescent="0.35">
      <c r="A239" t="str">
        <f>'MaxDamage-Data'!A239</f>
        <v>Middle income</v>
      </c>
      <c r="B239" s="1">
        <v>3833.4235323415596</v>
      </c>
    </row>
    <row r="240" spans="1:2" x14ac:dyDescent="0.35">
      <c r="A240" t="str">
        <f>'MaxDamage-Data'!A240</f>
        <v>North America</v>
      </c>
      <c r="B240" s="1">
        <v>48294.630804042339</v>
      </c>
    </row>
    <row r="241" spans="1:2" x14ac:dyDescent="0.35">
      <c r="A241" t="str">
        <f>'MaxDamage-Data'!A241</f>
        <v>Not classified</v>
      </c>
      <c r="B241" s="1"/>
    </row>
    <row r="242" spans="1:2" x14ac:dyDescent="0.35">
      <c r="A242" t="str">
        <f>'MaxDamage-Data'!A242</f>
        <v>OECD members</v>
      </c>
      <c r="B242" s="1">
        <v>35694.630636383248</v>
      </c>
    </row>
    <row r="243" spans="1:2" x14ac:dyDescent="0.35">
      <c r="A243" t="str">
        <f>'MaxDamage-Data'!A243</f>
        <v>Other small states</v>
      </c>
      <c r="B243" s="1">
        <v>4282.3326104140824</v>
      </c>
    </row>
    <row r="244" spans="1:2" x14ac:dyDescent="0.35">
      <c r="A244" t="str">
        <f>'MaxDamage-Data'!A244</f>
        <v>Pacific island small states</v>
      </c>
      <c r="B244" s="1">
        <v>2900.0981662772342</v>
      </c>
    </row>
    <row r="245" spans="1:2" x14ac:dyDescent="0.35">
      <c r="A245" t="str">
        <f>'MaxDamage-Data'!A245</f>
        <v>Small states</v>
      </c>
      <c r="B245" s="1">
        <v>5234.0238146764113</v>
      </c>
    </row>
    <row r="246" spans="1:2" x14ac:dyDescent="0.35">
      <c r="A246" t="str">
        <f>'MaxDamage-Data'!A246</f>
        <v>South Asia</v>
      </c>
      <c r="B246" s="1">
        <v>1298.2766998041336</v>
      </c>
    </row>
    <row r="247" spans="1:2" x14ac:dyDescent="0.35">
      <c r="A247" t="str">
        <f>'MaxDamage-Data'!A247</f>
        <v>Sub-Saharan Africa (all income levels)</v>
      </c>
      <c r="B247" s="1">
        <v>1519.0757820248109</v>
      </c>
    </row>
    <row r="248" spans="1:2" x14ac:dyDescent="0.35">
      <c r="A248" t="str">
        <f>'MaxDamage-Data'!A248</f>
        <v>Sub-Saharan Africa (developing only)</v>
      </c>
      <c r="B248" s="1">
        <v>1506.7302016272422</v>
      </c>
    </row>
    <row r="249" spans="1:2" x14ac:dyDescent="0.35">
      <c r="A249" t="str">
        <f>'MaxDamage-Data'!A249</f>
        <v>Upper middle income</v>
      </c>
      <c r="B249" s="1">
        <v>5991.0098825336881</v>
      </c>
    </row>
    <row r="250" spans="1:2" x14ac:dyDescent="0.35">
      <c r="A250" t="str">
        <f>'MaxDamage-Data'!A250</f>
        <v>World</v>
      </c>
      <c r="B250" s="1">
        <v>9474.355559853293</v>
      </c>
    </row>
  </sheetData>
  <mergeCells count="1">
    <mergeCell ref="G4:G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FF00"/>
  </sheetPr>
  <dimension ref="A2:S250"/>
  <sheetViews>
    <sheetView workbookViewId="0"/>
  </sheetViews>
  <sheetFormatPr defaultRowHeight="14.5" x14ac:dyDescent="0.35"/>
  <cols>
    <col min="1" max="1" width="22.453125" customWidth="1"/>
    <col min="2" max="2" width="18.1796875" customWidth="1"/>
    <col min="7" max="7" width="11.81640625" customWidth="1"/>
    <col min="8" max="8" width="16.26953125" customWidth="1"/>
    <col min="10" max="10" width="14.453125" bestFit="1" customWidth="1"/>
  </cols>
  <sheetData>
    <row r="2" spans="1:19" ht="29" x14ac:dyDescent="0.35">
      <c r="A2" s="9" t="s">
        <v>248</v>
      </c>
      <c r="B2" s="15" t="s">
        <v>249</v>
      </c>
      <c r="G2" s="90" t="s">
        <v>1047</v>
      </c>
      <c r="H2" s="91"/>
      <c r="I2" s="91"/>
      <c r="J2" s="91"/>
      <c r="K2" s="91"/>
      <c r="L2" s="91"/>
      <c r="M2" s="91"/>
      <c r="N2" s="91"/>
      <c r="O2" s="91"/>
      <c r="P2" s="91"/>
      <c r="Q2" s="91"/>
      <c r="R2" s="91"/>
      <c r="S2" s="92"/>
    </row>
    <row r="3" spans="1:19" x14ac:dyDescent="0.35">
      <c r="A3" t="str">
        <f>'MaxDamage-Data'!A3</f>
        <v>Afghanistan</v>
      </c>
      <c r="B3" s="1">
        <v>561.19761752151953</v>
      </c>
      <c r="G3" s="93"/>
      <c r="I3" t="s">
        <v>1002</v>
      </c>
      <c r="J3" t="s">
        <v>1003</v>
      </c>
      <c r="S3" s="94"/>
    </row>
    <row r="4" spans="1:19" x14ac:dyDescent="0.35">
      <c r="A4" t="str">
        <f>'MaxDamage-Data'!A4</f>
        <v>Albania</v>
      </c>
      <c r="B4" s="1">
        <v>4175.1216378734252</v>
      </c>
      <c r="G4" s="202" t="s">
        <v>1038</v>
      </c>
      <c r="H4" t="s">
        <v>1048</v>
      </c>
      <c r="I4">
        <v>751</v>
      </c>
      <c r="J4">
        <v>43097</v>
      </c>
      <c r="S4" s="94"/>
    </row>
    <row r="5" spans="1:19" x14ac:dyDescent="0.35">
      <c r="A5" t="str">
        <f>'MaxDamage-Data'!A5</f>
        <v>Algeria</v>
      </c>
      <c r="B5" s="1">
        <v>4349.5693247425643</v>
      </c>
      <c r="G5" s="202"/>
      <c r="H5" t="s">
        <v>1049</v>
      </c>
      <c r="I5">
        <v>215</v>
      </c>
      <c r="J5">
        <v>10978</v>
      </c>
      <c r="S5" s="94"/>
    </row>
    <row r="6" spans="1:19" x14ac:dyDescent="0.35">
      <c r="A6" t="str">
        <f>'MaxDamage-Data'!A6</f>
        <v>American Samoa</v>
      </c>
      <c r="B6" s="1"/>
      <c r="G6" s="202"/>
      <c r="H6" t="s">
        <v>1050</v>
      </c>
      <c r="I6" s="7">
        <v>209</v>
      </c>
      <c r="J6" s="7">
        <v>2834</v>
      </c>
      <c r="S6" s="94"/>
    </row>
    <row r="7" spans="1:19" x14ac:dyDescent="0.35">
      <c r="A7" t="str">
        <f>'MaxDamage-Data'!A7</f>
        <v>Andorra</v>
      </c>
      <c r="B7" s="1"/>
      <c r="G7" s="202"/>
      <c r="H7" t="s">
        <v>1037</v>
      </c>
      <c r="I7" s="1">
        <f>AVERAGE(I4:I6)</f>
        <v>391.66666666666669</v>
      </c>
      <c r="J7" s="1">
        <f>AVERAGE(J4:J6)</f>
        <v>18969.666666666668</v>
      </c>
      <c r="S7" s="94"/>
    </row>
    <row r="8" spans="1:19" x14ac:dyDescent="0.35">
      <c r="A8" t="str">
        <f>'MaxDamage-Data'!A8</f>
        <v>Angola</v>
      </c>
      <c r="B8" s="1">
        <v>4218.6491255737947</v>
      </c>
      <c r="G8" s="96"/>
      <c r="I8" s="1"/>
      <c r="J8" s="1"/>
      <c r="S8" s="94"/>
    </row>
    <row r="9" spans="1:19" x14ac:dyDescent="0.35">
      <c r="A9" t="str">
        <f>'MaxDamage-Data'!A9</f>
        <v>Antigua and Barbuda</v>
      </c>
      <c r="B9" s="1">
        <v>13017.310387548714</v>
      </c>
      <c r="G9" s="96"/>
      <c r="I9" s="1"/>
      <c r="J9" s="1"/>
      <c r="S9" s="94"/>
    </row>
    <row r="10" spans="1:19" x14ac:dyDescent="0.35">
      <c r="A10" t="str">
        <f>'MaxDamage-Data'!A10</f>
        <v>Argentina</v>
      </c>
      <c r="B10" s="1">
        <v>11460.376147593262</v>
      </c>
      <c r="G10" s="93" t="s">
        <v>1039</v>
      </c>
      <c r="S10" s="94"/>
    </row>
    <row r="11" spans="1:19" x14ac:dyDescent="0.35">
      <c r="A11" t="str">
        <f>'MaxDamage-Data'!A11</f>
        <v>Armenia</v>
      </c>
      <c r="B11" s="1">
        <v>3124.7848541250419</v>
      </c>
      <c r="G11" s="93"/>
      <c r="H11" t="s">
        <v>1004</v>
      </c>
      <c r="S11" s="94"/>
    </row>
    <row r="12" spans="1:19" x14ac:dyDescent="0.35">
      <c r="A12" t="str">
        <f>'MaxDamage-Data'!A12</f>
        <v>Aruba</v>
      </c>
      <c r="B12" s="1">
        <v>24289.141516132615</v>
      </c>
      <c r="G12" s="93"/>
      <c r="J12" t="s">
        <v>1044</v>
      </c>
      <c r="S12" s="94"/>
    </row>
    <row r="13" spans="1:19" x14ac:dyDescent="0.35">
      <c r="A13" t="str">
        <f>'MaxDamage-Data'!A13</f>
        <v>Australia</v>
      </c>
      <c r="B13" s="1">
        <v>51800.931389541031</v>
      </c>
      <c r="G13" s="93"/>
      <c r="S13" s="94"/>
    </row>
    <row r="14" spans="1:19" x14ac:dyDescent="0.35">
      <c r="A14" t="str">
        <f>'MaxDamage-Data'!A14</f>
        <v>Austria</v>
      </c>
      <c r="B14" s="1">
        <v>46444.184444031009</v>
      </c>
      <c r="G14" s="93"/>
      <c r="H14" t="s">
        <v>1005</v>
      </c>
      <c r="S14" s="94"/>
    </row>
    <row r="15" spans="1:19" x14ac:dyDescent="0.35">
      <c r="A15" t="str">
        <f>'MaxDamage-Data'!A15</f>
        <v>Azerbaijan</v>
      </c>
      <c r="B15" s="1">
        <v>5842.8057835857626</v>
      </c>
      <c r="G15" s="93"/>
      <c r="J15" t="s">
        <v>1045</v>
      </c>
      <c r="S15" s="94"/>
    </row>
    <row r="16" spans="1:19" x14ac:dyDescent="0.35">
      <c r="A16" t="str">
        <f>'MaxDamage-Data'!A16</f>
        <v>Bahamas, The</v>
      </c>
      <c r="B16" s="1">
        <v>21941.86930301971</v>
      </c>
      <c r="G16" s="93"/>
      <c r="S16" s="94"/>
    </row>
    <row r="17" spans="1:19" x14ac:dyDescent="0.35">
      <c r="A17" t="str">
        <f>'MaxDamage-Data'!A17</f>
        <v>Bahrain</v>
      </c>
      <c r="B17" s="1">
        <v>20545.967021473167</v>
      </c>
      <c r="G17" s="97"/>
      <c r="H17" s="7"/>
      <c r="I17" s="7"/>
      <c r="J17" s="7"/>
      <c r="K17" s="7"/>
      <c r="L17" s="7"/>
      <c r="M17" s="7"/>
      <c r="N17" s="7"/>
      <c r="O17" s="7"/>
      <c r="P17" s="7"/>
      <c r="Q17" s="7"/>
      <c r="R17" s="7"/>
      <c r="S17" s="98"/>
    </row>
    <row r="18" spans="1:19" x14ac:dyDescent="0.35">
      <c r="A18" t="str">
        <f>'MaxDamage-Data'!A18</f>
        <v>Bangladesh</v>
      </c>
      <c r="B18" s="1">
        <v>762.80373951000934</v>
      </c>
      <c r="G18" s="93" t="s">
        <v>1046</v>
      </c>
      <c r="S18" s="94"/>
    </row>
    <row r="19" spans="1:19" x14ac:dyDescent="0.35">
      <c r="A19" t="str">
        <f>'MaxDamage-Data'!A19</f>
        <v>Barbados</v>
      </c>
      <c r="B19" s="1">
        <v>15812.27977574573</v>
      </c>
      <c r="G19" s="93"/>
      <c r="H19" t="s">
        <v>1040</v>
      </c>
      <c r="S19" s="94"/>
    </row>
    <row r="20" spans="1:19" x14ac:dyDescent="0.35">
      <c r="A20" t="str">
        <f>'MaxDamage-Data'!A20</f>
        <v>Belarus</v>
      </c>
      <c r="B20" s="1">
        <v>5818.8548592158049</v>
      </c>
      <c r="G20" s="93"/>
      <c r="I20" t="s">
        <v>1051</v>
      </c>
      <c r="S20" s="94"/>
    </row>
    <row r="21" spans="1:19" x14ac:dyDescent="0.35">
      <c r="A21" t="str">
        <f>'MaxDamage-Data'!A21</f>
        <v>Belgium</v>
      </c>
      <c r="B21" s="1">
        <v>44358.260637472056</v>
      </c>
      <c r="G21" s="93"/>
      <c r="H21" t="s">
        <v>1052</v>
      </c>
      <c r="S21" s="94"/>
    </row>
    <row r="22" spans="1:19" x14ac:dyDescent="0.35">
      <c r="A22" t="str">
        <f>'MaxDamage-Data'!A22</f>
        <v>Belize</v>
      </c>
      <c r="B22" s="1">
        <v>4527.3366386364005</v>
      </c>
      <c r="G22" s="93"/>
      <c r="I22" t="s">
        <v>1053</v>
      </c>
      <c r="S22" s="94"/>
    </row>
    <row r="23" spans="1:19" x14ac:dyDescent="0.35">
      <c r="A23" t="str">
        <f>'MaxDamage-Data'!A23</f>
        <v>Benin</v>
      </c>
      <c r="B23" s="1">
        <v>690.00228108086617</v>
      </c>
      <c r="G23" s="97"/>
      <c r="H23" s="7"/>
      <c r="I23" s="7"/>
      <c r="J23" s="7"/>
      <c r="K23" s="7"/>
      <c r="L23" s="7"/>
      <c r="M23" s="7"/>
      <c r="N23" s="7"/>
      <c r="O23" s="7"/>
      <c r="P23" s="7"/>
      <c r="Q23" s="7"/>
      <c r="R23" s="7"/>
      <c r="S23" s="98"/>
    </row>
    <row r="24" spans="1:19" x14ac:dyDescent="0.35">
      <c r="A24" t="str">
        <f>'MaxDamage-Data'!A24</f>
        <v>Bermuda</v>
      </c>
      <c r="B24" s="1">
        <v>88207.327559732206</v>
      </c>
    </row>
    <row r="25" spans="1:19" x14ac:dyDescent="0.35">
      <c r="A25" t="str">
        <f>'MaxDamage-Data'!A25</f>
        <v>Bhutan</v>
      </c>
      <c r="B25" s="1">
        <v>2211.3405131024579</v>
      </c>
    </row>
    <row r="26" spans="1:19" x14ac:dyDescent="0.35">
      <c r="A26" t="str">
        <f>'MaxDamage-Data'!A26</f>
        <v>Bolivia</v>
      </c>
      <c r="B26" s="1">
        <v>1934.6660667446527</v>
      </c>
    </row>
    <row r="27" spans="1:19" x14ac:dyDescent="0.35">
      <c r="A27" t="str">
        <f>'MaxDamage-Data'!A27</f>
        <v>Bosnia and Herzegovina</v>
      </c>
      <c r="B27" s="1">
        <v>4380.604285426858</v>
      </c>
    </row>
    <row r="28" spans="1:19" x14ac:dyDescent="0.35">
      <c r="A28" t="str">
        <f>'MaxDamage-Data'!A28</f>
        <v>Botswana</v>
      </c>
      <c r="B28" s="1">
        <v>6980.3618120029978</v>
      </c>
    </row>
    <row r="29" spans="1:19" x14ac:dyDescent="0.35">
      <c r="A29" t="str">
        <f>'MaxDamage-Data'!A29</f>
        <v>Brazil</v>
      </c>
      <c r="B29" s="1">
        <v>10978.260238245039</v>
      </c>
    </row>
    <row r="30" spans="1:19" x14ac:dyDescent="0.35">
      <c r="A30" t="str">
        <f>'MaxDamage-Data'!A30</f>
        <v>Brunei Darussalam</v>
      </c>
      <c r="B30" s="1">
        <v>30880.344856698608</v>
      </c>
    </row>
    <row r="31" spans="1:19" x14ac:dyDescent="0.35">
      <c r="A31" t="str">
        <f>'MaxDamage-Data'!A31</f>
        <v>Bulgaria</v>
      </c>
      <c r="B31" s="1">
        <v>6580.8138748071333</v>
      </c>
    </row>
    <row r="32" spans="1:19" x14ac:dyDescent="0.35">
      <c r="A32" t="str">
        <f>'MaxDamage-Data'!A32</f>
        <v>Burkina Faso</v>
      </c>
      <c r="B32" s="1">
        <v>592.60746992056966</v>
      </c>
    </row>
    <row r="33" spans="1:2" x14ac:dyDescent="0.35">
      <c r="A33" t="str">
        <f>'MaxDamage-Data'!A33</f>
        <v>Burundi</v>
      </c>
      <c r="B33" s="1">
        <v>219.52979945079323</v>
      </c>
    </row>
    <row r="34" spans="1:2" x14ac:dyDescent="0.35">
      <c r="A34" t="str">
        <f>'MaxDamage-Data'!A34</f>
        <v>Cabo Verde</v>
      </c>
      <c r="B34" s="1">
        <v>3413.2633700611032</v>
      </c>
    </row>
    <row r="35" spans="1:2" x14ac:dyDescent="0.35">
      <c r="A35" t="str">
        <f>'MaxDamage-Data'!A35</f>
        <v>Cambodia</v>
      </c>
      <c r="B35" s="1">
        <v>782.61888859280339</v>
      </c>
    </row>
    <row r="36" spans="1:2" x14ac:dyDescent="0.35">
      <c r="A36" t="str">
        <f>'MaxDamage-Data'!A36</f>
        <v>Cameroon</v>
      </c>
      <c r="B36" s="1">
        <v>1145.3689921082075</v>
      </c>
    </row>
    <row r="37" spans="1:2" x14ac:dyDescent="0.35">
      <c r="A37" t="str">
        <f>'MaxDamage-Data'!A37</f>
        <v>Canada</v>
      </c>
      <c r="B37" s="1">
        <v>47465.345927342722</v>
      </c>
    </row>
    <row r="38" spans="1:2" x14ac:dyDescent="0.35">
      <c r="A38" t="str">
        <f>'MaxDamage-Data'!A38</f>
        <v>Cayman Islands</v>
      </c>
      <c r="B38" s="1"/>
    </row>
    <row r="39" spans="1:2" x14ac:dyDescent="0.35">
      <c r="A39" t="str">
        <f>'MaxDamage-Data'!A39</f>
        <v>Central African Republic</v>
      </c>
      <c r="B39" s="1">
        <v>456.56340866830573</v>
      </c>
    </row>
    <row r="40" spans="1:2" x14ac:dyDescent="0.35">
      <c r="A40" t="str">
        <f>'MaxDamage-Data'!A40</f>
        <v>Chad</v>
      </c>
      <c r="B40" s="1">
        <v>909.29990691647322</v>
      </c>
    </row>
    <row r="41" spans="1:2" x14ac:dyDescent="0.35">
      <c r="A41" t="str">
        <f>'MaxDamage-Data'!A41</f>
        <v>Channel Islands</v>
      </c>
      <c r="B41" s="1"/>
    </row>
    <row r="42" spans="1:2" x14ac:dyDescent="0.35">
      <c r="A42" t="str">
        <f>'MaxDamage-Data'!A42</f>
        <v>Chile</v>
      </c>
      <c r="B42" s="1">
        <v>12681.765200708847</v>
      </c>
    </row>
    <row r="43" spans="1:2" x14ac:dyDescent="0.35">
      <c r="A43" t="str">
        <f>'MaxDamage-Data'!A43</f>
        <v>China</v>
      </c>
      <c r="B43" s="1">
        <v>4433.3408863037694</v>
      </c>
    </row>
    <row r="44" spans="1:2" x14ac:dyDescent="0.35">
      <c r="A44" t="str">
        <f>'MaxDamage-Data'!A44</f>
        <v>Colombia</v>
      </c>
      <c r="B44" s="1">
        <v>6179.7703294463508</v>
      </c>
    </row>
    <row r="45" spans="1:2" x14ac:dyDescent="0.35">
      <c r="A45" t="str">
        <f>'MaxDamage-Data'!A45</f>
        <v>Comoros</v>
      </c>
      <c r="B45" s="1">
        <v>756.81061176713774</v>
      </c>
    </row>
    <row r="46" spans="1:2" x14ac:dyDescent="0.35">
      <c r="A46" t="str">
        <f>'MaxDamage-Data'!A46</f>
        <v>Congo, Dem. Rep.</v>
      </c>
      <c r="B46" s="1">
        <v>346.70427473387707</v>
      </c>
    </row>
    <row r="47" spans="1:2" x14ac:dyDescent="0.35">
      <c r="A47" t="str">
        <f>'MaxDamage-Data'!A47</f>
        <v>Congo, Rep.</v>
      </c>
      <c r="B47" s="1">
        <v>2920.406708013456</v>
      </c>
    </row>
    <row r="48" spans="1:2" x14ac:dyDescent="0.35">
      <c r="A48" t="str">
        <f>'MaxDamage-Data'!A48</f>
        <v>Costa Rica</v>
      </c>
      <c r="B48" s="1">
        <v>7773.1854867935135</v>
      </c>
    </row>
    <row r="49" spans="1:2" x14ac:dyDescent="0.35">
      <c r="A49" t="str">
        <f>'MaxDamage-Data'!A49</f>
        <v>Cote d'Ivoire</v>
      </c>
      <c r="B49" s="1">
        <v>1311.3265646427792</v>
      </c>
    </row>
    <row r="50" spans="1:2" x14ac:dyDescent="0.35">
      <c r="A50" t="str">
        <f>'MaxDamage-Data'!A50</f>
        <v>Croatia</v>
      </c>
      <c r="B50" s="1">
        <v>13500.854429365825</v>
      </c>
    </row>
    <row r="51" spans="1:2" x14ac:dyDescent="0.35">
      <c r="A51" t="str">
        <f>'MaxDamage-Data'!A51</f>
        <v>Cuba</v>
      </c>
      <c r="B51" s="1">
        <v>5701.9626710990688</v>
      </c>
    </row>
    <row r="52" spans="1:2" x14ac:dyDescent="0.35">
      <c r="A52" t="str">
        <f>'MaxDamage-Data'!A52</f>
        <v>Curacao</v>
      </c>
      <c r="B52" s="1"/>
    </row>
    <row r="53" spans="1:2" x14ac:dyDescent="0.35">
      <c r="A53" t="str">
        <f>'MaxDamage-Data'!A53</f>
        <v>Cyprus</v>
      </c>
      <c r="B53" s="1">
        <v>27889.0371779788</v>
      </c>
    </row>
    <row r="54" spans="1:2" x14ac:dyDescent="0.35">
      <c r="A54" t="str">
        <f>'MaxDamage-Data'!A54</f>
        <v>Czech Republic</v>
      </c>
      <c r="B54" s="1">
        <v>19764.015541339671</v>
      </c>
    </row>
    <row r="55" spans="1:2" x14ac:dyDescent="0.35">
      <c r="A55" t="str">
        <f>'MaxDamage-Data'!A55</f>
        <v>Denmark</v>
      </c>
      <c r="B55" s="1">
        <v>57647.925016065732</v>
      </c>
    </row>
    <row r="56" spans="1:2" x14ac:dyDescent="0.35">
      <c r="A56" t="str">
        <f>'MaxDamage-Data'!A56</f>
        <v>Djibouti</v>
      </c>
      <c r="B56" s="1">
        <v>1353.1930280728925</v>
      </c>
    </row>
    <row r="57" spans="1:2" x14ac:dyDescent="0.35">
      <c r="A57" t="str">
        <f>'MaxDamage-Data'!A57</f>
        <v>Dominica</v>
      </c>
      <c r="B57" s="1">
        <v>6926.8475973830982</v>
      </c>
    </row>
    <row r="58" spans="1:2" x14ac:dyDescent="0.35">
      <c r="A58" t="str">
        <f>'MaxDamage-Data'!A58</f>
        <v>Dominican Republic</v>
      </c>
      <c r="B58" s="1">
        <v>5295.3996902538847</v>
      </c>
    </row>
    <row r="59" spans="1:2" x14ac:dyDescent="0.35">
      <c r="A59" t="str">
        <f>'MaxDamage-Data'!A59</f>
        <v>Ecuador</v>
      </c>
      <c r="B59" s="1">
        <v>4636.6930976666199</v>
      </c>
    </row>
    <row r="60" spans="1:2" x14ac:dyDescent="0.35">
      <c r="A60" t="str">
        <f>'MaxDamage-Data'!A60</f>
        <v>Egypt, Arab Rep.</v>
      </c>
      <c r="B60" s="1">
        <v>2803.5329626527396</v>
      </c>
    </row>
    <row r="61" spans="1:2" x14ac:dyDescent="0.35">
      <c r="A61" t="str">
        <f>'MaxDamage-Data'!A61</f>
        <v>El Salvador</v>
      </c>
      <c r="B61" s="1">
        <v>3444.4561484482233</v>
      </c>
    </row>
    <row r="62" spans="1:2" x14ac:dyDescent="0.35">
      <c r="A62" t="str">
        <f>'MaxDamage-Data'!A62</f>
        <v>Equatorial Guinea</v>
      </c>
      <c r="B62" s="1">
        <v>16638.131066690377</v>
      </c>
    </row>
    <row r="63" spans="1:2" x14ac:dyDescent="0.35">
      <c r="A63" t="str">
        <f>'MaxDamage-Data'!A63</f>
        <v>Eritrea</v>
      </c>
      <c r="B63" s="1">
        <v>368.74775819689802</v>
      </c>
    </row>
    <row r="64" spans="1:2" x14ac:dyDescent="0.35">
      <c r="A64" t="str">
        <f>'MaxDamage-Data'!A64</f>
        <v>Estonia</v>
      </c>
      <c r="B64" s="1">
        <v>14629.649391353985</v>
      </c>
    </row>
    <row r="65" spans="1:2" x14ac:dyDescent="0.35">
      <c r="A65" t="str">
        <f>'MaxDamage-Data'!A65</f>
        <v>Ethiopia</v>
      </c>
      <c r="B65" s="1">
        <v>343.69015164371291</v>
      </c>
    </row>
    <row r="66" spans="1:2" x14ac:dyDescent="0.35">
      <c r="A66" t="str">
        <f>'MaxDamage-Data'!A66</f>
        <v>Faeroe Islands</v>
      </c>
      <c r="B66" s="1"/>
    </row>
    <row r="67" spans="1:2" x14ac:dyDescent="0.35">
      <c r="A67" t="str">
        <f>'MaxDamage-Data'!A67</f>
        <v>Fiji</v>
      </c>
      <c r="B67" s="1">
        <v>3649.3823618700126</v>
      </c>
    </row>
    <row r="68" spans="1:2" x14ac:dyDescent="0.35">
      <c r="A68" t="str">
        <f>'MaxDamage-Data'!A68</f>
        <v>Finland</v>
      </c>
      <c r="B68" s="1">
        <v>46202.415162845442</v>
      </c>
    </row>
    <row r="69" spans="1:2" x14ac:dyDescent="0.35">
      <c r="A69" t="str">
        <f>'MaxDamage-Data'!A69</f>
        <v>France</v>
      </c>
      <c r="B69" s="1">
        <v>40706.078334307131</v>
      </c>
    </row>
    <row r="70" spans="1:2" x14ac:dyDescent="0.35">
      <c r="A70" t="str">
        <f>'MaxDamage-Data'!A70</f>
        <v>French Polynesia</v>
      </c>
      <c r="B70" s="1"/>
    </row>
    <row r="71" spans="1:2" x14ac:dyDescent="0.35">
      <c r="A71" t="str">
        <f>'MaxDamage-Data'!A71</f>
        <v>Gabon</v>
      </c>
      <c r="B71" s="1">
        <v>9362.1135831648335</v>
      </c>
    </row>
    <row r="72" spans="1:2" x14ac:dyDescent="0.35">
      <c r="A72" t="str">
        <f>'MaxDamage-Data'!A72</f>
        <v>Gambia, The</v>
      </c>
      <c r="B72" s="1">
        <v>566.34810840986108</v>
      </c>
    </row>
    <row r="73" spans="1:2" x14ac:dyDescent="0.35">
      <c r="A73" t="str">
        <f>'MaxDamage-Data'!A73</f>
        <v>Georgia</v>
      </c>
      <c r="B73" s="1">
        <v>2613.7569247276829</v>
      </c>
    </row>
    <row r="74" spans="1:2" x14ac:dyDescent="0.35">
      <c r="A74" t="str">
        <f>'MaxDamage-Data'!A74</f>
        <v>Germany</v>
      </c>
      <c r="B74" s="1">
        <v>41723.36590205651</v>
      </c>
    </row>
    <row r="75" spans="1:2" x14ac:dyDescent="0.35">
      <c r="A75" t="str">
        <f>'MaxDamage-Data'!A75</f>
        <v>Ghana</v>
      </c>
      <c r="B75" s="1">
        <v>1326.0920329680807</v>
      </c>
    </row>
    <row r="76" spans="1:2" x14ac:dyDescent="0.35">
      <c r="A76" t="str">
        <f>'MaxDamage-Data'!A76</f>
        <v>Greece</v>
      </c>
      <c r="B76" s="1">
        <v>26861.459800100711</v>
      </c>
    </row>
    <row r="77" spans="1:2" x14ac:dyDescent="0.35">
      <c r="A77" t="str">
        <f>'MaxDamage-Data'!A77</f>
        <v>Greenland</v>
      </c>
      <c r="B77" s="1"/>
    </row>
    <row r="78" spans="1:2" x14ac:dyDescent="0.35">
      <c r="A78" t="str">
        <f>'MaxDamage-Data'!A78</f>
        <v>Grenada</v>
      </c>
      <c r="B78" s="1">
        <v>7365.6665291540403</v>
      </c>
    </row>
    <row r="79" spans="1:2" x14ac:dyDescent="0.35">
      <c r="A79" t="str">
        <f>'MaxDamage-Data'!A79</f>
        <v>Guam</v>
      </c>
      <c r="B79" s="1"/>
    </row>
    <row r="80" spans="1:2" x14ac:dyDescent="0.35">
      <c r="A80" t="str">
        <f>'MaxDamage-Data'!A80</f>
        <v>Guatemala</v>
      </c>
      <c r="B80" s="1">
        <v>2882.3860258894811</v>
      </c>
    </row>
    <row r="81" spans="1:2" x14ac:dyDescent="0.35">
      <c r="A81" t="str">
        <f>'MaxDamage-Data'!A81</f>
        <v>Guinea</v>
      </c>
      <c r="B81" s="1">
        <v>435.44888801218451</v>
      </c>
    </row>
    <row r="82" spans="1:2" x14ac:dyDescent="0.35">
      <c r="A82" t="str">
        <f>'MaxDamage-Data'!A82</f>
        <v>Guinea-Bissau</v>
      </c>
      <c r="B82" s="1">
        <v>534.14757805678835</v>
      </c>
    </row>
    <row r="83" spans="1:2" x14ac:dyDescent="0.35">
      <c r="A83" t="str">
        <f>'MaxDamage-Data'!A83</f>
        <v>Guyana</v>
      </c>
      <c r="B83" s="1">
        <v>2873.9520080046564</v>
      </c>
    </row>
    <row r="84" spans="1:2" x14ac:dyDescent="0.35">
      <c r="A84" t="str">
        <f>'MaxDamage-Data'!A84</f>
        <v>Haiti</v>
      </c>
      <c r="B84" s="1">
        <v>669.18692944594761</v>
      </c>
    </row>
    <row r="85" spans="1:2" x14ac:dyDescent="0.35">
      <c r="A85" t="str">
        <f>'MaxDamage-Data'!A85</f>
        <v>Honduras</v>
      </c>
      <c r="B85" s="1">
        <v>2078.3257595498253</v>
      </c>
    </row>
    <row r="86" spans="1:2" x14ac:dyDescent="0.35">
      <c r="A86" t="str">
        <f>'MaxDamage-Data'!A86</f>
        <v>Hong Kong SAR, China</v>
      </c>
      <c r="B86" s="1">
        <v>32549.998231120971</v>
      </c>
    </row>
    <row r="87" spans="1:2" x14ac:dyDescent="0.35">
      <c r="A87" t="str">
        <f>'MaxDamage-Data'!A87</f>
        <v>Hungary</v>
      </c>
      <c r="B87" s="1">
        <v>12958.530356965251</v>
      </c>
    </row>
    <row r="88" spans="1:2" x14ac:dyDescent="0.35">
      <c r="A88" t="str">
        <f>'MaxDamage-Data'!A88</f>
        <v>Iceland</v>
      </c>
      <c r="B88" s="1">
        <v>41695.993650370299</v>
      </c>
    </row>
    <row r="89" spans="1:2" x14ac:dyDescent="0.35">
      <c r="A89" t="str">
        <f>'MaxDamage-Data'!A89</f>
        <v>India</v>
      </c>
      <c r="B89" s="1">
        <v>1417.0736138018274</v>
      </c>
    </row>
    <row r="90" spans="1:2" x14ac:dyDescent="0.35">
      <c r="A90" t="str">
        <f>'MaxDamage-Data'!A90</f>
        <v>Indonesia</v>
      </c>
      <c r="B90" s="1">
        <v>2946.6560612257317</v>
      </c>
    </row>
    <row r="91" spans="1:2" x14ac:dyDescent="0.35">
      <c r="A91" t="str">
        <f>'MaxDamage-Data'!A91</f>
        <v>Iran, Islamic Rep.</v>
      </c>
      <c r="B91" s="1">
        <v>5674.9239273508483</v>
      </c>
    </row>
    <row r="92" spans="1:2" x14ac:dyDescent="0.35">
      <c r="A92" t="str">
        <f>'MaxDamage-Data'!A92</f>
        <v>Iraq</v>
      </c>
      <c r="B92" s="1">
        <v>4473.7104398813226</v>
      </c>
    </row>
    <row r="93" spans="1:2" x14ac:dyDescent="0.35">
      <c r="A93" t="str">
        <f>'MaxDamage-Data'!A93</f>
        <v>Ireland</v>
      </c>
      <c r="B93" s="1">
        <v>47900.839289259951</v>
      </c>
    </row>
    <row r="94" spans="1:2" x14ac:dyDescent="0.35">
      <c r="A94" t="str">
        <f>'MaxDamage-Data'!A94</f>
        <v>Isle of Man</v>
      </c>
      <c r="B94" s="1"/>
    </row>
    <row r="95" spans="1:2" x14ac:dyDescent="0.35">
      <c r="A95" t="str">
        <f>'MaxDamage-Data'!A95</f>
        <v>Israel</v>
      </c>
      <c r="B95" s="1">
        <v>30550.920403823093</v>
      </c>
    </row>
    <row r="96" spans="1:2" x14ac:dyDescent="0.35">
      <c r="A96" t="str">
        <f>'MaxDamage-Data'!A96</f>
        <v>Italy</v>
      </c>
      <c r="B96" s="1">
        <v>35875.726550114261</v>
      </c>
    </row>
    <row r="97" spans="1:2" x14ac:dyDescent="0.35">
      <c r="A97" t="str">
        <f>'MaxDamage-Data'!A97</f>
        <v>Jamaica</v>
      </c>
      <c r="B97" s="1">
        <v>4917.0232018307688</v>
      </c>
    </row>
    <row r="98" spans="1:2" x14ac:dyDescent="0.35">
      <c r="A98" t="str">
        <f>'MaxDamage-Data'!A98</f>
        <v>Japan</v>
      </c>
      <c r="B98" s="1">
        <v>43117.829673693857</v>
      </c>
    </row>
    <row r="99" spans="1:2" x14ac:dyDescent="0.35">
      <c r="A99" t="str">
        <f>'MaxDamage-Data'!A99</f>
        <v>Jordan</v>
      </c>
      <c r="B99" s="1">
        <v>4370.7210447601256</v>
      </c>
    </row>
    <row r="100" spans="1:2" x14ac:dyDescent="0.35">
      <c r="A100" t="str">
        <f>'MaxDamage-Data'!A100</f>
        <v>Kazakhstan</v>
      </c>
      <c r="B100" s="1">
        <v>9070.6499719998537</v>
      </c>
    </row>
    <row r="101" spans="1:2" x14ac:dyDescent="0.35">
      <c r="A101" t="str">
        <f>'MaxDamage-Data'!A101</f>
        <v>Kenya</v>
      </c>
      <c r="B101" s="1">
        <v>977.77806935761237</v>
      </c>
    </row>
    <row r="102" spans="1:2" x14ac:dyDescent="0.35">
      <c r="A102" t="str">
        <f>'MaxDamage-Data'!A102</f>
        <v>Kiribati</v>
      </c>
      <c r="B102" s="1">
        <v>1539.0474362066386</v>
      </c>
    </row>
    <row r="103" spans="1:2" x14ac:dyDescent="0.35">
      <c r="A103" t="str">
        <f>'MaxDamage-Data'!A103</f>
        <v>Korea, Dem. Rep.</v>
      </c>
      <c r="B103" s="1">
        <v>132.7452364149612</v>
      </c>
    </row>
    <row r="104" spans="1:2" x14ac:dyDescent="0.35">
      <c r="A104" t="str">
        <f>'MaxDamage-Data'!A104</f>
        <v>Korea, Rep.</v>
      </c>
      <c r="B104" s="1">
        <v>22151.209124386092</v>
      </c>
    </row>
    <row r="105" spans="1:2" x14ac:dyDescent="0.35">
      <c r="A105" t="str">
        <f>'MaxDamage-Data'!A105</f>
        <v>Kosovo</v>
      </c>
      <c r="B105" s="1">
        <v>3283.4295959298197</v>
      </c>
    </row>
    <row r="106" spans="1:2" x14ac:dyDescent="0.35">
      <c r="A106" t="str">
        <f>'MaxDamage-Data'!A106</f>
        <v>Kuwait</v>
      </c>
      <c r="B106" s="1">
        <v>38584.479596126926</v>
      </c>
    </row>
    <row r="107" spans="1:2" x14ac:dyDescent="0.35">
      <c r="A107" t="str">
        <f>'MaxDamage-Data'!A107</f>
        <v>Kyrgyz Republic</v>
      </c>
      <c r="B107" s="1">
        <v>880.03777511910869</v>
      </c>
    </row>
    <row r="108" spans="1:2" x14ac:dyDescent="0.35">
      <c r="A108" t="str">
        <f>'MaxDamage-Data'!A108</f>
        <v>Lao PDR</v>
      </c>
      <c r="B108" s="1">
        <v>1122.8523155893602</v>
      </c>
    </row>
    <row r="109" spans="1:2" x14ac:dyDescent="0.35">
      <c r="A109" t="str">
        <f>'MaxDamage-Data'!A109</f>
        <v>Latvia</v>
      </c>
      <c r="B109" s="1">
        <v>11446.508177371656</v>
      </c>
    </row>
    <row r="110" spans="1:2" x14ac:dyDescent="0.35">
      <c r="A110" t="str">
        <f>'MaxDamage-Data'!A110</f>
        <v>Lebanon</v>
      </c>
      <c r="B110" s="1">
        <v>8755.8499678781791</v>
      </c>
    </row>
    <row r="111" spans="1:2" x14ac:dyDescent="0.35">
      <c r="A111" t="str">
        <f>'MaxDamage-Data'!A111</f>
        <v>Lesotho</v>
      </c>
      <c r="B111" s="1">
        <v>1083.0120650991068</v>
      </c>
    </row>
    <row r="112" spans="1:2" x14ac:dyDescent="0.35">
      <c r="A112" t="str">
        <f>'MaxDamage-Data'!A112</f>
        <v>Liberia</v>
      </c>
      <c r="B112" s="1">
        <v>326.60428044505682</v>
      </c>
    </row>
    <row r="113" spans="1:2" x14ac:dyDescent="0.35">
      <c r="A113" t="str">
        <f>'MaxDamage-Data'!A113</f>
        <v>Libya</v>
      </c>
      <c r="B113" s="1">
        <v>12375.449526795648</v>
      </c>
    </row>
    <row r="114" spans="1:2" x14ac:dyDescent="0.35">
      <c r="A114" t="str">
        <f>'MaxDamage-Data'!A114</f>
        <v>Liechtenstein</v>
      </c>
      <c r="B114" s="1"/>
    </row>
    <row r="115" spans="1:2" x14ac:dyDescent="0.35">
      <c r="A115" t="str">
        <f>'MaxDamage-Data'!A115</f>
        <v>Lithuania</v>
      </c>
      <c r="B115" s="1">
        <v>11852.169601645375</v>
      </c>
    </row>
    <row r="116" spans="1:2" x14ac:dyDescent="0.35">
      <c r="A116" t="str">
        <f>'MaxDamage-Data'!A116</f>
        <v>Luxembourg</v>
      </c>
      <c r="B116" s="1">
        <v>102856.97171728101</v>
      </c>
    </row>
    <row r="117" spans="1:2" x14ac:dyDescent="0.35">
      <c r="A117" t="str">
        <f>'MaxDamage-Data'!A117</f>
        <v>Macao SAR, China</v>
      </c>
      <c r="B117" s="1">
        <v>53045.879031500619</v>
      </c>
    </row>
    <row r="118" spans="1:2" x14ac:dyDescent="0.35">
      <c r="A118" t="str">
        <f>'MaxDamage-Data'!A118</f>
        <v>Macedonia, FYR</v>
      </c>
      <c r="B118" s="1">
        <v>4442.2999721782926</v>
      </c>
    </row>
    <row r="119" spans="1:2" x14ac:dyDescent="0.35">
      <c r="A119" t="str">
        <f>'MaxDamage-Data'!A119</f>
        <v>Madagascar</v>
      </c>
      <c r="B119" s="1">
        <v>414.14278721865719</v>
      </c>
    </row>
    <row r="120" spans="1:2" x14ac:dyDescent="0.35">
      <c r="A120" t="str">
        <f>'MaxDamage-Data'!A120</f>
        <v>Malawi</v>
      </c>
      <c r="B120" s="1">
        <v>359.57952683673221</v>
      </c>
    </row>
    <row r="121" spans="1:2" x14ac:dyDescent="0.35">
      <c r="A121" t="str">
        <f>'MaxDamage-Data'!A121</f>
        <v>Malaysia</v>
      </c>
      <c r="B121" s="1">
        <v>8754.2428196266592</v>
      </c>
    </row>
    <row r="122" spans="1:2" x14ac:dyDescent="0.35">
      <c r="A122" t="str">
        <f>'MaxDamage-Data'!A122</f>
        <v>Maldives</v>
      </c>
      <c r="B122" s="1">
        <v>6552.4844906611679</v>
      </c>
    </row>
    <row r="123" spans="1:2" x14ac:dyDescent="0.35">
      <c r="A123" t="str">
        <f>'MaxDamage-Data'!A123</f>
        <v>Mali</v>
      </c>
      <c r="B123" s="1">
        <v>673.69466138146652</v>
      </c>
    </row>
    <row r="124" spans="1:2" x14ac:dyDescent="0.35">
      <c r="A124" t="str">
        <f>'MaxDamage-Data'!A124</f>
        <v>Malta</v>
      </c>
      <c r="B124" s="1">
        <v>19695.25572390074</v>
      </c>
    </row>
    <row r="125" spans="1:2" x14ac:dyDescent="0.35">
      <c r="A125" t="str">
        <f>'MaxDamage-Data'!A125</f>
        <v>Marshall Islands</v>
      </c>
      <c r="B125" s="1">
        <v>3126.516365300984</v>
      </c>
    </row>
    <row r="126" spans="1:2" x14ac:dyDescent="0.35">
      <c r="A126" t="str">
        <f>'MaxDamage-Data'!A126</f>
        <v>Mauritania</v>
      </c>
      <c r="B126" s="1">
        <v>977.15055511321759</v>
      </c>
    </row>
    <row r="127" spans="1:2" x14ac:dyDescent="0.35">
      <c r="A127" t="str">
        <f>'MaxDamage-Data'!A127</f>
        <v>Mauritius</v>
      </c>
      <c r="B127" s="1">
        <v>7586.8934540082264</v>
      </c>
    </row>
    <row r="128" spans="1:2" x14ac:dyDescent="0.35">
      <c r="A128" t="str">
        <f>'MaxDamage-Data'!A128</f>
        <v>Mexico</v>
      </c>
      <c r="B128" s="1">
        <v>8920.6890162414238</v>
      </c>
    </row>
    <row r="129" spans="1:2" x14ac:dyDescent="0.35">
      <c r="A129" t="str">
        <f>'MaxDamage-Data'!A129</f>
        <v>Micronesia, Fed. Sts.</v>
      </c>
      <c r="B129" s="1">
        <v>2838.4485470811337</v>
      </c>
    </row>
    <row r="130" spans="1:2" x14ac:dyDescent="0.35">
      <c r="A130" t="str">
        <f>'MaxDamage-Data'!A130</f>
        <v>Moldova</v>
      </c>
      <c r="B130" s="1">
        <v>1631.5358317953226</v>
      </c>
    </row>
    <row r="131" spans="1:2" x14ac:dyDescent="0.35">
      <c r="A131" t="str">
        <f>'MaxDamage-Data'!A131</f>
        <v>Monaco</v>
      </c>
      <c r="B131" s="1">
        <v>145229.83790157261</v>
      </c>
    </row>
    <row r="132" spans="1:2" x14ac:dyDescent="0.35">
      <c r="A132" t="str">
        <f>'MaxDamage-Data'!A132</f>
        <v>Mongolia</v>
      </c>
      <c r="B132" s="1">
        <v>2285.6453775170312</v>
      </c>
    </row>
    <row r="133" spans="1:2" x14ac:dyDescent="0.35">
      <c r="A133" t="str">
        <f>'MaxDamage-Data'!A133</f>
        <v>Montenegro</v>
      </c>
      <c r="B133" s="1">
        <v>6636.0705378100602</v>
      </c>
    </row>
    <row r="134" spans="1:2" x14ac:dyDescent="0.35">
      <c r="A134" t="str">
        <f>'MaxDamage-Data'!A134</f>
        <v>Morocco</v>
      </c>
      <c r="B134" s="1">
        <v>2822.7337391485398</v>
      </c>
    </row>
    <row r="135" spans="1:2" x14ac:dyDescent="0.35">
      <c r="A135" t="str">
        <f>'MaxDamage-Data'!A135</f>
        <v>Mozambique</v>
      </c>
      <c r="B135" s="1">
        <v>424.13490196596661</v>
      </c>
    </row>
    <row r="136" spans="1:2" x14ac:dyDescent="0.35">
      <c r="A136" t="str">
        <f>'MaxDamage-Data'!A136</f>
        <v>Myanmar</v>
      </c>
      <c r="B136" s="1">
        <v>93.659139026111504</v>
      </c>
    </row>
    <row r="137" spans="1:2" x14ac:dyDescent="0.35">
      <c r="A137" t="str">
        <f>'MaxDamage-Data'!A137</f>
        <v>Namibia</v>
      </c>
      <c r="B137" s="1">
        <v>5177.6811792210601</v>
      </c>
    </row>
    <row r="138" spans="1:2" x14ac:dyDescent="0.35">
      <c r="A138" t="str">
        <f>'MaxDamage-Data'!A138</f>
        <v>Nepal</v>
      </c>
      <c r="B138" s="1">
        <v>595.77162611282381</v>
      </c>
    </row>
    <row r="139" spans="1:2" x14ac:dyDescent="0.35">
      <c r="A139" t="str">
        <f>'MaxDamage-Data'!A139</f>
        <v>Netherlands</v>
      </c>
      <c r="B139" s="1">
        <v>50338.254827372541</v>
      </c>
    </row>
    <row r="140" spans="1:2" x14ac:dyDescent="0.35">
      <c r="A140" t="str">
        <f>'MaxDamage-Data'!A140</f>
        <v>New Caledonia</v>
      </c>
      <c r="B140" s="1"/>
    </row>
    <row r="141" spans="1:2" x14ac:dyDescent="0.35">
      <c r="A141" t="str">
        <f>'MaxDamage-Data'!A141</f>
        <v>New Zealand</v>
      </c>
      <c r="B141" s="1">
        <v>32846.45443037917</v>
      </c>
    </row>
    <row r="142" spans="1:2" x14ac:dyDescent="0.35">
      <c r="A142" t="str">
        <f>'MaxDamage-Data'!A142</f>
        <v>Nicaragua</v>
      </c>
      <c r="B142" s="1">
        <v>1535.1921670004256</v>
      </c>
    </row>
    <row r="143" spans="1:2" x14ac:dyDescent="0.35">
      <c r="A143" t="str">
        <f>'MaxDamage-Data'!A143</f>
        <v>Niger</v>
      </c>
      <c r="B143" s="1">
        <v>359.80124195790518</v>
      </c>
    </row>
    <row r="144" spans="1:2" x14ac:dyDescent="0.35">
      <c r="A144" t="str">
        <f>'MaxDamage-Data'!A144</f>
        <v>Nigeria</v>
      </c>
      <c r="B144" s="1">
        <v>2310.860517765288</v>
      </c>
    </row>
    <row r="145" spans="1:2" x14ac:dyDescent="0.35">
      <c r="A145" t="str">
        <f>'MaxDamage-Data'!A145</f>
        <v>Northern Mariana Islands</v>
      </c>
      <c r="B145" s="1"/>
    </row>
    <row r="146" spans="1:2" x14ac:dyDescent="0.35">
      <c r="A146" t="str">
        <f>'MaxDamage-Data'!A146</f>
        <v>Norway</v>
      </c>
      <c r="B146" s="1">
        <v>86096.13601946141</v>
      </c>
    </row>
    <row r="147" spans="1:2" x14ac:dyDescent="0.35">
      <c r="A147" t="str">
        <f>'MaxDamage-Data'!A147</f>
        <v>Oman</v>
      </c>
      <c r="B147" s="1">
        <v>20922.656773028575</v>
      </c>
    </row>
    <row r="148" spans="1:2" x14ac:dyDescent="0.35">
      <c r="A148" t="str">
        <f>'MaxDamage-Data'!A148</f>
        <v>Pakistan</v>
      </c>
      <c r="B148" s="1">
        <v>1023.1957561358365</v>
      </c>
    </row>
    <row r="149" spans="1:2" x14ac:dyDescent="0.35">
      <c r="A149" t="str">
        <f>'MaxDamage-Data'!A149</f>
        <v>Palau</v>
      </c>
      <c r="B149" s="1">
        <v>9651.1333659013198</v>
      </c>
    </row>
    <row r="150" spans="1:2" x14ac:dyDescent="0.35">
      <c r="A150" t="str">
        <f>'MaxDamage-Data'!A150</f>
        <v>Panama</v>
      </c>
      <c r="B150" s="1">
        <v>7833.9035509367804</v>
      </c>
    </row>
    <row r="151" spans="1:2" x14ac:dyDescent="0.35">
      <c r="A151" t="str">
        <f>'MaxDamage-Data'!A151</f>
        <v>Papua New Guinea</v>
      </c>
      <c r="B151" s="1">
        <v>1382.1437493387666</v>
      </c>
    </row>
    <row r="152" spans="1:2" x14ac:dyDescent="0.35">
      <c r="A152" t="str">
        <f>'MaxDamage-Data'!A152</f>
        <v>Paraguay</v>
      </c>
      <c r="B152" s="1">
        <v>3100.8351186441673</v>
      </c>
    </row>
    <row r="153" spans="1:2" x14ac:dyDescent="0.35">
      <c r="A153" t="str">
        <f>'MaxDamage-Data'!A153</f>
        <v>Peru</v>
      </c>
      <c r="B153" s="1">
        <v>5075.4766702845191</v>
      </c>
    </row>
    <row r="154" spans="1:2" x14ac:dyDescent="0.35">
      <c r="A154" t="str">
        <f>'MaxDamage-Data'!A154</f>
        <v>Philippines</v>
      </c>
      <c r="B154" s="1">
        <v>2135.9184073706961</v>
      </c>
    </row>
    <row r="155" spans="1:2" x14ac:dyDescent="0.35">
      <c r="A155" t="str">
        <f>'MaxDamage-Data'!A155</f>
        <v>Poland</v>
      </c>
      <c r="B155" s="1">
        <v>12484.073151143239</v>
      </c>
    </row>
    <row r="156" spans="1:2" x14ac:dyDescent="0.35">
      <c r="A156" t="str">
        <f>'MaxDamage-Data'!A156</f>
        <v>Portugal</v>
      </c>
      <c r="B156" s="1">
        <v>22538.654077348168</v>
      </c>
    </row>
    <row r="157" spans="1:2" x14ac:dyDescent="0.35">
      <c r="A157" t="str">
        <f>'MaxDamage-Data'!A157</f>
        <v>Puerto Rico</v>
      </c>
      <c r="B157" s="1">
        <v>26437.992178883847</v>
      </c>
    </row>
    <row r="158" spans="1:2" x14ac:dyDescent="0.35">
      <c r="A158" t="str">
        <f>'MaxDamage-Data'!A158</f>
        <v>Qatar</v>
      </c>
      <c r="B158" s="1">
        <v>71510.155746257355</v>
      </c>
    </row>
    <row r="159" spans="1:2" x14ac:dyDescent="0.35">
      <c r="A159" t="str">
        <f>'MaxDamage-Data'!A159</f>
        <v>Romania</v>
      </c>
      <c r="B159" s="1">
        <v>8139.146673356282</v>
      </c>
    </row>
    <row r="160" spans="1:2" x14ac:dyDescent="0.35">
      <c r="A160" t="str">
        <f>'MaxDamage-Data'!A160</f>
        <v>Russian Federation</v>
      </c>
      <c r="B160" s="1">
        <v>10709.769363833941</v>
      </c>
    </row>
    <row r="161" spans="1:2" x14ac:dyDescent="0.35">
      <c r="A161" t="str">
        <f>'MaxDamage-Data'!A161</f>
        <v>Rwanda</v>
      </c>
      <c r="B161" s="1">
        <v>525.85492780301763</v>
      </c>
    </row>
    <row r="162" spans="1:2" x14ac:dyDescent="0.35">
      <c r="A162" t="str">
        <f>'MaxDamage-Data'!A162</f>
        <v>Samoa</v>
      </c>
      <c r="B162" s="1">
        <v>3456.7696596470514</v>
      </c>
    </row>
    <row r="163" spans="1:2" x14ac:dyDescent="0.35">
      <c r="A163" t="str">
        <f>'MaxDamage-Data'!A163</f>
        <v>San Marino</v>
      </c>
      <c r="B163" s="1"/>
    </row>
    <row r="164" spans="1:2" x14ac:dyDescent="0.35">
      <c r="A164" t="str">
        <f>'MaxDamage-Data'!A164</f>
        <v>Sao Tome and Principe</v>
      </c>
      <c r="B164" s="1">
        <v>1127.9816671991573</v>
      </c>
    </row>
    <row r="165" spans="1:2" x14ac:dyDescent="0.35">
      <c r="A165" t="str">
        <f>'MaxDamage-Data'!A165</f>
        <v>Saudi Arabia</v>
      </c>
      <c r="B165" s="1">
        <v>19326.582554817593</v>
      </c>
    </row>
    <row r="166" spans="1:2" x14ac:dyDescent="0.35">
      <c r="A166" t="str">
        <f>'MaxDamage-Data'!A166</f>
        <v>Senegal</v>
      </c>
      <c r="B166" s="1">
        <v>998.599576382696</v>
      </c>
    </row>
    <row r="167" spans="1:2" x14ac:dyDescent="0.35">
      <c r="A167" t="str">
        <f>'MaxDamage-Data'!A167</f>
        <v>Serbia</v>
      </c>
      <c r="B167" s="1">
        <v>5399.2976195801366</v>
      </c>
    </row>
    <row r="168" spans="1:2" x14ac:dyDescent="0.35">
      <c r="A168" t="str">
        <f>'MaxDamage-Data'!A168</f>
        <v>Seychelles</v>
      </c>
      <c r="B168" s="1">
        <v>10842.773064233708</v>
      </c>
    </row>
    <row r="169" spans="1:2" x14ac:dyDescent="0.35">
      <c r="A169" t="str">
        <f>'MaxDamage-Data'!A169</f>
        <v>Sierra Leone</v>
      </c>
      <c r="B169" s="1">
        <v>448.2215321411806</v>
      </c>
    </row>
    <row r="170" spans="1:2" x14ac:dyDescent="0.35">
      <c r="A170" t="str">
        <f>'MaxDamage-Data'!A170</f>
        <v>Singapore</v>
      </c>
      <c r="B170" s="1">
        <v>46569.688428068439</v>
      </c>
    </row>
    <row r="171" spans="1:2" x14ac:dyDescent="0.35">
      <c r="A171" t="str">
        <f>'MaxDamage-Data'!A171</f>
        <v>Sint Maarten (Dutch part)</v>
      </c>
      <c r="B171" s="1"/>
    </row>
    <row r="172" spans="1:2" x14ac:dyDescent="0.35">
      <c r="A172" t="str">
        <f>'MaxDamage-Data'!A172</f>
        <v>Slovak Republic</v>
      </c>
      <c r="B172" s="1">
        <v>16509.896673997686</v>
      </c>
    </row>
    <row r="173" spans="1:2" x14ac:dyDescent="0.35">
      <c r="A173" t="str">
        <f>'MaxDamage-Data'!A173</f>
        <v>Slovenia</v>
      </c>
      <c r="B173" s="1">
        <v>23417.644655706827</v>
      </c>
    </row>
    <row r="174" spans="1:2" x14ac:dyDescent="0.35">
      <c r="A174" t="str">
        <f>'MaxDamage-Data'!A174</f>
        <v>Solomon Islands</v>
      </c>
      <c r="B174" s="1">
        <v>1294.6927321719254</v>
      </c>
    </row>
    <row r="175" spans="1:2" x14ac:dyDescent="0.35">
      <c r="A175" t="str">
        <f>'MaxDamage-Data'!A175</f>
        <v>Somalia</v>
      </c>
      <c r="B175" s="1">
        <v>5.8637473861779332</v>
      </c>
    </row>
    <row r="176" spans="1:2" x14ac:dyDescent="0.35">
      <c r="A176" t="str">
        <f>'MaxDamage-Data'!A176</f>
        <v>South Africa</v>
      </c>
      <c r="B176" s="1">
        <v>7175.6248040722267</v>
      </c>
    </row>
    <row r="177" spans="1:2" x14ac:dyDescent="0.35">
      <c r="A177" t="str">
        <f>'MaxDamage-Data'!A177</f>
        <v>South Sudan</v>
      </c>
      <c r="B177" s="1">
        <v>1582.1505029785951</v>
      </c>
    </row>
    <row r="178" spans="1:2" x14ac:dyDescent="0.35">
      <c r="A178" t="str">
        <f>'MaxDamage-Data'!A178</f>
        <v>Spain</v>
      </c>
      <c r="B178" s="1">
        <v>30736.002278173593</v>
      </c>
    </row>
    <row r="179" spans="1:2" x14ac:dyDescent="0.35">
      <c r="A179" t="str">
        <f>'MaxDamage-Data'!A179</f>
        <v>Sri Lanka</v>
      </c>
      <c r="B179" s="1">
        <v>2400.0155749726327</v>
      </c>
    </row>
    <row r="180" spans="1:2" x14ac:dyDescent="0.35">
      <c r="A180" t="str">
        <f>'MaxDamage-Data'!A180</f>
        <v>St. Kitts and Nevis</v>
      </c>
      <c r="B180" s="1">
        <v>13226.952311418998</v>
      </c>
    </row>
    <row r="181" spans="1:2" x14ac:dyDescent="0.35">
      <c r="A181" t="str">
        <f>'MaxDamage-Data'!A181</f>
        <v>St. Lucia</v>
      </c>
      <c r="B181" s="1">
        <v>7014.1964486851939</v>
      </c>
    </row>
    <row r="182" spans="1:2" x14ac:dyDescent="0.35">
      <c r="A182" t="str">
        <f>'MaxDamage-Data'!A182</f>
        <v>St. Martin (French part)</v>
      </c>
      <c r="B182" s="1"/>
    </row>
    <row r="183" spans="1:2" x14ac:dyDescent="0.35">
      <c r="A183" t="str">
        <f>'MaxDamage-Data'!A183</f>
        <v>St. Vincent and the Grenadines</v>
      </c>
      <c r="B183" s="1">
        <v>6231.7132255384649</v>
      </c>
    </row>
    <row r="184" spans="1:2" x14ac:dyDescent="0.35">
      <c r="A184" t="str">
        <f>'MaxDamage-Data'!A184</f>
        <v>Sudan</v>
      </c>
      <c r="B184" s="1">
        <v>1439.52318486175</v>
      </c>
    </row>
    <row r="185" spans="1:2" x14ac:dyDescent="0.35">
      <c r="A185" t="str">
        <f>'MaxDamage-Data'!A185</f>
        <v>Suriname</v>
      </c>
      <c r="B185" s="1">
        <v>8321.3921968213399</v>
      </c>
    </row>
    <row r="186" spans="1:2" x14ac:dyDescent="0.35">
      <c r="A186" t="str">
        <f>'MaxDamage-Data'!A186</f>
        <v>Swaziland</v>
      </c>
      <c r="B186" s="1">
        <v>3261.593262717462</v>
      </c>
    </row>
    <row r="187" spans="1:2" x14ac:dyDescent="0.35">
      <c r="A187" t="str">
        <f>'MaxDamage-Data'!A187</f>
        <v>Sweden</v>
      </c>
      <c r="B187" s="1">
        <v>52076.255913486435</v>
      </c>
    </row>
    <row r="188" spans="1:2" x14ac:dyDescent="0.35">
      <c r="A188" t="str">
        <f>'MaxDamage-Data'!A188</f>
        <v>Switzerland</v>
      </c>
      <c r="B188" s="1">
        <v>74276.718415942509</v>
      </c>
    </row>
    <row r="189" spans="1:2" x14ac:dyDescent="0.35">
      <c r="A189" t="str">
        <f>'MaxDamage-Data'!A189</f>
        <v>Syrian Arab Republic</v>
      </c>
      <c r="B189" s="1">
        <v>376.11150317572339</v>
      </c>
    </row>
    <row r="190" spans="1:2" x14ac:dyDescent="0.35">
      <c r="A190" t="str">
        <f>'MaxDamage-Data'!A190</f>
        <v>Tajikistan</v>
      </c>
      <c r="B190" s="1">
        <v>739.73219180409751</v>
      </c>
    </row>
    <row r="191" spans="1:2" x14ac:dyDescent="0.35">
      <c r="A191" t="str">
        <f>'MaxDamage-Data'!A191</f>
        <v>Tanzania</v>
      </c>
      <c r="B191" s="1">
        <v>524.69379524951296</v>
      </c>
    </row>
    <row r="192" spans="1:2" x14ac:dyDescent="0.35">
      <c r="A192" t="str">
        <f>'MaxDamage-Data'!A192</f>
        <v>Thailand</v>
      </c>
      <c r="B192" s="1">
        <v>4802.6627576621331</v>
      </c>
    </row>
    <row r="193" spans="1:2" x14ac:dyDescent="0.35">
      <c r="A193" t="str">
        <f>'MaxDamage-Data'!A193</f>
        <v>Timor-Leste</v>
      </c>
      <c r="B193" s="1">
        <v>875.83656927126458</v>
      </c>
    </row>
    <row r="194" spans="1:2" x14ac:dyDescent="0.35">
      <c r="A194" t="str">
        <f>'MaxDamage-Data'!A194</f>
        <v>Togo</v>
      </c>
      <c r="B194" s="1">
        <v>503.16182399166479</v>
      </c>
    </row>
    <row r="195" spans="1:2" x14ac:dyDescent="0.35">
      <c r="A195" t="str">
        <f>'MaxDamage-Data'!A195</f>
        <v>Tonga</v>
      </c>
      <c r="B195" s="1">
        <v>3546.7778195821002</v>
      </c>
    </row>
    <row r="196" spans="1:2" x14ac:dyDescent="0.35">
      <c r="A196" t="str">
        <f>'MaxDamage-Data'!A196</f>
        <v>Trinidad and Tobago</v>
      </c>
      <c r="B196" s="1">
        <v>15630.05045420804</v>
      </c>
    </row>
    <row r="197" spans="1:2" x14ac:dyDescent="0.35">
      <c r="A197" t="str">
        <f>'MaxDamage-Data'!A197</f>
        <v>Tunisia</v>
      </c>
      <c r="B197" s="1">
        <v>4211.3560860504722</v>
      </c>
    </row>
    <row r="198" spans="1:2" x14ac:dyDescent="0.35">
      <c r="A198" t="str">
        <f>'MaxDamage-Data'!A198</f>
        <v>Turkey</v>
      </c>
      <c r="B198" s="1">
        <v>10135.74889147344</v>
      </c>
    </row>
    <row r="199" spans="1:2" x14ac:dyDescent="0.35">
      <c r="A199" t="str">
        <f>'MaxDamage-Data'!A199</f>
        <v>Turkmenistan</v>
      </c>
      <c r="B199" s="1">
        <v>4392.7195833075193</v>
      </c>
    </row>
    <row r="200" spans="1:2" x14ac:dyDescent="0.35">
      <c r="A200" t="str">
        <f>'MaxDamage-Data'!A200</f>
        <v>Turks and Caicos Islands</v>
      </c>
      <c r="B200" s="1"/>
    </row>
    <row r="201" spans="1:2" x14ac:dyDescent="0.35">
      <c r="A201" t="str">
        <f>'MaxDamage-Data'!A201</f>
        <v>Tuvalu</v>
      </c>
      <c r="B201" s="1">
        <v>3238.4961105457514</v>
      </c>
    </row>
    <row r="202" spans="1:2" x14ac:dyDescent="0.35">
      <c r="A202" t="str">
        <f>'MaxDamage-Data'!A202</f>
        <v>Uganda</v>
      </c>
      <c r="B202" s="1">
        <v>471.67727989614735</v>
      </c>
    </row>
    <row r="203" spans="1:2" x14ac:dyDescent="0.35">
      <c r="A203" t="str">
        <f>'MaxDamage-Data'!A203</f>
        <v>Ukraine</v>
      </c>
      <c r="B203" s="1">
        <v>2973.9964807156225</v>
      </c>
    </row>
    <row r="204" spans="1:2" x14ac:dyDescent="0.35">
      <c r="A204" t="str">
        <f>'MaxDamage-Data'!A204</f>
        <v>United Arab Emirates</v>
      </c>
      <c r="B204" s="1">
        <v>33885.925442130101</v>
      </c>
    </row>
    <row r="205" spans="1:2" x14ac:dyDescent="0.35">
      <c r="A205" t="str">
        <f>'MaxDamage-Data'!A205</f>
        <v>United Kingdom</v>
      </c>
      <c r="B205" s="1">
        <v>38363.441435625507</v>
      </c>
    </row>
    <row r="206" spans="1:2" x14ac:dyDescent="0.35">
      <c r="A206" t="str">
        <f>'MaxDamage-Data'!A206</f>
        <v>United States</v>
      </c>
      <c r="B206" s="1">
        <v>48377.393845550701</v>
      </c>
    </row>
    <row r="207" spans="1:2" x14ac:dyDescent="0.35">
      <c r="A207" t="str">
        <f>'MaxDamage-Data'!A207</f>
        <v>Uruguay</v>
      </c>
      <c r="B207" s="1">
        <v>11530.637500401648</v>
      </c>
    </row>
    <row r="208" spans="1:2" x14ac:dyDescent="0.35">
      <c r="A208" t="str">
        <f>'MaxDamage-Data'!A208</f>
        <v>Uzbekistan</v>
      </c>
      <c r="B208" s="1">
        <v>1377.0821404693777</v>
      </c>
    </row>
    <row r="209" spans="1:2" x14ac:dyDescent="0.35">
      <c r="A209" t="str">
        <f>'MaxDamage-Data'!A209</f>
        <v>Vanuatu</v>
      </c>
      <c r="B209" s="1">
        <v>2965.7522301167332</v>
      </c>
    </row>
    <row r="210" spans="1:2" x14ac:dyDescent="0.35">
      <c r="A210" t="str">
        <f>'MaxDamage-Data'!A210</f>
        <v>Venezuela, RB</v>
      </c>
      <c r="B210" s="1">
        <v>13559.126799553385</v>
      </c>
    </row>
    <row r="211" spans="1:2" x14ac:dyDescent="0.35">
      <c r="A211" t="str">
        <f>'MaxDamage-Data'!A211</f>
        <v>Vietnam</v>
      </c>
      <c r="B211" s="1">
        <v>1333.583526355043</v>
      </c>
    </row>
    <row r="212" spans="1:2" x14ac:dyDescent="0.35">
      <c r="A212" t="str">
        <f>'MaxDamage-Data'!A212</f>
        <v>Virgin Islands (U.S.)</v>
      </c>
      <c r="B212" s="1"/>
    </row>
    <row r="213" spans="1:2" x14ac:dyDescent="0.35">
      <c r="A213" t="str">
        <f>'MaxDamage-Data'!A213</f>
        <v>West Bank and Gaza</v>
      </c>
      <c r="B213" s="1">
        <v>2338.7198768230292</v>
      </c>
    </row>
    <row r="214" spans="1:2" x14ac:dyDescent="0.35">
      <c r="A214" t="str">
        <f>'MaxDamage-Data'!A214</f>
        <v>Yemen, Rep.</v>
      </c>
      <c r="B214" s="1">
        <v>1394.5323557113857</v>
      </c>
    </row>
    <row r="215" spans="1:2" x14ac:dyDescent="0.35">
      <c r="A215" t="str">
        <f>'MaxDamage-Data'!A215</f>
        <v>Zambia</v>
      </c>
      <c r="B215" s="1">
        <v>1533.284355365065</v>
      </c>
    </row>
    <row r="216" spans="1:2" x14ac:dyDescent="0.35">
      <c r="A216" t="str">
        <f>'MaxDamage-Data'!A216</f>
        <v>Zimbabwe</v>
      </c>
      <c r="B216" s="1">
        <v>723.16464859082885</v>
      </c>
    </row>
    <row r="217" spans="1:2" x14ac:dyDescent="0.35">
      <c r="A217" t="str">
        <f>'MaxDamage-Data'!A217</f>
        <v>Arab World</v>
      </c>
      <c r="B217" s="1">
        <v>6032.9619568580238</v>
      </c>
    </row>
    <row r="218" spans="1:2" x14ac:dyDescent="0.35">
      <c r="A218" t="str">
        <f>'MaxDamage-Data'!A218</f>
        <v>Caribbean small states</v>
      </c>
      <c r="B218" s="1">
        <v>8628.0405480560912</v>
      </c>
    </row>
    <row r="219" spans="1:2" x14ac:dyDescent="0.35">
      <c r="A219" t="str">
        <f>'MaxDamage-Data'!A219</f>
        <v>Central Europe and the Baltics</v>
      </c>
      <c r="B219" s="1">
        <v>12452.423933545717</v>
      </c>
    </row>
    <row r="220" spans="1:2" x14ac:dyDescent="0.35">
      <c r="A220" t="str">
        <f>'MaxDamage-Data'!A220</f>
        <v>East Asia &amp; Pacific (all income levels)</v>
      </c>
      <c r="B220" s="1">
        <v>7459.925785282835</v>
      </c>
    </row>
    <row r="221" spans="1:2" x14ac:dyDescent="0.35">
      <c r="A221" t="str">
        <f>'MaxDamage-Data'!A221</f>
        <v>East Asia &amp; Pacific (developing only)</v>
      </c>
      <c r="B221" s="1">
        <v>3885.2853754907583</v>
      </c>
    </row>
    <row r="222" spans="1:2" x14ac:dyDescent="0.35">
      <c r="A222" t="str">
        <f>'MaxDamage-Data'!A222</f>
        <v>Euro area</v>
      </c>
      <c r="B222" s="1">
        <v>37810.39974792939</v>
      </c>
    </row>
    <row r="223" spans="1:2" x14ac:dyDescent="0.35">
      <c r="A223" t="str">
        <f>'MaxDamage-Data'!A223</f>
        <v>Europe &amp; Central Asia (all income levels)</v>
      </c>
      <c r="B223" s="1">
        <v>23404.56246350627</v>
      </c>
    </row>
    <row r="224" spans="1:2" x14ac:dyDescent="0.35">
      <c r="A224" t="str">
        <f>'MaxDamage-Data'!A224</f>
        <v>Europe &amp; Central Asia (developing only)</v>
      </c>
      <c r="B224" s="1">
        <v>6198.2260059723931</v>
      </c>
    </row>
    <row r="225" spans="1:2" x14ac:dyDescent="0.35">
      <c r="A225" t="str">
        <f>'MaxDamage-Data'!A225</f>
        <v>European Union</v>
      </c>
      <c r="B225" s="1">
        <v>33558.684856996944</v>
      </c>
    </row>
    <row r="226" spans="1:2" x14ac:dyDescent="0.35">
      <c r="A226" t="str">
        <f>'MaxDamage-Data'!A226</f>
        <v>Fragile and conflict affected situations</v>
      </c>
      <c r="B226" s="1">
        <v>1334.5444108917193</v>
      </c>
    </row>
    <row r="227" spans="1:2" x14ac:dyDescent="0.35">
      <c r="A227" t="str">
        <f>'MaxDamage-Data'!A227</f>
        <v>Heavily indebted poor countries (HIPC)</v>
      </c>
      <c r="B227" s="1">
        <v>725.07204562525828</v>
      </c>
    </row>
    <row r="228" spans="1:2" x14ac:dyDescent="0.35">
      <c r="A228" t="str">
        <f>'MaxDamage-Data'!A228</f>
        <v>High income</v>
      </c>
      <c r="B228" s="1">
        <v>36049.745753500902</v>
      </c>
    </row>
    <row r="229" spans="1:2" x14ac:dyDescent="0.35">
      <c r="A229" t="str">
        <f>'MaxDamage-Data'!A229</f>
        <v>High income: nonOECD</v>
      </c>
      <c r="B229" s="1">
        <v>16365.163781078143</v>
      </c>
    </row>
    <row r="230" spans="1:2" x14ac:dyDescent="0.35">
      <c r="A230" t="str">
        <f>'MaxDamage-Data'!A230</f>
        <v>High income: OECD</v>
      </c>
      <c r="B230" s="1">
        <v>40719.734527196531</v>
      </c>
    </row>
    <row r="231" spans="1:2" x14ac:dyDescent="0.35">
      <c r="A231" t="str">
        <f>'MaxDamage-Data'!A231</f>
        <v>Latin America &amp; Caribbean (all income levels)</v>
      </c>
      <c r="B231" s="1">
        <v>8921.7092828404893</v>
      </c>
    </row>
    <row r="232" spans="1:2" x14ac:dyDescent="0.35">
      <c r="A232" t="str">
        <f>'MaxDamage-Data'!A232</f>
        <v>Latin America &amp; Caribbean (developing only)</v>
      </c>
      <c r="B232" s="1">
        <v>8619.1901375218149</v>
      </c>
    </row>
    <row r="233" spans="1:2" x14ac:dyDescent="0.35">
      <c r="A233" t="str">
        <f>'MaxDamage-Data'!A233</f>
        <v>Least developed countries: UN classification</v>
      </c>
      <c r="B233" s="1">
        <v>740.78393203787107</v>
      </c>
    </row>
    <row r="234" spans="1:2" x14ac:dyDescent="0.35">
      <c r="A234" t="str">
        <f>'MaxDamage-Data'!A234</f>
        <v>Low &amp; middle income</v>
      </c>
      <c r="B234" s="1">
        <v>3372.3531034970388</v>
      </c>
    </row>
    <row r="235" spans="1:2" x14ac:dyDescent="0.35">
      <c r="A235" t="str">
        <f>'MaxDamage-Data'!A235</f>
        <v>Low income</v>
      </c>
      <c r="B235" s="1">
        <v>573.33837741837715</v>
      </c>
    </row>
    <row r="236" spans="1:2" x14ac:dyDescent="0.35">
      <c r="A236" t="str">
        <f>'MaxDamage-Data'!A236</f>
        <v>Lower middle income</v>
      </c>
      <c r="B236" s="1">
        <v>1758.8706965231647</v>
      </c>
    </row>
    <row r="237" spans="1:2" x14ac:dyDescent="0.35">
      <c r="A237" t="str">
        <f>'MaxDamage-Data'!A237</f>
        <v>Middle East &amp; North Africa (all income levels)</v>
      </c>
      <c r="B237" s="1">
        <v>7064.1576519469727</v>
      </c>
    </row>
    <row r="238" spans="1:2" x14ac:dyDescent="0.35">
      <c r="A238" t="str">
        <f>'MaxDamage-Data'!A238</f>
        <v>Middle East &amp; North Africa (developing only)</v>
      </c>
      <c r="B238" s="1">
        <v>4003.9904368346106</v>
      </c>
    </row>
    <row r="239" spans="1:2" x14ac:dyDescent="0.35">
      <c r="A239" t="str">
        <f>'MaxDamage-Data'!A239</f>
        <v>Middle income</v>
      </c>
      <c r="B239" s="1">
        <v>3833.4235323415596</v>
      </c>
    </row>
    <row r="240" spans="1:2" x14ac:dyDescent="0.35">
      <c r="A240" t="str">
        <f>'MaxDamage-Data'!A240</f>
        <v>North America</v>
      </c>
      <c r="B240" s="1">
        <v>48294.630804042339</v>
      </c>
    </row>
    <row r="241" spans="1:2" x14ac:dyDescent="0.35">
      <c r="A241" t="str">
        <f>'MaxDamage-Data'!A241</f>
        <v>Not classified</v>
      </c>
      <c r="B241" s="1"/>
    </row>
    <row r="242" spans="1:2" x14ac:dyDescent="0.35">
      <c r="A242" t="str">
        <f>'MaxDamage-Data'!A242</f>
        <v>OECD members</v>
      </c>
      <c r="B242" s="1">
        <v>35694.630636383248</v>
      </c>
    </row>
    <row r="243" spans="1:2" x14ac:dyDescent="0.35">
      <c r="A243" t="str">
        <f>'MaxDamage-Data'!A243</f>
        <v>Other small states</v>
      </c>
      <c r="B243" s="1">
        <v>4282.3326104140824</v>
      </c>
    </row>
    <row r="244" spans="1:2" x14ac:dyDescent="0.35">
      <c r="A244" t="str">
        <f>'MaxDamage-Data'!A244</f>
        <v>Pacific island small states</v>
      </c>
      <c r="B244" s="1">
        <v>2900.0981662772342</v>
      </c>
    </row>
    <row r="245" spans="1:2" x14ac:dyDescent="0.35">
      <c r="A245" t="str">
        <f>'MaxDamage-Data'!A245</f>
        <v>Small states</v>
      </c>
      <c r="B245" s="1">
        <v>5234.0238146764113</v>
      </c>
    </row>
    <row r="246" spans="1:2" x14ac:dyDescent="0.35">
      <c r="A246" t="str">
        <f>'MaxDamage-Data'!A246</f>
        <v>South Asia</v>
      </c>
      <c r="B246" s="1">
        <v>1298.2766998041336</v>
      </c>
    </row>
    <row r="247" spans="1:2" x14ac:dyDescent="0.35">
      <c r="A247" t="str">
        <f>'MaxDamage-Data'!A247</f>
        <v>Sub-Saharan Africa (all income levels)</v>
      </c>
      <c r="B247" s="1">
        <v>1519.0757820248109</v>
      </c>
    </row>
    <row r="248" spans="1:2" x14ac:dyDescent="0.35">
      <c r="A248" t="str">
        <f>'MaxDamage-Data'!A248</f>
        <v>Sub-Saharan Africa (developing only)</v>
      </c>
      <c r="B248" s="1">
        <v>1506.7302016272422</v>
      </c>
    </row>
    <row r="249" spans="1:2" x14ac:dyDescent="0.35">
      <c r="A249" t="str">
        <f>'MaxDamage-Data'!A249</f>
        <v>Upper middle income</v>
      </c>
      <c r="B249" s="1">
        <v>5991.0098825336881</v>
      </c>
    </row>
    <row r="250" spans="1:2" x14ac:dyDescent="0.35">
      <c r="A250" t="str">
        <f>'MaxDamage-Data'!A250</f>
        <v>World</v>
      </c>
      <c r="B250" s="1">
        <v>9474.355559853293</v>
      </c>
    </row>
  </sheetData>
  <mergeCells count="1">
    <mergeCell ref="G4:G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Quick Start Guide</vt:lpstr>
      <vt:lpstr>Damage functions</vt:lpstr>
      <vt:lpstr>MaxDamage-Residential</vt:lpstr>
      <vt:lpstr>MaxDamage-Commercial</vt:lpstr>
      <vt:lpstr>MaxDamage-Industrial</vt:lpstr>
      <vt:lpstr>MaxDamage-Agriculture</vt:lpstr>
      <vt:lpstr>MaxDamage-Infrastructure</vt:lpstr>
      <vt:lpstr>MaxDamage-Transport</vt:lpstr>
      <vt:lpstr>MaxDamage-Adjustment</vt:lpstr>
      <vt:lpstr>MaxDamage-Data</vt:lpstr>
      <vt:lpstr>ISO_Table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SZEWCZYK Wojciech (JRC-SEVILLA)</dc:creator>
  <cp:lastModifiedBy>Ayoife Dada</cp:lastModifiedBy>
  <dcterms:created xsi:type="dcterms:W3CDTF">2006-09-16T00:00:00Z</dcterms:created>
  <dcterms:modified xsi:type="dcterms:W3CDTF">2024-08-28T16:38:33Z</dcterms:modified>
</cp:coreProperties>
</file>