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2 Working Parties\Financial Module\Worked examples for public\01 Final\Worked_example_policy_calculation_2\"/>
    </mc:Choice>
  </mc:AlternateContent>
  <bookViews>
    <workbookView xWindow="120" yWindow="60" windowWidth="18960" windowHeight="8655"/>
  </bookViews>
  <sheets>
    <sheet name="Introduction" sheetId="13" r:id="rId1"/>
    <sheet name="Policy Calculation" sheetId="11" r:id="rId2"/>
    <sheet name="Oasis Implementation" sheetId="12" r:id="rId3"/>
  </sheets>
  <calcPr calcId="152511"/>
</workbook>
</file>

<file path=xl/calcChain.xml><?xml version="1.0" encoding="utf-8"?>
<calcChain xmlns="http://schemas.openxmlformats.org/spreadsheetml/2006/main">
  <c r="F49" i="11" l="1"/>
  <c r="F50" i="11" s="1"/>
  <c r="F48" i="11"/>
  <c r="E48" i="11"/>
  <c r="D48" i="11"/>
  <c r="C48" i="11"/>
  <c r="C49" i="11" s="1"/>
  <c r="C50" i="11" s="1"/>
  <c r="H51" i="11" s="1"/>
</calcChain>
</file>

<file path=xl/sharedStrings.xml><?xml version="1.0" encoding="utf-8"?>
<sst xmlns="http://schemas.openxmlformats.org/spreadsheetml/2006/main" count="144" uniqueCount="132">
  <si>
    <t>Limit</t>
  </si>
  <si>
    <t>Deductible</t>
  </si>
  <si>
    <t>Step 1: Net of Cov Ded</t>
  </si>
  <si>
    <t>Policy Details</t>
  </si>
  <si>
    <t>Rationale</t>
  </si>
  <si>
    <t>Worked example</t>
  </si>
  <si>
    <t>Terms</t>
  </si>
  <si>
    <t>Residential</t>
  </si>
  <si>
    <t>Insurance</t>
  </si>
  <si>
    <t>Line of Business</t>
  </si>
  <si>
    <t>Reinstatements</t>
  </si>
  <si>
    <t>Unlimited</t>
  </si>
  <si>
    <t>Endorsement handling</t>
  </si>
  <si>
    <t>Losses occurring</t>
  </si>
  <si>
    <t>Per Occurrence</t>
  </si>
  <si>
    <t>Application of terms</t>
  </si>
  <si>
    <t>Broad category</t>
  </si>
  <si>
    <t>Perils covered</t>
  </si>
  <si>
    <t>General principles</t>
  </si>
  <si>
    <t>Applies retroactively to the inception date</t>
  </si>
  <si>
    <t xml:space="preserve">The insured benefits from a cap on losses equal to the sum of the coverage deductibles. </t>
  </si>
  <si>
    <t>Deductible applies to ground up loss before limit</t>
  </si>
  <si>
    <t>Loss basis</t>
  </si>
  <si>
    <t>Insured Loss - mechanics</t>
  </si>
  <si>
    <t>Policy Inception Date</t>
  </si>
  <si>
    <t>Policy Expiry Date</t>
  </si>
  <si>
    <t>Total Insurable Value</t>
  </si>
  <si>
    <t>High level description</t>
  </si>
  <si>
    <t>Wind, fire, flood</t>
  </si>
  <si>
    <t>The "Other structure" is a separate building to the main residence, for example a shed, a garage etc. There could be multiple "Other structures"</t>
  </si>
  <si>
    <t>Structure</t>
  </si>
  <si>
    <t>Other Structure</t>
  </si>
  <si>
    <t>Time Element</t>
  </si>
  <si>
    <t>Contents</t>
  </si>
  <si>
    <t>Coverages</t>
  </si>
  <si>
    <t>Damage Ratio</t>
  </si>
  <si>
    <t>Calculations</t>
  </si>
  <si>
    <t>Ground-up loss</t>
  </si>
  <si>
    <t>Inputs</t>
  </si>
  <si>
    <t>V</t>
  </si>
  <si>
    <t>D</t>
  </si>
  <si>
    <t>L</t>
  </si>
  <si>
    <t>DR</t>
  </si>
  <si>
    <t>Step 2: Net of Cov Lim</t>
  </si>
  <si>
    <t>Variable Inputs</t>
  </si>
  <si>
    <t>Symbol / formula</t>
  </si>
  <si>
    <t>Result</t>
  </si>
  <si>
    <t>Designed for a retail customer to insure their residential property, contents and a time element (e.g. compensation for temporary accomodation)</t>
  </si>
  <si>
    <t xml:space="preserve">following damage caused by a covered event.  </t>
  </si>
  <si>
    <t>Deductible/limit type</t>
  </si>
  <si>
    <t>Purpose</t>
  </si>
  <si>
    <t>Source of Data</t>
  </si>
  <si>
    <t>Worksheets</t>
  </si>
  <si>
    <t>Policy calculation</t>
  </si>
  <si>
    <t>Oasis Implementation</t>
  </si>
  <si>
    <t>The Insurer is protected from small claims by the deductible and has a maximum exposure of the sum of the individual or combined limits.</t>
  </si>
  <si>
    <t>Profile</t>
  </si>
  <si>
    <t>Meta data structure (Profile)</t>
  </si>
  <si>
    <t>ProfileDescription</t>
  </si>
  <si>
    <t>ProfileName</t>
  </si>
  <si>
    <t>ProfileID</t>
  </si>
  <si>
    <t>CalcRule</t>
  </si>
  <si>
    <t>AllocRule</t>
  </si>
  <si>
    <t>A_1</t>
  </si>
  <si>
    <t>Example</t>
  </si>
  <si>
    <t>Attributes</t>
  </si>
  <si>
    <t>PolicyTC_ID</t>
  </si>
  <si>
    <t>CCY_ID</t>
  </si>
  <si>
    <t>PROG_ID</t>
  </si>
  <si>
    <t>Prog (User defined)</t>
  </si>
  <si>
    <t>ITEM_ID</t>
  </si>
  <si>
    <t>Description</t>
  </si>
  <si>
    <t>Location 1 Structure</t>
  </si>
  <si>
    <t>Location 1 Contents</t>
  </si>
  <si>
    <t>Location 1 Other Structure</t>
  </si>
  <si>
    <t>Location 1 Time Element</t>
  </si>
  <si>
    <t>Exposure Dictionary (User defined)</t>
  </si>
  <si>
    <t>Deductible and Limit</t>
  </si>
  <si>
    <t>ACCOUNT_ID</t>
  </si>
  <si>
    <t>PROG_NAME</t>
  </si>
  <si>
    <t>Programme</t>
  </si>
  <si>
    <t>Oasis Data tables</t>
  </si>
  <si>
    <t>AGG_ID</t>
  </si>
  <si>
    <t>PolicyTC</t>
  </si>
  <si>
    <t>LAYER_ID</t>
  </si>
  <si>
    <t>POLICYTC_ID</t>
  </si>
  <si>
    <t>AREAPERIL_ID</t>
  </si>
  <si>
    <t>VULNERABILITY_ID</t>
  </si>
  <si>
    <t>TIV</t>
  </si>
  <si>
    <t>IL = Sum(S2)</t>
  </si>
  <si>
    <t>GUL = V * DR</t>
  </si>
  <si>
    <t>Exposure item file</t>
  </si>
  <si>
    <t>GROUP_ID</t>
  </si>
  <si>
    <t>Exposures</t>
  </si>
  <si>
    <t>Financial Module</t>
  </si>
  <si>
    <t>Profile A_1</t>
  </si>
  <si>
    <t>S1 = Max(GUL-D,0)</t>
  </si>
  <si>
    <t>S2 = Min(S1,L)</t>
  </si>
  <si>
    <t>The Profiles (meta data) used in the representation of the structure in Oasis, and a set of Exposure and Financial Module data tables.</t>
  </si>
  <si>
    <t>These tables can be used-defined.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</si>
  <si>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theme="1"/>
        <rFont val="Calibri"/>
        <family val="2"/>
        <scheme val="minor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</si>
  <si>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theme="1"/>
        <rFont val="Calibri"/>
        <family val="2"/>
        <scheme val="minor"/>
      </rPr>
      <t xml:space="preserve"> - descriptive information about the insurance programme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</si>
  <si>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theme="1"/>
        <rFont val="Calibri"/>
        <family val="2"/>
        <scheme val="minor"/>
      </rPr>
      <t xml:space="preserve"> - for each stage of calculation and aggregation of losses, the identifier of a specific calculation rule which applies</t>
    </r>
  </si>
  <si>
    <t>These tables are Kernel format and cannot be user-defined, only populated with data.</t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</si>
  <si>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theme="1"/>
        <rFont val="Calibri"/>
        <family val="2"/>
        <scheme val="minor"/>
      </rPr>
      <t>- the exposure interests in the programme, the structure of the calculation, and how losses for the insured interests should be aggregated at each stage</t>
    </r>
  </si>
  <si>
    <t>Descriptive information about the policy type and the policy calculation  (coverages displayed horizontally, calculation steps vertically)</t>
  </si>
  <si>
    <t>To demonstrate the application of terms and conditions on  ground up losses for a simple residential insurance policy</t>
  </si>
  <si>
    <t>The following data tables are non-functional and contain descriptive information about the exposures and policies;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</si>
  <si>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</si>
  <si>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theme="1"/>
        <rFont val="Calibri"/>
        <family val="2"/>
        <scheme val="minor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</si>
  <si>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theme="1"/>
        <rFont val="Calibri"/>
        <family val="2"/>
        <scheme val="minor"/>
      </rPr>
      <t>- For each calculation rule identifer, the insurance terms such as limits and deductibles, the calculation function and the allocation calculation to perform.</t>
    </r>
  </si>
  <si>
    <t>To provide the Oasis Exposure and Financial Module data tables for the calculation.</t>
  </si>
  <si>
    <r>
      <t xml:space="preserve">Residential policy with multiple coverages and </t>
    </r>
    <r>
      <rPr>
        <b/>
        <i/>
        <sz val="11"/>
        <color theme="1"/>
        <rFont val="Calibri"/>
        <family val="2"/>
        <scheme val="minor"/>
      </rPr>
      <t xml:space="preserve">combined property </t>
    </r>
    <r>
      <rPr>
        <sz val="11"/>
        <color theme="1"/>
        <rFont val="Calibri"/>
        <family val="2"/>
        <scheme val="minor"/>
      </rPr>
      <t xml:space="preserve">coverage terms. </t>
    </r>
  </si>
  <si>
    <t>The overall insured loss is the sum of the combined property and time element coverage insured losses.</t>
  </si>
  <si>
    <t xml:space="preserve">A  deductible and limit is applied to the sum of the ground up losses for structure, other structure and contents coverages.  Separate terms are applied to the time element coverage. </t>
  </si>
  <si>
    <t>Property</t>
  </si>
  <si>
    <t xml:space="preserve">Residential policy with multiple coverages and combined property coverage terms. </t>
  </si>
  <si>
    <t>Made-up example of a residential insurance policy;</t>
  </si>
  <si>
    <t>Insured Loss</t>
  </si>
  <si>
    <t>CALCRULE_ID</t>
  </si>
  <si>
    <t>ALLOCRULE_ID</t>
  </si>
  <si>
    <t>SOURCERULE_ID</t>
  </si>
  <si>
    <t>LEVELRULE_ID</t>
  </si>
  <si>
    <t>DED</t>
  </si>
  <si>
    <t>LIM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</si>
  <si>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</si>
  <si>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</si>
  <si>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</si>
  <si>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</si>
  <si>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</si>
  <si>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</si>
  <si>
    <t>LEVEL_ID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</si>
</sst>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name val="Verdana"/>
      <family val="2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Border="1" applyAlignment="1">
      <alignment vertical="top"/>
    </xf>
    <xf numFmtId="3" fontId="3" fillId="0" borderId="0" xfId="0" applyNumberFormat="1" applyFont="1" applyAlignment="1">
      <alignment vertical="top"/>
    </xf>
    <xf numFmtId="0" fontId="0" fillId="0" borderId="0" xfId="0" applyFont="1" applyBorder="1" applyAlignment="1">
      <alignment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0" fontId="3" fillId="0" borderId="0" xfId="0" applyFont="1"/>
    <xf numFmtId="3" fontId="0" fillId="0" borderId="0" xfId="0" applyNumberFormat="1" applyFont="1" applyBorder="1" applyAlignment="1">
      <alignment horizontal="right" vertical="top"/>
    </xf>
    <xf numFmtId="3" fontId="6" fillId="0" borderId="0" xfId="0" applyNumberFormat="1" applyFont="1" applyBorder="1" applyAlignment="1">
      <alignment horizontal="right" vertical="top"/>
    </xf>
    <xf numFmtId="9" fontId="5" fillId="0" borderId="0" xfId="1" applyFont="1" applyBorder="1" applyAlignment="1">
      <alignment horizontal="right" vertical="top"/>
    </xf>
    <xf numFmtId="0" fontId="8" fillId="0" borderId="0" xfId="0" applyFont="1"/>
    <xf numFmtId="0" fontId="9" fillId="0" borderId="0" xfId="0" applyFont="1"/>
    <xf numFmtId="0" fontId="10" fillId="0" borderId="0" xfId="2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12" fillId="0" borderId="0" xfId="0" applyNumberFormat="1" applyFont="1"/>
    <xf numFmtId="0" fontId="0" fillId="0" borderId="0" xfId="0" applyFont="1"/>
    <xf numFmtId="0" fontId="11" fillId="0" borderId="1" xfId="0" applyFont="1" applyFill="1" applyBorder="1" applyAlignment="1">
      <alignment horizontal="right"/>
    </xf>
    <xf numFmtId="3" fontId="11" fillId="0" borderId="1" xfId="0" applyNumberFormat="1" applyFont="1" applyFill="1" applyBorder="1" applyAlignment="1">
      <alignment horizontal="right"/>
    </xf>
    <xf numFmtId="0" fontId="0" fillId="0" borderId="1" xfId="0" applyFont="1" applyFill="1" applyBorder="1"/>
    <xf numFmtId="0" fontId="4" fillId="0" borderId="0" xfId="0" applyFont="1"/>
    <xf numFmtId="0" fontId="0" fillId="0" borderId="7" xfId="0" applyBorder="1"/>
    <xf numFmtId="0" fontId="0" fillId="0" borderId="0" xfId="0" applyFont="1" applyFill="1" applyBorder="1"/>
    <xf numFmtId="0" fontId="11" fillId="0" borderId="0" xfId="0" applyFont="1" applyFill="1" applyBorder="1" applyAlignment="1">
      <alignment horizontal="right"/>
    </xf>
    <xf numFmtId="0" fontId="0" fillId="0" borderId="0" xfId="0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4" fillId="0" borderId="8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7" xfId="0" applyFont="1" applyBorder="1" applyAlignment="1">
      <alignment horizontal="right" vertical="top"/>
    </xf>
    <xf numFmtId="0" fontId="0" fillId="0" borderId="7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9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0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1" xfId="0" applyFont="1" applyBorder="1" applyAlignment="1">
      <alignment horizontal="right" vertical="top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3" fillId="0" borderId="0" xfId="0" applyFont="1" applyBorder="1" applyAlignment="1">
      <alignment vertical="top"/>
    </xf>
    <xf numFmtId="0" fontId="0" fillId="0" borderId="9" xfId="0" applyFont="1" applyBorder="1" applyAlignment="1">
      <alignment horizontal="right" vertical="top"/>
    </xf>
    <xf numFmtId="0" fontId="0" fillId="0" borderId="11" xfId="0" applyFont="1" applyBorder="1" applyAlignment="1">
      <alignment vertical="top"/>
    </xf>
    <xf numFmtId="0" fontId="0" fillId="0" borderId="11" xfId="0" applyFont="1" applyBorder="1" applyAlignment="1">
      <alignment horizontal="right" vertical="top"/>
    </xf>
    <xf numFmtId="3" fontId="0" fillId="0" borderId="12" xfId="0" applyNumberFormat="1" applyFont="1" applyBorder="1" applyAlignment="1">
      <alignment horizontal="right" vertical="top"/>
    </xf>
    <xf numFmtId="0" fontId="3" fillId="0" borderId="12" xfId="0" applyFont="1" applyBorder="1" applyAlignment="1">
      <alignment horizontal="right" vertical="top"/>
    </xf>
    <xf numFmtId="3" fontId="6" fillId="0" borderId="0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tabSelected="1" zoomScale="85" zoomScaleNormal="85" workbookViewId="0"/>
  </sheetViews>
  <sheetFormatPr defaultRowHeight="15" x14ac:dyDescent="0.25"/>
  <cols>
    <col min="1" max="1" width="23.42578125" customWidth="1"/>
    <col min="17" max="17" width="10.28515625" bestFit="1" customWidth="1"/>
  </cols>
  <sheetData>
    <row r="1" spans="1:2" x14ac:dyDescent="0.25">
      <c r="A1" s="16" t="s">
        <v>50</v>
      </c>
    </row>
    <row r="3" spans="1:2" x14ac:dyDescent="0.25">
      <c r="A3" t="s">
        <v>106</v>
      </c>
    </row>
    <row r="4" spans="1:2" x14ac:dyDescent="0.25">
      <c r="A4" t="s">
        <v>111</v>
      </c>
    </row>
    <row r="6" spans="1:2" x14ac:dyDescent="0.25">
      <c r="A6" s="16" t="s">
        <v>51</v>
      </c>
    </row>
    <row r="7" spans="1:2" x14ac:dyDescent="0.25">
      <c r="A7" s="16"/>
    </row>
    <row r="8" spans="1:2" x14ac:dyDescent="0.25">
      <c r="A8" t="s">
        <v>117</v>
      </c>
    </row>
    <row r="9" spans="1:2" x14ac:dyDescent="0.25">
      <c r="A9" s="3" t="s">
        <v>112</v>
      </c>
    </row>
    <row r="11" spans="1:2" x14ac:dyDescent="0.25">
      <c r="A11" s="16" t="s">
        <v>52</v>
      </c>
    </row>
    <row r="12" spans="1:2" x14ac:dyDescent="0.25">
      <c r="A12" s="17"/>
    </row>
    <row r="13" spans="1:2" x14ac:dyDescent="0.25">
      <c r="A13" s="18" t="s">
        <v>53</v>
      </c>
      <c r="B13" t="s">
        <v>105</v>
      </c>
    </row>
    <row r="14" spans="1:2" x14ac:dyDescent="0.25">
      <c r="A14" s="17"/>
    </row>
    <row r="15" spans="1:2" x14ac:dyDescent="0.25">
      <c r="A15" s="18" t="s">
        <v>54</v>
      </c>
      <c r="B15" t="s">
        <v>98</v>
      </c>
    </row>
    <row r="16" spans="1:2" x14ac:dyDescent="0.25">
      <c r="B16" t="s">
        <v>107</v>
      </c>
    </row>
    <row r="17" spans="2:17" x14ac:dyDescent="0.25">
      <c r="B17" s="51" t="s">
        <v>100</v>
      </c>
    </row>
    <row r="18" spans="2:17" x14ac:dyDescent="0.25">
      <c r="B18" s="51" t="s">
        <v>101</v>
      </c>
    </row>
    <row r="19" spans="2:17" x14ac:dyDescent="0.25">
      <c r="B19" t="s">
        <v>99</v>
      </c>
    </row>
    <row r="20" spans="2:17" x14ac:dyDescent="0.25">
      <c r="B20" t="s">
        <v>108</v>
      </c>
    </row>
    <row r="21" spans="2:17" ht="15.75" x14ac:dyDescent="0.25">
      <c r="B21" s="51" t="s">
        <v>109</v>
      </c>
      <c r="Q21" s="25"/>
    </row>
    <row r="22" spans="2:17" x14ac:dyDescent="0.25">
      <c r="B22" s="51" t="s">
        <v>104</v>
      </c>
    </row>
    <row r="23" spans="2:17" x14ac:dyDescent="0.25">
      <c r="B23" s="51" t="s">
        <v>102</v>
      </c>
    </row>
    <row r="24" spans="2:17" x14ac:dyDescent="0.25">
      <c r="B24" s="51" t="s">
        <v>110</v>
      </c>
    </row>
    <row r="25" spans="2:17" x14ac:dyDescent="0.25">
      <c r="B25" s="52" t="s">
        <v>103</v>
      </c>
    </row>
  </sheetData>
  <hyperlinks>
    <hyperlink ref="A13" location="'Policy Calculation'!A1" display="Policy calculation"/>
    <hyperlink ref="A15" location="'Oasis Implementation'!A1" display="Oasis Implementation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1"/>
  <sheetViews>
    <sheetView showGridLines="0" zoomScale="84" zoomScaleNormal="84" workbookViewId="0"/>
  </sheetViews>
  <sheetFormatPr defaultColWidth="9.140625" defaultRowHeight="15" x14ac:dyDescent="0.25"/>
  <cols>
    <col min="1" max="1" width="25.5703125" style="2" customWidth="1"/>
    <col min="2" max="2" width="25" style="2" customWidth="1"/>
    <col min="3" max="3" width="11" style="9" customWidth="1"/>
    <col min="4" max="4" width="15" style="9" bestFit="1" customWidth="1"/>
    <col min="5" max="5" width="9.28515625" style="9" bestFit="1" customWidth="1"/>
    <col min="6" max="6" width="13.85546875" style="9" bestFit="1" customWidth="1"/>
    <col min="7" max="7" width="2.85546875" style="2" customWidth="1"/>
    <col min="8" max="8" width="7.85546875" style="2" bestFit="1" customWidth="1"/>
    <col min="9" max="9" width="9.28515625" style="2" bestFit="1" customWidth="1"/>
    <col min="10" max="10" width="14.85546875" style="2" bestFit="1" customWidth="1"/>
    <col min="11" max="11" width="9.28515625" style="2" bestFit="1" customWidth="1"/>
    <col min="12" max="12" width="13.42578125" style="2" bestFit="1" customWidth="1"/>
    <col min="13" max="13" width="3.140625" style="2" customWidth="1"/>
    <col min="14" max="14" width="13.28515625" style="2" bestFit="1" customWidth="1"/>
    <col min="15" max="16384" width="9.140625" style="2"/>
  </cols>
  <sheetData>
    <row r="1" spans="1:2" x14ac:dyDescent="0.25">
      <c r="A1" s="1" t="s">
        <v>27</v>
      </c>
    </row>
    <row r="2" spans="1:2" x14ac:dyDescent="0.25">
      <c r="A2" s="1"/>
    </row>
    <row r="3" spans="1:2" x14ac:dyDescent="0.25">
      <c r="A3" s="3" t="s">
        <v>112</v>
      </c>
    </row>
    <row r="4" spans="1:2" x14ac:dyDescent="0.25">
      <c r="A4" s="3"/>
    </row>
    <row r="5" spans="1:2" x14ac:dyDescent="0.25">
      <c r="A5" s="1" t="s">
        <v>3</v>
      </c>
    </row>
    <row r="6" spans="1:2" x14ac:dyDescent="0.25">
      <c r="A6" s="1"/>
    </row>
    <row r="7" spans="1:2" x14ac:dyDescent="0.25">
      <c r="A7" s="4" t="s">
        <v>16</v>
      </c>
      <c r="B7" s="2" t="s">
        <v>8</v>
      </c>
    </row>
    <row r="8" spans="1:2" x14ac:dyDescent="0.25">
      <c r="A8" s="4" t="s">
        <v>9</v>
      </c>
      <c r="B8" s="2" t="s">
        <v>7</v>
      </c>
    </row>
    <row r="9" spans="1:2" x14ac:dyDescent="0.25">
      <c r="A9" s="4" t="s">
        <v>24</v>
      </c>
      <c r="B9" s="8">
        <v>41275</v>
      </c>
    </row>
    <row r="10" spans="1:2" x14ac:dyDescent="0.25">
      <c r="A10" s="4" t="s">
        <v>25</v>
      </c>
      <c r="B10" s="8">
        <v>41639</v>
      </c>
    </row>
    <row r="11" spans="1:2" x14ac:dyDescent="0.25">
      <c r="A11" s="4" t="s">
        <v>10</v>
      </c>
      <c r="B11" s="2" t="s">
        <v>11</v>
      </c>
    </row>
    <row r="12" spans="1:2" x14ac:dyDescent="0.25">
      <c r="A12" s="4" t="s">
        <v>22</v>
      </c>
      <c r="B12" s="2" t="s">
        <v>13</v>
      </c>
    </row>
    <row r="13" spans="1:2" x14ac:dyDescent="0.25">
      <c r="A13" s="4" t="s">
        <v>15</v>
      </c>
      <c r="B13" s="2" t="s">
        <v>14</v>
      </c>
    </row>
    <row r="14" spans="1:2" x14ac:dyDescent="0.25">
      <c r="A14" s="4" t="s">
        <v>12</v>
      </c>
      <c r="B14" s="2" t="s">
        <v>19</v>
      </c>
    </row>
    <row r="15" spans="1:2" x14ac:dyDescent="0.25">
      <c r="A15" s="4" t="s">
        <v>17</v>
      </c>
      <c r="B15" s="2" t="s">
        <v>28</v>
      </c>
    </row>
    <row r="17" spans="1:1" x14ac:dyDescent="0.25">
      <c r="A17" s="1" t="s">
        <v>4</v>
      </c>
    </row>
    <row r="18" spans="1:1" x14ac:dyDescent="0.25">
      <c r="A18" s="1"/>
    </row>
    <row r="19" spans="1:1" x14ac:dyDescent="0.25">
      <c r="A19" s="2" t="s">
        <v>47</v>
      </c>
    </row>
    <row r="20" spans="1:1" x14ac:dyDescent="0.25">
      <c r="A20" s="2" t="s">
        <v>48</v>
      </c>
    </row>
    <row r="21" spans="1:1" x14ac:dyDescent="0.25">
      <c r="A21" s="2" t="s">
        <v>20</v>
      </c>
    </row>
    <row r="22" spans="1:1" x14ac:dyDescent="0.25">
      <c r="A22" s="2" t="s">
        <v>55</v>
      </c>
    </row>
    <row r="23" spans="1:1" x14ac:dyDescent="0.25">
      <c r="A23" s="2" t="s">
        <v>29</v>
      </c>
    </row>
    <row r="25" spans="1:1" x14ac:dyDescent="0.25">
      <c r="A25" s="1" t="s">
        <v>18</v>
      </c>
    </row>
    <row r="26" spans="1:1" x14ac:dyDescent="0.25">
      <c r="A26" s="1"/>
    </row>
    <row r="27" spans="1:1" x14ac:dyDescent="0.25">
      <c r="A27" s="3" t="s">
        <v>21</v>
      </c>
    </row>
    <row r="28" spans="1:1" x14ac:dyDescent="0.25">
      <c r="A28" s="1"/>
    </row>
    <row r="29" spans="1:1" x14ac:dyDescent="0.25">
      <c r="A29" s="1" t="s">
        <v>23</v>
      </c>
    </row>
    <row r="30" spans="1:1" x14ac:dyDescent="0.25">
      <c r="A30" s="1"/>
    </row>
    <row r="31" spans="1:1" x14ac:dyDescent="0.25">
      <c r="A31" s="7" t="s">
        <v>114</v>
      </c>
    </row>
    <row r="32" spans="1:1" x14ac:dyDescent="0.25">
      <c r="A32" s="3" t="s">
        <v>113</v>
      </c>
    </row>
    <row r="33" spans="1:16" x14ac:dyDescent="0.25">
      <c r="A33" s="3"/>
    </row>
    <row r="34" spans="1:16" x14ac:dyDescent="0.25">
      <c r="A34" s="1" t="s">
        <v>5</v>
      </c>
      <c r="B34" s="3"/>
      <c r="C34" s="10"/>
      <c r="D34" s="10"/>
      <c r="E34" s="10"/>
      <c r="F34" s="10"/>
      <c r="G34" s="3"/>
      <c r="H34" s="3"/>
      <c r="K34" s="5"/>
      <c r="L34" s="5"/>
      <c r="M34" s="5"/>
      <c r="N34" s="5"/>
      <c r="O34" s="5"/>
      <c r="P34" s="5"/>
    </row>
    <row r="35" spans="1:16" x14ac:dyDescent="0.25">
      <c r="A35" s="1"/>
      <c r="B35" s="3"/>
      <c r="C35" s="10"/>
      <c r="D35" s="10"/>
      <c r="E35" s="10"/>
      <c r="F35" s="10"/>
      <c r="G35" s="3"/>
      <c r="H35" s="3"/>
      <c r="K35" s="5"/>
      <c r="L35" s="5"/>
      <c r="M35" s="5"/>
      <c r="N35" s="5"/>
      <c r="O35" s="5"/>
      <c r="P35" s="5"/>
    </row>
    <row r="36" spans="1:16" x14ac:dyDescent="0.25">
      <c r="A36" s="39"/>
      <c r="B36" s="40"/>
      <c r="C36" s="41" t="s">
        <v>34</v>
      </c>
      <c r="D36" s="41"/>
      <c r="E36" s="41"/>
      <c r="F36" s="41"/>
      <c r="G36" s="42"/>
      <c r="H36" s="43"/>
      <c r="K36" s="5"/>
      <c r="L36" s="5"/>
      <c r="M36" s="5"/>
      <c r="N36" s="5"/>
      <c r="O36" s="5"/>
      <c r="P36" s="5"/>
    </row>
    <row r="37" spans="1:16" s="4" customFormat="1" x14ac:dyDescent="0.25">
      <c r="A37" s="48" t="s">
        <v>38</v>
      </c>
      <c r="B37" s="49" t="s">
        <v>45</v>
      </c>
      <c r="C37" s="50" t="s">
        <v>30</v>
      </c>
      <c r="D37" s="50" t="s">
        <v>31</v>
      </c>
      <c r="E37" s="50" t="s">
        <v>33</v>
      </c>
      <c r="F37" s="50" t="s">
        <v>32</v>
      </c>
      <c r="G37" s="7"/>
      <c r="H37" s="44"/>
      <c r="L37" s="6"/>
    </row>
    <row r="38" spans="1:16" s="4" customFormat="1" x14ac:dyDescent="0.25">
      <c r="A38" s="45" t="s">
        <v>6</v>
      </c>
      <c r="B38" s="7"/>
      <c r="C38" s="11"/>
      <c r="D38" s="11"/>
      <c r="E38" s="11"/>
      <c r="F38" s="11"/>
      <c r="G38" s="7"/>
      <c r="H38" s="44"/>
    </row>
    <row r="39" spans="1:16" s="4" customFormat="1" x14ac:dyDescent="0.25">
      <c r="A39" s="45" t="s">
        <v>26</v>
      </c>
      <c r="B39" s="7" t="s">
        <v>39</v>
      </c>
      <c r="C39" s="13">
        <v>1000000</v>
      </c>
      <c r="D39" s="13">
        <v>100000</v>
      </c>
      <c r="E39" s="13">
        <v>50000</v>
      </c>
      <c r="F39" s="13">
        <v>20000</v>
      </c>
      <c r="G39" s="7"/>
      <c r="H39" s="44"/>
    </row>
    <row r="40" spans="1:16" s="4" customFormat="1" x14ac:dyDescent="0.25">
      <c r="A40" s="46" t="s">
        <v>49</v>
      </c>
      <c r="B40" s="5" t="s">
        <v>115</v>
      </c>
      <c r="C40" s="53"/>
      <c r="D40" s="53"/>
      <c r="E40" s="53"/>
      <c r="F40" s="13"/>
      <c r="G40" s="7"/>
      <c r="H40" s="44"/>
    </row>
    <row r="41" spans="1:16" s="4" customFormat="1" x14ac:dyDescent="0.25">
      <c r="A41" s="45" t="s">
        <v>1</v>
      </c>
      <c r="B41" s="7" t="s">
        <v>40</v>
      </c>
      <c r="C41" s="59">
        <v>1000</v>
      </c>
      <c r="D41" s="59"/>
      <c r="E41" s="59"/>
      <c r="F41" s="14">
        <v>2000</v>
      </c>
      <c r="G41" s="7"/>
      <c r="H41" s="44"/>
    </row>
    <row r="42" spans="1:16" s="4" customFormat="1" x14ac:dyDescent="0.25">
      <c r="A42" s="45" t="s">
        <v>0</v>
      </c>
      <c r="B42" s="7" t="s">
        <v>41</v>
      </c>
      <c r="C42" s="59">
        <v>1000000</v>
      </c>
      <c r="D42" s="59"/>
      <c r="E42" s="59"/>
      <c r="F42" s="14">
        <v>18000</v>
      </c>
      <c r="G42" s="7"/>
      <c r="H42" s="44"/>
    </row>
    <row r="43" spans="1:16" s="4" customFormat="1" x14ac:dyDescent="0.25">
      <c r="A43" s="45"/>
      <c r="B43" s="7"/>
      <c r="C43" s="11"/>
      <c r="D43" s="11"/>
      <c r="E43" s="11"/>
      <c r="F43" s="11"/>
      <c r="G43" s="7"/>
      <c r="H43" s="44"/>
    </row>
    <row r="44" spans="1:16" s="4" customFormat="1" x14ac:dyDescent="0.25">
      <c r="A44" s="48" t="s">
        <v>44</v>
      </c>
      <c r="B44" s="55"/>
      <c r="C44" s="56"/>
      <c r="D44" s="56"/>
      <c r="E44" s="56"/>
      <c r="F44" s="56"/>
      <c r="G44" s="7"/>
      <c r="H44" s="44"/>
    </row>
    <row r="45" spans="1:16" s="4" customFormat="1" x14ac:dyDescent="0.25">
      <c r="A45" s="45" t="s">
        <v>35</v>
      </c>
      <c r="B45" s="7" t="s">
        <v>42</v>
      </c>
      <c r="C45" s="15">
        <v>0.1</v>
      </c>
      <c r="D45" s="15">
        <v>0.1</v>
      </c>
      <c r="E45" s="15">
        <v>0.05</v>
      </c>
      <c r="F45" s="15">
        <v>0.02</v>
      </c>
      <c r="G45" s="7"/>
      <c r="H45" s="44"/>
    </row>
    <row r="46" spans="1:16" s="4" customFormat="1" x14ac:dyDescent="0.25">
      <c r="A46" s="45"/>
      <c r="B46" s="7"/>
      <c r="C46" s="11"/>
      <c r="D46" s="11"/>
      <c r="E46" s="11"/>
      <c r="F46" s="11"/>
      <c r="G46" s="7"/>
      <c r="H46" s="44"/>
    </row>
    <row r="47" spans="1:16" s="4" customFormat="1" x14ac:dyDescent="0.25">
      <c r="A47" s="48" t="s">
        <v>36</v>
      </c>
      <c r="B47" s="55"/>
      <c r="C47" s="56"/>
      <c r="D47" s="56"/>
      <c r="E47" s="56"/>
      <c r="F47" s="56"/>
      <c r="G47" s="7"/>
      <c r="H47" s="58" t="s">
        <v>46</v>
      </c>
    </row>
    <row r="48" spans="1:16" s="4" customFormat="1" x14ac:dyDescent="0.25">
      <c r="A48" s="45" t="s">
        <v>37</v>
      </c>
      <c r="B48" s="7" t="s">
        <v>90</v>
      </c>
      <c r="C48" s="13">
        <f>C45*C39</f>
        <v>100000</v>
      </c>
      <c r="D48" s="13">
        <f t="shared" ref="D48:F48" si="0">D45*D39</f>
        <v>10000</v>
      </c>
      <c r="E48" s="13">
        <f t="shared" si="0"/>
        <v>2500</v>
      </c>
      <c r="F48" s="13">
        <f t="shared" si="0"/>
        <v>400</v>
      </c>
      <c r="G48" s="7"/>
      <c r="H48" s="54"/>
    </row>
    <row r="49" spans="1:8" s="4" customFormat="1" x14ac:dyDescent="0.25">
      <c r="A49" s="45" t="s">
        <v>2</v>
      </c>
      <c r="B49" s="7" t="s">
        <v>96</v>
      </c>
      <c r="C49" s="60">
        <f>MAX(SUM(C48:E48)-C41,0)</f>
        <v>111500</v>
      </c>
      <c r="D49" s="60"/>
      <c r="E49" s="60"/>
      <c r="F49" s="13">
        <f>MAX(F48-F41,0)</f>
        <v>0</v>
      </c>
      <c r="G49" s="7"/>
      <c r="H49" s="54"/>
    </row>
    <row r="50" spans="1:8" s="4" customFormat="1" x14ac:dyDescent="0.25">
      <c r="A50" s="45" t="s">
        <v>43</v>
      </c>
      <c r="B50" s="7" t="s">
        <v>97</v>
      </c>
      <c r="C50" s="60">
        <f>IF(C42=0,C49,MIN(C49,C42))</f>
        <v>111500</v>
      </c>
      <c r="D50" s="60"/>
      <c r="E50" s="60"/>
      <c r="F50" s="13">
        <f>MIN(F49,F42)</f>
        <v>0</v>
      </c>
      <c r="G50" s="7"/>
      <c r="H50" s="54"/>
    </row>
    <row r="51" spans="1:8" s="4" customFormat="1" x14ac:dyDescent="0.25">
      <c r="A51" s="47" t="s">
        <v>118</v>
      </c>
      <c r="B51" s="55" t="s">
        <v>89</v>
      </c>
      <c r="C51" s="56"/>
      <c r="D51" s="56"/>
      <c r="E51" s="56"/>
      <c r="F51" s="56"/>
      <c r="G51" s="55"/>
      <c r="H51" s="57">
        <f>SUM(C50:F50)</f>
        <v>111500</v>
      </c>
    </row>
  </sheetData>
  <mergeCells count="4">
    <mergeCell ref="C41:E41"/>
    <mergeCell ref="C42:E42"/>
    <mergeCell ref="C49:E49"/>
    <mergeCell ref="C50:E50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4"/>
  <sheetViews>
    <sheetView showGridLines="0" zoomScale="85" zoomScaleNormal="85" workbookViewId="0"/>
  </sheetViews>
  <sheetFormatPr defaultRowHeight="15" x14ac:dyDescent="0.25"/>
  <cols>
    <col min="1" max="1" width="26.85546875" bestFit="1" customWidth="1"/>
    <col min="2" max="2" width="30.5703125" bestFit="1" customWidth="1"/>
    <col min="3" max="3" width="14.85546875" customWidth="1"/>
    <col min="4" max="4" width="15.5703125" bestFit="1" customWidth="1"/>
    <col min="5" max="5" width="18.140625" bestFit="1" customWidth="1"/>
    <col min="6" max="6" width="13.5703125" bestFit="1" customWidth="1"/>
    <col min="7" max="7" width="18" bestFit="1" customWidth="1"/>
    <col min="8" max="8" width="8.140625" bestFit="1" customWidth="1"/>
    <col min="9" max="9" width="20.42578125" bestFit="1" customWidth="1"/>
    <col min="10" max="10" width="26.7109375" bestFit="1" customWidth="1"/>
    <col min="11" max="11" width="20.5703125" bestFit="1" customWidth="1"/>
    <col min="12" max="12" width="25.140625" bestFit="1" customWidth="1"/>
    <col min="13" max="13" width="19.140625" bestFit="1" customWidth="1"/>
    <col min="14" max="14" width="27.42578125" bestFit="1" customWidth="1"/>
    <col min="15" max="15" width="14.42578125" customWidth="1"/>
    <col min="16" max="16" width="12.28515625" customWidth="1"/>
    <col min="17" max="17" width="11" customWidth="1"/>
  </cols>
  <sheetData>
    <row r="1" spans="1:5" x14ac:dyDescent="0.25">
      <c r="A1" s="12" t="s">
        <v>54</v>
      </c>
    </row>
    <row r="3" spans="1:5" x14ac:dyDescent="0.25">
      <c r="A3" s="26" t="s">
        <v>57</v>
      </c>
    </row>
    <row r="4" spans="1:5" x14ac:dyDescent="0.25">
      <c r="A4" s="35" t="s">
        <v>58</v>
      </c>
      <c r="B4" s="35" t="s">
        <v>59</v>
      </c>
      <c r="C4" s="35" t="s">
        <v>60</v>
      </c>
      <c r="D4" s="35" t="s">
        <v>61</v>
      </c>
      <c r="E4" s="35" t="s">
        <v>62</v>
      </c>
    </row>
    <row r="5" spans="1:5" x14ac:dyDescent="0.25">
      <c r="A5" s="19" t="s">
        <v>77</v>
      </c>
      <c r="B5" s="19" t="s">
        <v>63</v>
      </c>
      <c r="C5" s="19">
        <v>1</v>
      </c>
      <c r="D5" s="19">
        <v>1</v>
      </c>
      <c r="E5" s="19">
        <v>1</v>
      </c>
    </row>
    <row r="6" spans="1:5" x14ac:dyDescent="0.25">
      <c r="A6" s="31"/>
      <c r="B6" s="31"/>
    </row>
    <row r="7" spans="1:5" x14ac:dyDescent="0.25">
      <c r="A7" s="20" t="s">
        <v>95</v>
      </c>
      <c r="B7" s="34"/>
    </row>
    <row r="8" spans="1:5" x14ac:dyDescent="0.25">
      <c r="A8" s="32" t="s">
        <v>65</v>
      </c>
      <c r="B8" s="33" t="s">
        <v>64</v>
      </c>
    </row>
    <row r="9" spans="1:5" x14ac:dyDescent="0.25">
      <c r="A9" s="21" t="s">
        <v>66</v>
      </c>
      <c r="B9" s="27">
        <v>1</v>
      </c>
    </row>
    <row r="10" spans="1:5" x14ac:dyDescent="0.25">
      <c r="A10" s="21" t="s">
        <v>67</v>
      </c>
      <c r="B10" s="27">
        <v>1</v>
      </c>
    </row>
    <row r="11" spans="1:5" x14ac:dyDescent="0.25">
      <c r="A11" s="21" t="s">
        <v>1</v>
      </c>
      <c r="B11" s="28">
        <v>1000</v>
      </c>
    </row>
    <row r="12" spans="1:5" x14ac:dyDescent="0.25">
      <c r="A12" s="21" t="s">
        <v>0</v>
      </c>
      <c r="B12" s="28">
        <v>1000000</v>
      </c>
    </row>
    <row r="14" spans="1:5" x14ac:dyDescent="0.25">
      <c r="A14" s="12"/>
    </row>
    <row r="15" spans="1:5" x14ac:dyDescent="0.25">
      <c r="A15" s="12" t="s">
        <v>81</v>
      </c>
    </row>
    <row r="16" spans="1:5" x14ac:dyDescent="0.25">
      <c r="A16" s="30" t="s">
        <v>93</v>
      </c>
    </row>
    <row r="17" spans="1:9" x14ac:dyDescent="0.25">
      <c r="A17" s="26" t="s">
        <v>76</v>
      </c>
      <c r="B17" s="26"/>
      <c r="C17" s="26"/>
      <c r="D17" s="26"/>
      <c r="E17" s="26" t="s">
        <v>91</v>
      </c>
    </row>
    <row r="18" spans="1:9" x14ac:dyDescent="0.25">
      <c r="A18" s="36" t="s">
        <v>70</v>
      </c>
      <c r="B18" s="36" t="s">
        <v>71</v>
      </c>
      <c r="C18" s="37"/>
      <c r="D18" s="26"/>
      <c r="E18" s="35" t="s">
        <v>70</v>
      </c>
      <c r="F18" s="29" t="s">
        <v>86</v>
      </c>
      <c r="G18" s="29" t="s">
        <v>87</v>
      </c>
      <c r="H18" s="29" t="s">
        <v>88</v>
      </c>
      <c r="I18" s="29" t="s">
        <v>92</v>
      </c>
    </row>
    <row r="19" spans="1:9" x14ac:dyDescent="0.25">
      <c r="A19" s="22">
        <v>1</v>
      </c>
      <c r="B19" s="22" t="s">
        <v>72</v>
      </c>
      <c r="C19" s="23"/>
      <c r="E19" s="19">
        <v>1</v>
      </c>
      <c r="F19" s="19">
        <v>1</v>
      </c>
      <c r="G19" s="19">
        <v>1</v>
      </c>
      <c r="H19" s="19">
        <v>1000000</v>
      </c>
      <c r="I19" s="19">
        <v>1</v>
      </c>
    </row>
    <row r="20" spans="1:9" x14ac:dyDescent="0.25">
      <c r="A20" s="22">
        <v>2</v>
      </c>
      <c r="B20" s="22" t="s">
        <v>74</v>
      </c>
      <c r="C20" s="23"/>
      <c r="E20" s="19">
        <v>2</v>
      </c>
      <c r="F20" s="19">
        <v>1</v>
      </c>
      <c r="G20" s="19">
        <v>2</v>
      </c>
      <c r="H20" s="19">
        <v>100000</v>
      </c>
      <c r="I20" s="19">
        <v>1</v>
      </c>
    </row>
    <row r="21" spans="1:9" x14ac:dyDescent="0.25">
      <c r="A21" s="22">
        <v>3</v>
      </c>
      <c r="B21" s="22" t="s">
        <v>73</v>
      </c>
      <c r="C21" s="23"/>
      <c r="E21" s="19">
        <v>3</v>
      </c>
      <c r="F21" s="19">
        <v>1</v>
      </c>
      <c r="G21" s="19">
        <v>3</v>
      </c>
      <c r="H21" s="19">
        <v>50000</v>
      </c>
      <c r="I21" s="19">
        <v>1</v>
      </c>
    </row>
    <row r="22" spans="1:9" x14ac:dyDescent="0.25">
      <c r="A22" s="22">
        <v>4</v>
      </c>
      <c r="B22" s="22" t="s">
        <v>75</v>
      </c>
      <c r="C22" s="23"/>
      <c r="E22" s="19">
        <v>4</v>
      </c>
      <c r="F22" s="19">
        <v>1</v>
      </c>
      <c r="G22" s="19">
        <v>4</v>
      </c>
      <c r="H22" s="19">
        <v>20000</v>
      </c>
      <c r="I22" s="19">
        <v>1</v>
      </c>
    </row>
    <row r="24" spans="1:9" x14ac:dyDescent="0.25">
      <c r="A24" s="30" t="s">
        <v>94</v>
      </c>
    </row>
    <row r="25" spans="1:9" x14ac:dyDescent="0.25">
      <c r="A25" s="26" t="s">
        <v>69</v>
      </c>
    </row>
    <row r="26" spans="1:9" x14ac:dyDescent="0.25">
      <c r="A26" s="35" t="s">
        <v>68</v>
      </c>
      <c r="B26" s="35" t="s">
        <v>78</v>
      </c>
      <c r="C26" s="36" t="s">
        <v>79</v>
      </c>
      <c r="D26" s="38"/>
      <c r="E26" s="24"/>
      <c r="F26" s="24"/>
      <c r="G26" s="23"/>
    </row>
    <row r="27" spans="1:9" x14ac:dyDescent="0.25">
      <c r="A27" s="19">
        <v>1</v>
      </c>
      <c r="B27" s="19">
        <v>1</v>
      </c>
      <c r="C27" s="22" t="s">
        <v>116</v>
      </c>
      <c r="D27" s="24"/>
      <c r="E27" s="24"/>
      <c r="F27" s="24"/>
      <c r="G27" s="23"/>
    </row>
    <row r="29" spans="1:9" x14ac:dyDescent="0.25">
      <c r="A29" s="26" t="s">
        <v>80</v>
      </c>
    </row>
    <row r="30" spans="1:9" x14ac:dyDescent="0.25">
      <c r="A30" s="35" t="s">
        <v>68</v>
      </c>
      <c r="B30" s="35" t="s">
        <v>70</v>
      </c>
      <c r="C30" s="35" t="s">
        <v>131</v>
      </c>
      <c r="D30" s="35" t="s">
        <v>82</v>
      </c>
    </row>
    <row r="31" spans="1:9" x14ac:dyDescent="0.25">
      <c r="A31" s="19">
        <v>1</v>
      </c>
      <c r="B31" s="19">
        <v>1</v>
      </c>
      <c r="C31" s="19">
        <v>1</v>
      </c>
      <c r="D31" s="19">
        <v>1</v>
      </c>
    </row>
    <row r="32" spans="1:9" x14ac:dyDescent="0.25">
      <c r="A32" s="19">
        <v>1</v>
      </c>
      <c r="B32" s="19">
        <v>2</v>
      </c>
      <c r="C32" s="19">
        <v>1</v>
      </c>
      <c r="D32" s="19">
        <v>1</v>
      </c>
    </row>
    <row r="33" spans="1:14" x14ac:dyDescent="0.25">
      <c r="A33" s="19">
        <v>1</v>
      </c>
      <c r="B33" s="19">
        <v>3</v>
      </c>
      <c r="C33" s="19">
        <v>1</v>
      </c>
      <c r="D33" s="19">
        <v>1</v>
      </c>
    </row>
    <row r="34" spans="1:14" x14ac:dyDescent="0.25">
      <c r="A34" s="19">
        <v>1</v>
      </c>
      <c r="B34" s="19">
        <v>4</v>
      </c>
      <c r="C34" s="19">
        <v>1</v>
      </c>
      <c r="D34" s="19">
        <v>2</v>
      </c>
    </row>
    <row r="36" spans="1:14" x14ac:dyDescent="0.25">
      <c r="A36" s="26" t="s">
        <v>83</v>
      </c>
    </row>
    <row r="37" spans="1:14" x14ac:dyDescent="0.25">
      <c r="A37" s="35" t="s">
        <v>68</v>
      </c>
      <c r="B37" s="35" t="s">
        <v>84</v>
      </c>
      <c r="C37" s="35" t="s">
        <v>131</v>
      </c>
      <c r="D37" s="35" t="s">
        <v>82</v>
      </c>
      <c r="E37" s="35" t="s">
        <v>85</v>
      </c>
    </row>
    <row r="38" spans="1:14" x14ac:dyDescent="0.25">
      <c r="A38" s="19">
        <v>1</v>
      </c>
      <c r="B38" s="19">
        <v>1</v>
      </c>
      <c r="C38" s="19">
        <v>1</v>
      </c>
      <c r="D38" s="19">
        <v>1</v>
      </c>
      <c r="E38" s="19">
        <v>1</v>
      </c>
    </row>
    <row r="39" spans="1:14" x14ac:dyDescent="0.25">
      <c r="A39" s="19">
        <v>1</v>
      </c>
      <c r="B39" s="19">
        <v>1</v>
      </c>
      <c r="C39" s="19">
        <v>1</v>
      </c>
      <c r="D39" s="19">
        <v>2</v>
      </c>
      <c r="E39" s="19">
        <v>2</v>
      </c>
    </row>
    <row r="41" spans="1:14" x14ac:dyDescent="0.25">
      <c r="A41" s="26" t="s">
        <v>56</v>
      </c>
    </row>
    <row r="42" spans="1:14" x14ac:dyDescent="0.25">
      <c r="A42" s="35" t="s">
        <v>85</v>
      </c>
      <c r="B42" s="35" t="s">
        <v>119</v>
      </c>
      <c r="C42" s="35" t="s">
        <v>120</v>
      </c>
      <c r="D42" s="35" t="s">
        <v>121</v>
      </c>
      <c r="E42" s="35" t="s">
        <v>122</v>
      </c>
      <c r="F42" s="35" t="s">
        <v>67</v>
      </c>
      <c r="G42" s="35" t="s">
        <v>123</v>
      </c>
      <c r="H42" s="35" t="s">
        <v>124</v>
      </c>
      <c r="I42" s="19" t="s">
        <v>125</v>
      </c>
      <c r="J42" s="19" t="s">
        <v>126</v>
      </c>
      <c r="K42" s="19" t="s">
        <v>127</v>
      </c>
      <c r="L42" s="19" t="s">
        <v>128</v>
      </c>
      <c r="M42" s="19" t="s">
        <v>129</v>
      </c>
      <c r="N42" s="19" t="s">
        <v>130</v>
      </c>
    </row>
    <row r="43" spans="1:14" x14ac:dyDescent="0.25">
      <c r="A43" s="19">
        <v>1</v>
      </c>
      <c r="B43" s="19">
        <v>1</v>
      </c>
      <c r="C43" s="19">
        <v>0</v>
      </c>
      <c r="D43" s="19">
        <v>0</v>
      </c>
      <c r="E43" s="19">
        <v>0</v>
      </c>
      <c r="F43" s="19">
        <v>2</v>
      </c>
      <c r="G43" s="19">
        <v>1000</v>
      </c>
      <c r="H43" s="19">
        <v>1000000</v>
      </c>
      <c r="I43" s="19"/>
      <c r="J43" s="19"/>
      <c r="K43" s="19"/>
      <c r="L43" s="19"/>
      <c r="M43" s="19"/>
      <c r="N43" s="19"/>
    </row>
    <row r="44" spans="1:14" x14ac:dyDescent="0.25">
      <c r="A44" s="19">
        <v>2</v>
      </c>
      <c r="B44" s="19">
        <v>1</v>
      </c>
      <c r="C44" s="19">
        <v>0</v>
      </c>
      <c r="D44" s="19">
        <v>0</v>
      </c>
      <c r="E44" s="19">
        <v>0</v>
      </c>
      <c r="F44" s="19">
        <v>2</v>
      </c>
      <c r="G44" s="19">
        <v>2000</v>
      </c>
      <c r="H44" s="19">
        <v>18000</v>
      </c>
      <c r="I44" s="19"/>
      <c r="J44" s="19"/>
      <c r="K44" s="19"/>
      <c r="L44" s="19"/>
      <c r="M44" s="19"/>
      <c r="N44" s="19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Policy Calculation</vt:lpstr>
      <vt:lpstr>Oasis Implementation</vt:lpstr>
    </vt:vector>
  </TitlesOfParts>
  <Company>MMC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Johanna</cp:lastModifiedBy>
  <cp:lastPrinted>2014-10-13T13:21:39Z</cp:lastPrinted>
  <dcterms:created xsi:type="dcterms:W3CDTF">2012-12-12T13:18:42Z</dcterms:created>
  <dcterms:modified xsi:type="dcterms:W3CDTF">2014-11-07T15:33:19Z</dcterms:modified>
</cp:coreProperties>
</file>