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8\"/>
    </mc:Choice>
  </mc:AlternateContent>
  <xr:revisionPtr revIDLastSave="0" documentId="10_ncr:8100000_{3ECE7D16-FB62-4B50-B426-61DE0405D5C8}" xr6:coauthVersionLast="34" xr6:coauthVersionMax="34" xr10:uidLastSave="{00000000-0000-0000-0000-000000000000}"/>
  <bookViews>
    <workbookView xWindow="0" yWindow="0" windowWidth="28800" windowHeight="12432" xr2:uid="{00000000-000D-0000-FFFF-FFFF00000000}"/>
  </bookViews>
  <sheets>
    <sheet name="Worked examples" sheetId="10" r:id="rId1"/>
    <sheet name="Oasis Implementation" sheetId="8" r:id="rId2"/>
  </sheets>
  <calcPr calcId="162913" iterateDelta="1E-4"/>
</workbook>
</file>

<file path=xl/calcChain.xml><?xml version="1.0" encoding="utf-8"?>
<calcChain xmlns="http://schemas.openxmlformats.org/spreadsheetml/2006/main">
  <c r="G21" i="10" l="1"/>
  <c r="C21" i="10"/>
  <c r="J20" i="10"/>
  <c r="I20" i="10"/>
  <c r="H20" i="10"/>
  <c r="G20" i="10"/>
  <c r="F20" i="10"/>
  <c r="E20" i="10"/>
  <c r="D20" i="10"/>
  <c r="C20" i="10"/>
  <c r="L9" i="10"/>
  <c r="C22" i="10" l="1"/>
  <c r="C23" i="10" s="1"/>
  <c r="C24" i="10" s="1"/>
  <c r="G22" i="10"/>
  <c r="G23" i="10" s="1"/>
  <c r="G24" i="10" s="1"/>
  <c r="K20" i="10"/>
  <c r="L20" i="10" s="1"/>
  <c r="L24" i="10" l="1"/>
  <c r="L23" i="10"/>
  <c r="L25" i="10" s="1"/>
  <c r="L26" i="10" l="1"/>
  <c r="K26" i="10"/>
</calcChain>
</file>

<file path=xl/sharedStrings.xml><?xml version="1.0" encoding="utf-8"?>
<sst xmlns="http://schemas.openxmlformats.org/spreadsheetml/2006/main" count="135" uniqueCount="110">
  <si>
    <t>Limit</t>
  </si>
  <si>
    <t>Oasis Implementation</t>
  </si>
  <si>
    <t>Meta data structure (Profile)</t>
  </si>
  <si>
    <t>ProfileDescription</t>
  </si>
  <si>
    <t>ProfileName</t>
  </si>
  <si>
    <t>ProfileID</t>
  </si>
  <si>
    <t>CalcRule</t>
  </si>
  <si>
    <t>AllocRule</t>
  </si>
  <si>
    <t>Example</t>
  </si>
  <si>
    <t>PolicyTC_ID</t>
  </si>
  <si>
    <t>CCY_ID</t>
  </si>
  <si>
    <t>Deductible</t>
  </si>
  <si>
    <t>Oasis Data tables</t>
  </si>
  <si>
    <t>Exposures</t>
  </si>
  <si>
    <t>Exposure Dictionary (User defined)</t>
  </si>
  <si>
    <t>Exposure item file</t>
  </si>
  <si>
    <t>ITEM_ID</t>
  </si>
  <si>
    <t>Description</t>
  </si>
  <si>
    <t>AREAPERIL_ID</t>
  </si>
  <si>
    <t>VULNERABILITY_ID</t>
  </si>
  <si>
    <t>TIV</t>
  </si>
  <si>
    <t>GROUP_ID</t>
  </si>
  <si>
    <t>Location 1 Structure</t>
  </si>
  <si>
    <t>Location 1 Other Structure</t>
  </si>
  <si>
    <t>Location 1 Contents</t>
  </si>
  <si>
    <t>Location 1 Time Element</t>
  </si>
  <si>
    <t>Financial Module</t>
  </si>
  <si>
    <t>Prog (User defined)</t>
  </si>
  <si>
    <t>PROG_ID</t>
  </si>
  <si>
    <t>ACCOUNT_ID</t>
  </si>
  <si>
    <t>PROG_NAME</t>
  </si>
  <si>
    <t>Programme</t>
  </si>
  <si>
    <t>LEVEL_ID</t>
  </si>
  <si>
    <t>AGG_ID</t>
  </si>
  <si>
    <t>PolicyTC</t>
  </si>
  <si>
    <t>LAYER_ID</t>
  </si>
  <si>
    <t>POLICYTC_ID</t>
  </si>
  <si>
    <t>Profile</t>
  </si>
  <si>
    <t>CALCRULE_ID</t>
  </si>
  <si>
    <t>ALLOCRULE_ID</t>
  </si>
  <si>
    <t>SOURCERULE_ID</t>
  </si>
  <si>
    <t>LEVELRULE_ID</t>
  </si>
  <si>
    <t>DED</t>
  </si>
  <si>
    <t>LIM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</si>
  <si>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</si>
  <si>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</si>
  <si>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</si>
  <si>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</si>
  <si>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</si>
  <si>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</si>
  <si>
    <t>Deductible only (Function 12)</t>
  </si>
  <si>
    <t>B_1</t>
  </si>
  <si>
    <t>Deductible as a cap on the retention of input losses (Function 10)</t>
  </si>
  <si>
    <t>B_2</t>
  </si>
  <si>
    <t>Limit only (Function 14)</t>
  </si>
  <si>
    <t>G_1</t>
  </si>
  <si>
    <t>Profile B_1</t>
  </si>
  <si>
    <t>Profile B_2</t>
  </si>
  <si>
    <t>Profile G_1</t>
  </si>
  <si>
    <t>FunCalc</t>
  </si>
  <si>
    <t>Location 2 Structure</t>
  </si>
  <si>
    <t>Location 2 Other Structure</t>
  </si>
  <si>
    <t>Location 2 Contents</t>
  </si>
  <si>
    <t>Location 2 Time Element</t>
  </si>
  <si>
    <t>Location deductibles with overall maximum policy deductible, and policy limit</t>
  </si>
  <si>
    <t>Worked example description</t>
  </si>
  <si>
    <t>Min and Max deductibles</t>
  </si>
  <si>
    <t>Worked example</t>
  </si>
  <si>
    <t>I. Location Ded/max ded/policy limit</t>
  </si>
  <si>
    <t>Location 1</t>
  </si>
  <si>
    <t>Location 2</t>
  </si>
  <si>
    <t>Coverages</t>
  </si>
  <si>
    <t>Inputs</t>
  </si>
  <si>
    <t>Symbol / formula</t>
  </si>
  <si>
    <t>Structure</t>
  </si>
  <si>
    <t>Other Structure</t>
  </si>
  <si>
    <t>Contents</t>
  </si>
  <si>
    <t>Time Element</t>
  </si>
  <si>
    <t>Policy</t>
  </si>
  <si>
    <t>Terms</t>
  </si>
  <si>
    <t>Total Insurable Value</t>
  </si>
  <si>
    <t>V</t>
  </si>
  <si>
    <t>Location deductible</t>
  </si>
  <si>
    <t>LD</t>
  </si>
  <si>
    <t>Location deductible type</t>
  </si>
  <si>
    <t>Percentage of exposure</t>
  </si>
  <si>
    <t>Policy deductible</t>
  </si>
  <si>
    <t>PD</t>
  </si>
  <si>
    <t>Policy deductible rule</t>
  </si>
  <si>
    <t>Max</t>
  </si>
  <si>
    <t>L</t>
  </si>
  <si>
    <t>Limit type</t>
  </si>
  <si>
    <t>Variable Inputs</t>
  </si>
  <si>
    <t>Damage Ratio</t>
  </si>
  <si>
    <t>DR</t>
  </si>
  <si>
    <t>Calculations</t>
  </si>
  <si>
    <t>Coverage level</t>
  </si>
  <si>
    <t>Policy level</t>
  </si>
  <si>
    <t>Ground-up loss</t>
  </si>
  <si>
    <t>GU = V * DR</t>
  </si>
  <si>
    <t>S1 = Sum(LD*V,Per location)</t>
  </si>
  <si>
    <t>Total GUL by location</t>
  </si>
  <si>
    <t>S2 = Sum(GU,Per location)</t>
  </si>
  <si>
    <t>Effective location ded</t>
  </si>
  <si>
    <r>
      <t xml:space="preserve">S3 = 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(S1,S2)</t>
    </r>
  </si>
  <si>
    <t>Loss</t>
  </si>
  <si>
    <t>Effective policy ded</t>
  </si>
  <si>
    <r>
      <t xml:space="preserve">S4 = 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(Sum(S3),PD)</t>
    </r>
  </si>
  <si>
    <t>S8 = Min(S7,L)*S6/S7</t>
  </si>
  <si>
    <t>Gross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</si>
</sst>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_(* #,##0_);_(* \(#,##0\);_(* \-??_);_(@_)"/>
  </numFmts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3" tint="0.39997558519241921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9" fontId="5" fillId="0" borderId="0"/>
    <xf numFmtId="164" fontId="5" fillId="0" borderId="0"/>
  </cellStyleXfs>
  <cellXfs count="73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1" fillId="0" borderId="1" xfId="1" applyFont="1" applyBorder="1"/>
    <xf numFmtId="0" fontId="1" fillId="0" borderId="1" xfId="1" applyBorder="1"/>
    <xf numFmtId="0" fontId="1" fillId="0" borderId="2" xfId="1" applyBorder="1"/>
    <xf numFmtId="0" fontId="1" fillId="0" borderId="0" xfId="1" applyFill="1" applyBorder="1"/>
    <xf numFmtId="0" fontId="1" fillId="0" borderId="0" xfId="1" applyBorder="1"/>
    <xf numFmtId="0" fontId="1" fillId="0" borderId="1" xfId="1" applyFill="1" applyBorder="1"/>
    <xf numFmtId="0" fontId="3" fillId="0" borderId="0" xfId="1" applyFont="1"/>
    <xf numFmtId="0" fontId="1" fillId="0" borderId="3" xfId="1" applyFont="1" applyBorder="1"/>
    <xf numFmtId="0" fontId="1" fillId="0" borderId="1" xfId="1" applyFont="1" applyFill="1" applyBorder="1"/>
    <xf numFmtId="0" fontId="1" fillId="0" borderId="3" xfId="1" applyBorder="1"/>
    <xf numFmtId="0" fontId="1" fillId="0" borderId="4" xfId="1" applyBorder="1"/>
    <xf numFmtId="0" fontId="1" fillId="0" borderId="5" xfId="1" applyFont="1" applyBorder="1"/>
    <xf numFmtId="0" fontId="1" fillId="0" borderId="5" xfId="1" applyBorder="1"/>
    <xf numFmtId="0" fontId="4" fillId="0" borderId="1" xfId="0" applyFont="1" applyFill="1" applyBorder="1"/>
    <xf numFmtId="0" fontId="4" fillId="0" borderId="0" xfId="0" applyFont="1" applyFill="1" applyBorder="1"/>
    <xf numFmtId="0" fontId="1" fillId="0" borderId="0" xfId="1" applyFont="1" applyBorder="1"/>
    <xf numFmtId="0" fontId="6" fillId="0" borderId="0" xfId="0" applyFont="1"/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7" fillId="0" borderId="0" xfId="0" applyFont="1" applyAlignment="1">
      <alignment vertical="top"/>
    </xf>
    <xf numFmtId="0" fontId="7" fillId="0" borderId="0" xfId="0" applyFont="1" applyBorder="1" applyAlignment="1">
      <alignment horizontal="right" vertical="top"/>
    </xf>
    <xf numFmtId="0" fontId="8" fillId="0" borderId="6" xfId="0" applyFont="1" applyBorder="1" applyAlignment="1">
      <alignment vertical="top"/>
    </xf>
    <xf numFmtId="0" fontId="7" fillId="0" borderId="7" xfId="0" applyFont="1" applyBorder="1" applyAlignment="1">
      <alignment vertical="top"/>
    </xf>
    <xf numFmtId="0" fontId="7" fillId="0" borderId="7" xfId="0" applyFont="1" applyBorder="1" applyAlignment="1">
      <alignment horizontal="right" vertical="top"/>
    </xf>
    <xf numFmtId="0" fontId="0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7" fillId="0" borderId="9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horizontal="right" vertical="top"/>
    </xf>
    <xf numFmtId="0" fontId="7" fillId="0" borderId="11" xfId="0" applyFont="1" applyBorder="1" applyAlignment="1">
      <alignment horizontal="right" vertical="top"/>
    </xf>
    <xf numFmtId="0" fontId="0" fillId="0" borderId="0" xfId="0" applyBorder="1"/>
    <xf numFmtId="0" fontId="9" fillId="0" borderId="12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14" xfId="0" applyFont="1" applyBorder="1" applyAlignment="1">
      <alignment vertical="top"/>
    </xf>
    <xf numFmtId="3" fontId="0" fillId="0" borderId="0" xfId="0" applyNumberFormat="1" applyFont="1" applyBorder="1" applyAlignment="1">
      <alignment horizontal="right" vertical="top"/>
    </xf>
    <xf numFmtId="3" fontId="0" fillId="0" borderId="14" xfId="0" applyNumberFormat="1" applyFont="1" applyBorder="1" applyAlignment="1">
      <alignment vertical="top"/>
    </xf>
    <xf numFmtId="9" fontId="5" fillId="0" borderId="14" xfId="2" applyBorder="1"/>
    <xf numFmtId="0" fontId="0" fillId="0" borderId="13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14" xfId="0" applyBorder="1"/>
    <xf numFmtId="3" fontId="0" fillId="0" borderId="0" xfId="0" applyNumberFormat="1" applyFont="1" applyBorder="1" applyAlignment="1">
      <alignment horizontal="center" vertical="top"/>
    </xf>
    <xf numFmtId="3" fontId="10" fillId="0" borderId="14" xfId="0" applyNumberFormat="1" applyFont="1" applyBorder="1" applyAlignment="1">
      <alignment horizontal="right" vertical="top"/>
    </xf>
    <xf numFmtId="3" fontId="11" fillId="0" borderId="0" xfId="0" applyNumberFormat="1" applyFont="1" applyBorder="1" applyAlignment="1">
      <alignment horizontal="right" vertical="top"/>
    </xf>
    <xf numFmtId="3" fontId="0" fillId="0" borderId="14" xfId="0" applyNumberFormat="1" applyFont="1" applyBorder="1" applyAlignment="1">
      <alignment horizontal="right" vertical="top"/>
    </xf>
    <xf numFmtId="165" fontId="5" fillId="0" borderId="0" xfId="3" applyNumberFormat="1"/>
    <xf numFmtId="0" fontId="0" fillId="0" borderId="10" xfId="0" applyFont="1" applyBorder="1" applyAlignment="1">
      <alignment vertical="top"/>
    </xf>
    <xf numFmtId="0" fontId="0" fillId="0" borderId="10" xfId="0" applyFont="1" applyBorder="1" applyAlignment="1">
      <alignment horizontal="right" vertical="top"/>
    </xf>
    <xf numFmtId="9" fontId="12" fillId="0" borderId="0" xfId="2" applyFont="1" applyBorder="1" applyAlignment="1" applyProtection="1">
      <alignment horizontal="right" vertical="top"/>
    </xf>
    <xf numFmtId="0" fontId="9" fillId="0" borderId="10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9" fontId="5" fillId="0" borderId="0" xfId="2" applyBorder="1"/>
    <xf numFmtId="165" fontId="10" fillId="0" borderId="14" xfId="3" applyNumberFormat="1" applyFont="1" applyBorder="1"/>
    <xf numFmtId="3" fontId="0" fillId="0" borderId="0" xfId="0" applyNumberFormat="1" applyBorder="1"/>
    <xf numFmtId="3" fontId="0" fillId="0" borderId="14" xfId="0" applyNumberFormat="1" applyBorder="1"/>
    <xf numFmtId="3" fontId="0" fillId="0" borderId="0" xfId="0" applyNumberFormat="1"/>
    <xf numFmtId="3" fontId="0" fillId="0" borderId="0" xfId="0" applyNumberFormat="1" applyFont="1" applyBorder="1" applyAlignment="1">
      <alignment horizontal="center" vertical="top" wrapText="1"/>
    </xf>
    <xf numFmtId="0" fontId="0" fillId="0" borderId="9" xfId="0" applyFont="1" applyBorder="1" applyAlignment="1">
      <alignment vertical="top"/>
    </xf>
    <xf numFmtId="3" fontId="0" fillId="0" borderId="10" xfId="0" applyNumberFormat="1" applyFont="1" applyBorder="1" applyAlignment="1">
      <alignment horizontal="right" vertical="top"/>
    </xf>
    <xf numFmtId="3" fontId="0" fillId="0" borderId="10" xfId="0" applyNumberFormat="1" applyFont="1" applyBorder="1" applyAlignment="1">
      <alignment vertical="top"/>
    </xf>
    <xf numFmtId="3" fontId="0" fillId="0" borderId="15" xfId="0" applyNumberFormat="1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9" fontId="5" fillId="0" borderId="0" xfId="2" applyBorder="1" applyAlignment="1">
      <alignment horizontal="center"/>
    </xf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 wrapText="1"/>
    </xf>
  </cellXfs>
  <cellStyles count="4">
    <cellStyle name="Comma 2" xfId="3" xr:uid="{00000000-0005-0000-0000-000000000000}"/>
    <cellStyle name="Normal" xfId="0" builtinId="0"/>
    <cellStyle name="Normal 2" xfId="1" xr:uid="{00000000-0005-0000-0000-000002000000}"/>
    <cellStyle name="Percent 2" xfId="2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5"/>
  <sheetViews>
    <sheetView tabSelected="1" topLeftCell="A10" zoomScale="90" zoomScaleNormal="90" workbookViewId="0">
      <selection activeCell="L16" sqref="L16"/>
    </sheetView>
  </sheetViews>
  <sheetFormatPr defaultRowHeight="14.4" x14ac:dyDescent="0.3"/>
  <cols>
    <col min="1" max="1" width="28.6640625" customWidth="1"/>
    <col min="2" max="2" width="25.5546875" customWidth="1"/>
    <col min="3" max="3" width="10.109375" bestFit="1" customWidth="1"/>
    <col min="4" max="4" width="15.33203125" bestFit="1" customWidth="1"/>
    <col min="5" max="5" width="10.109375" bestFit="1" customWidth="1"/>
    <col min="6" max="6" width="13.44140625" bestFit="1" customWidth="1"/>
    <col min="7" max="7" width="10.109375" bestFit="1" customWidth="1"/>
    <col min="8" max="8" width="15.33203125" bestFit="1" customWidth="1"/>
    <col min="9" max="9" width="9" bestFit="1" customWidth="1"/>
    <col min="10" max="10" width="13.44140625" bestFit="1" customWidth="1"/>
    <col min="11" max="11" width="14.33203125" bestFit="1" customWidth="1"/>
    <col min="12" max="12" width="11.5546875" bestFit="1" customWidth="1"/>
    <col min="14" max="14" width="21.44140625" customWidth="1"/>
  </cols>
  <sheetData>
    <row r="1" spans="1:14" x14ac:dyDescent="0.3">
      <c r="A1" s="20" t="s">
        <v>65</v>
      </c>
    </row>
    <row r="2" spans="1:14" x14ac:dyDescent="0.3">
      <c r="A2" t="s">
        <v>66</v>
      </c>
    </row>
    <row r="4" spans="1:14" x14ac:dyDescent="0.3">
      <c r="A4" s="21" t="s">
        <v>67</v>
      </c>
      <c r="B4" s="22"/>
      <c r="C4" s="23"/>
      <c r="D4" s="23"/>
      <c r="E4" s="23"/>
      <c r="F4" s="23"/>
      <c r="G4" s="23"/>
      <c r="H4" s="24"/>
      <c r="I4" s="24"/>
      <c r="J4" s="24"/>
      <c r="K4" s="22"/>
      <c r="L4" s="22"/>
    </row>
    <row r="5" spans="1:14" ht="15" thickBot="1" x14ac:dyDescent="0.35">
      <c r="A5" s="25" t="s">
        <v>68</v>
      </c>
      <c r="B5" s="22"/>
      <c r="C5" s="26" t="s">
        <v>69</v>
      </c>
      <c r="D5" s="24"/>
      <c r="E5" s="24"/>
      <c r="F5" s="24"/>
      <c r="G5" s="26" t="s">
        <v>70</v>
      </c>
      <c r="H5" s="24"/>
      <c r="I5" s="24"/>
      <c r="J5" s="24"/>
      <c r="K5" s="22"/>
      <c r="L5" s="22"/>
    </row>
    <row r="6" spans="1:14" x14ac:dyDescent="0.3">
      <c r="A6" s="27"/>
      <c r="B6" s="28"/>
      <c r="C6" s="29" t="s">
        <v>71</v>
      </c>
      <c r="D6" s="29"/>
      <c r="E6" s="29"/>
      <c r="F6" s="29"/>
      <c r="G6" s="29"/>
      <c r="H6" s="29"/>
      <c r="I6" s="29"/>
      <c r="J6" s="29"/>
      <c r="K6" s="30"/>
      <c r="L6" s="31"/>
    </row>
    <row r="7" spans="1:14" ht="15" thickBot="1" x14ac:dyDescent="0.35">
      <c r="A7" s="32" t="s">
        <v>72</v>
      </c>
      <c r="B7" s="33" t="s">
        <v>73</v>
      </c>
      <c r="C7" s="34" t="s">
        <v>74</v>
      </c>
      <c r="D7" s="34" t="s">
        <v>75</v>
      </c>
      <c r="E7" s="34" t="s">
        <v>76</v>
      </c>
      <c r="F7" s="34" t="s">
        <v>77</v>
      </c>
      <c r="G7" s="34" t="s">
        <v>74</v>
      </c>
      <c r="H7" s="34" t="s">
        <v>75</v>
      </c>
      <c r="I7" s="34" t="s">
        <v>76</v>
      </c>
      <c r="J7" s="35" t="s">
        <v>77</v>
      </c>
      <c r="K7" s="36"/>
      <c r="L7" s="37" t="s">
        <v>78</v>
      </c>
    </row>
    <row r="8" spans="1:14" x14ac:dyDescent="0.3">
      <c r="A8" s="38" t="s">
        <v>79</v>
      </c>
      <c r="B8" s="39"/>
      <c r="C8" s="23"/>
      <c r="D8" s="23"/>
      <c r="E8" s="23"/>
      <c r="F8" s="23"/>
      <c r="G8" s="23"/>
      <c r="H8" s="23"/>
      <c r="I8" s="23"/>
      <c r="J8" s="23"/>
      <c r="K8" s="36"/>
      <c r="L8" s="40"/>
    </row>
    <row r="9" spans="1:14" x14ac:dyDescent="0.3">
      <c r="A9" s="38" t="s">
        <v>80</v>
      </c>
      <c r="B9" s="39" t="s">
        <v>81</v>
      </c>
      <c r="C9" s="41">
        <v>1000000</v>
      </c>
      <c r="D9" s="41">
        <v>100000</v>
      </c>
      <c r="E9" s="41">
        <v>50000</v>
      </c>
      <c r="F9" s="41">
        <v>20000</v>
      </c>
      <c r="G9" s="41">
        <v>1000000</v>
      </c>
      <c r="H9" s="41">
        <v>100000</v>
      </c>
      <c r="I9" s="41">
        <v>50000</v>
      </c>
      <c r="J9" s="41">
        <v>20000</v>
      </c>
      <c r="K9" s="36"/>
      <c r="L9" s="42">
        <f>SUM(C9:J9)</f>
        <v>2340000</v>
      </c>
    </row>
    <row r="10" spans="1:14" x14ac:dyDescent="0.3">
      <c r="A10" s="38" t="s">
        <v>82</v>
      </c>
      <c r="B10" s="39" t="s">
        <v>83</v>
      </c>
      <c r="C10" s="70">
        <v>0.05</v>
      </c>
      <c r="D10" s="70"/>
      <c r="E10" s="70"/>
      <c r="F10" s="70"/>
      <c r="G10" s="70">
        <v>0.05</v>
      </c>
      <c r="H10" s="70"/>
      <c r="I10" s="70"/>
      <c r="J10" s="70"/>
      <c r="K10" s="36"/>
      <c r="L10" s="43"/>
    </row>
    <row r="11" spans="1:14" x14ac:dyDescent="0.3">
      <c r="A11" s="44" t="s">
        <v>84</v>
      </c>
      <c r="B11" s="45" t="s">
        <v>85</v>
      </c>
      <c r="C11" s="36"/>
      <c r="D11" s="36"/>
      <c r="E11" s="36"/>
      <c r="F11" s="36"/>
      <c r="G11" s="36"/>
      <c r="H11" s="36"/>
      <c r="I11" s="36"/>
      <c r="J11" s="36"/>
      <c r="K11" s="36"/>
      <c r="L11" s="46"/>
    </row>
    <row r="12" spans="1:14" x14ac:dyDescent="0.3">
      <c r="A12" s="38" t="s">
        <v>86</v>
      </c>
      <c r="B12" s="39" t="s">
        <v>87</v>
      </c>
      <c r="C12" s="47"/>
      <c r="D12" s="47"/>
      <c r="E12" s="47"/>
      <c r="F12" s="47"/>
      <c r="G12" s="47"/>
      <c r="H12" s="47"/>
      <c r="I12" s="47"/>
      <c r="J12" s="47"/>
      <c r="K12" s="36"/>
      <c r="L12" s="48">
        <v>40000</v>
      </c>
    </row>
    <row r="13" spans="1:14" x14ac:dyDescent="0.3">
      <c r="A13" s="38" t="s">
        <v>88</v>
      </c>
      <c r="B13" s="39" t="s">
        <v>89</v>
      </c>
      <c r="C13" s="47"/>
      <c r="D13" s="47"/>
      <c r="E13" s="47"/>
      <c r="F13" s="47"/>
      <c r="G13" s="47"/>
      <c r="H13" s="47"/>
      <c r="I13" s="47"/>
      <c r="J13" s="47"/>
      <c r="K13" s="36"/>
      <c r="L13" s="48" t="s">
        <v>89</v>
      </c>
    </row>
    <row r="14" spans="1:14" x14ac:dyDescent="0.3">
      <c r="A14" s="38" t="s">
        <v>0</v>
      </c>
      <c r="B14" s="39" t="s">
        <v>90</v>
      </c>
      <c r="C14" s="49"/>
      <c r="D14" s="49"/>
      <c r="E14" s="49"/>
      <c r="F14" s="49"/>
      <c r="G14" s="49"/>
      <c r="H14" s="49"/>
      <c r="I14" s="49"/>
      <c r="J14" s="49"/>
      <c r="K14" s="36"/>
      <c r="L14" s="50">
        <v>100000</v>
      </c>
      <c r="N14" s="51"/>
    </row>
    <row r="15" spans="1:14" x14ac:dyDescent="0.3">
      <c r="A15" s="38" t="s">
        <v>91</v>
      </c>
      <c r="B15" s="39" t="s">
        <v>78</v>
      </c>
      <c r="C15" s="23"/>
      <c r="D15" s="23"/>
      <c r="E15" s="23"/>
      <c r="F15" s="23"/>
      <c r="G15" s="23"/>
      <c r="H15" s="23"/>
      <c r="I15" s="23"/>
      <c r="J15" s="23"/>
      <c r="K15" s="36"/>
      <c r="L15" s="40"/>
    </row>
    <row r="16" spans="1:14" ht="15" thickBot="1" x14ac:dyDescent="0.35">
      <c r="A16" s="32" t="s">
        <v>92</v>
      </c>
      <c r="B16" s="52"/>
      <c r="C16" s="53"/>
      <c r="D16" s="53"/>
      <c r="E16" s="53"/>
      <c r="F16" s="53"/>
      <c r="G16" s="53"/>
      <c r="H16" s="53"/>
      <c r="I16" s="53"/>
      <c r="J16" s="53"/>
      <c r="K16" s="36"/>
      <c r="L16" s="40"/>
    </row>
    <row r="17" spans="1:13" x14ac:dyDescent="0.3">
      <c r="A17" s="38" t="s">
        <v>93</v>
      </c>
      <c r="B17" s="39" t="s">
        <v>94</v>
      </c>
      <c r="C17" s="54">
        <v>0.1</v>
      </c>
      <c r="D17" s="54">
        <v>0.1</v>
      </c>
      <c r="E17" s="54">
        <v>0.05</v>
      </c>
      <c r="F17" s="54">
        <v>0.02</v>
      </c>
      <c r="G17" s="54">
        <v>0.01</v>
      </c>
      <c r="H17" s="54">
        <v>0</v>
      </c>
      <c r="I17" s="54">
        <v>0</v>
      </c>
      <c r="J17" s="54">
        <v>0</v>
      </c>
      <c r="K17" s="39"/>
      <c r="L17" s="40"/>
    </row>
    <row r="18" spans="1:13" x14ac:dyDescent="0.3">
      <c r="A18" s="38"/>
      <c r="B18" s="39"/>
      <c r="C18" s="36"/>
      <c r="D18" s="36"/>
      <c r="E18" s="36"/>
      <c r="F18" s="36"/>
      <c r="G18" s="36"/>
      <c r="H18" s="36"/>
      <c r="I18" s="36"/>
      <c r="J18" s="36"/>
      <c r="K18" s="39"/>
      <c r="L18" s="40"/>
    </row>
    <row r="19" spans="1:13" ht="15" thickBot="1" x14ac:dyDescent="0.35">
      <c r="A19" s="32" t="s">
        <v>95</v>
      </c>
      <c r="B19" s="52"/>
      <c r="C19" s="53"/>
      <c r="D19" s="53"/>
      <c r="E19" s="53"/>
      <c r="F19" s="53"/>
      <c r="G19" s="53"/>
      <c r="H19" s="53"/>
      <c r="I19" s="53"/>
      <c r="J19" s="53"/>
      <c r="K19" s="55" t="s">
        <v>96</v>
      </c>
      <c r="L19" s="56" t="s">
        <v>97</v>
      </c>
    </row>
    <row r="20" spans="1:13" x14ac:dyDescent="0.3">
      <c r="A20" s="38" t="s">
        <v>98</v>
      </c>
      <c r="B20" s="39" t="s">
        <v>99</v>
      </c>
      <c r="C20" s="41">
        <f t="shared" ref="C20:J20" si="0">C17*C9</f>
        <v>100000</v>
      </c>
      <c r="D20" s="41">
        <f t="shared" si="0"/>
        <v>10000</v>
      </c>
      <c r="E20" s="41">
        <f t="shared" si="0"/>
        <v>2500</v>
      </c>
      <c r="F20" s="41">
        <f t="shared" si="0"/>
        <v>400</v>
      </c>
      <c r="G20" s="41">
        <f t="shared" si="0"/>
        <v>10000</v>
      </c>
      <c r="H20" s="41">
        <f t="shared" si="0"/>
        <v>0</v>
      </c>
      <c r="I20" s="41">
        <f t="shared" si="0"/>
        <v>0</v>
      </c>
      <c r="J20" s="41">
        <f t="shared" si="0"/>
        <v>0</v>
      </c>
      <c r="K20" s="57">
        <f>SUM(C20:J20)</f>
        <v>122900</v>
      </c>
      <c r="L20" s="42">
        <f>K20</f>
        <v>122900</v>
      </c>
    </row>
    <row r="21" spans="1:13" x14ac:dyDescent="0.3">
      <c r="A21" s="38" t="s">
        <v>82</v>
      </c>
      <c r="B21" s="39" t="s">
        <v>100</v>
      </c>
      <c r="C21" s="71">
        <f>SUM(C9:F9)*C10</f>
        <v>58500</v>
      </c>
      <c r="D21" s="71"/>
      <c r="E21" s="71"/>
      <c r="F21" s="71"/>
      <c r="G21" s="71">
        <f>SUM(G9:J9)*G10</f>
        <v>58500</v>
      </c>
      <c r="H21" s="71"/>
      <c r="I21" s="71"/>
      <c r="J21" s="71"/>
      <c r="K21" s="58"/>
      <c r="L21" s="59"/>
    </row>
    <row r="22" spans="1:13" x14ac:dyDescent="0.3">
      <c r="A22" s="38" t="s">
        <v>101</v>
      </c>
      <c r="B22" s="39" t="s">
        <v>102</v>
      </c>
      <c r="C22" s="72">
        <f>SUM(C20:F20)</f>
        <v>112900</v>
      </c>
      <c r="D22" s="72"/>
      <c r="E22" s="72"/>
      <c r="F22" s="72"/>
      <c r="G22" s="72">
        <f>SUM(G20:J20)</f>
        <v>10000</v>
      </c>
      <c r="H22" s="72"/>
      <c r="I22" s="72"/>
      <c r="J22" s="72"/>
      <c r="K22" s="57"/>
      <c r="L22" s="42"/>
    </row>
    <row r="23" spans="1:13" x14ac:dyDescent="0.3">
      <c r="A23" s="38" t="s">
        <v>103</v>
      </c>
      <c r="B23" s="39" t="s">
        <v>104</v>
      </c>
      <c r="C23" s="72">
        <f>MIN(C22,C21)</f>
        <v>58500</v>
      </c>
      <c r="D23" s="72"/>
      <c r="E23" s="72"/>
      <c r="F23" s="72"/>
      <c r="G23" s="72">
        <f>MIN(G22,G21)</f>
        <v>10000</v>
      </c>
      <c r="H23" s="72"/>
      <c r="I23" s="72"/>
      <c r="J23" s="72"/>
      <c r="K23" s="60"/>
      <c r="L23" s="61">
        <f>SUM(C23:J23)</f>
        <v>68500</v>
      </c>
      <c r="M23" s="62"/>
    </row>
    <row r="24" spans="1:13" x14ac:dyDescent="0.3">
      <c r="A24" s="38" t="s">
        <v>105</v>
      </c>
      <c r="B24" s="39"/>
      <c r="C24" s="72">
        <f>C22-C23</f>
        <v>54400</v>
      </c>
      <c r="D24" s="72"/>
      <c r="E24" s="72"/>
      <c r="F24" s="72"/>
      <c r="G24" s="72">
        <f>G22-G23</f>
        <v>0</v>
      </c>
      <c r="H24" s="72"/>
      <c r="I24" s="72"/>
      <c r="J24" s="72"/>
      <c r="K24" s="60"/>
      <c r="L24" s="61">
        <f>SUM(C24:J24)</f>
        <v>54400</v>
      </c>
      <c r="M24" s="62"/>
    </row>
    <row r="25" spans="1:13" x14ac:dyDescent="0.3">
      <c r="A25" s="38" t="s">
        <v>106</v>
      </c>
      <c r="B25" s="39" t="s">
        <v>107</v>
      </c>
      <c r="C25" s="63"/>
      <c r="D25" s="63"/>
      <c r="E25" s="63"/>
      <c r="F25" s="63"/>
      <c r="G25" s="63"/>
      <c r="H25" s="63"/>
      <c r="I25" s="63"/>
      <c r="J25" s="63"/>
      <c r="K25" s="60"/>
      <c r="L25" s="42">
        <f>MIN($L$12,L23)</f>
        <v>40000</v>
      </c>
      <c r="M25" s="62"/>
    </row>
    <row r="26" spans="1:13" ht="15" thickBot="1" x14ac:dyDescent="0.35">
      <c r="A26" s="64" t="s">
        <v>109</v>
      </c>
      <c r="B26" s="52" t="s">
        <v>108</v>
      </c>
      <c r="C26" s="65"/>
      <c r="D26" s="65"/>
      <c r="E26" s="65"/>
      <c r="F26" s="65"/>
      <c r="G26" s="65"/>
      <c r="H26" s="65"/>
      <c r="I26" s="65"/>
      <c r="J26" s="65"/>
      <c r="K26" s="66">
        <f>SUM(C26:J26)</f>
        <v>0</v>
      </c>
      <c r="L26" s="67">
        <f>MIN(L14,MAX(L24+L23-L25,0))</f>
        <v>82900</v>
      </c>
    </row>
    <row r="28" spans="1:13" s="36" customFormat="1" x14ac:dyDescent="0.3">
      <c r="A28" s="68"/>
      <c r="B28" s="68"/>
      <c r="C28" s="26"/>
      <c r="D28" s="26"/>
      <c r="E28" s="26"/>
      <c r="F28" s="26"/>
      <c r="G28" s="26"/>
      <c r="H28" s="26"/>
      <c r="I28" s="26"/>
      <c r="J28" s="26"/>
      <c r="K28" s="69"/>
    </row>
    <row r="29" spans="1:13" s="36" customFormat="1" x14ac:dyDescent="0.3">
      <c r="A29" s="39"/>
      <c r="B29" s="39"/>
      <c r="C29" s="23"/>
      <c r="D29" s="23"/>
      <c r="E29" s="23"/>
      <c r="F29" s="23"/>
      <c r="G29" s="23"/>
      <c r="H29" s="23"/>
      <c r="I29" s="23"/>
      <c r="J29" s="23"/>
      <c r="K29" s="39"/>
    </row>
    <row r="30" spans="1:13" s="36" customFormat="1" x14ac:dyDescent="0.3">
      <c r="A30" s="39"/>
      <c r="B30" s="39"/>
      <c r="C30" s="41"/>
      <c r="D30" s="41"/>
      <c r="E30" s="41"/>
      <c r="F30" s="41"/>
      <c r="G30" s="41"/>
      <c r="H30" s="41"/>
      <c r="I30" s="41"/>
      <c r="J30" s="41"/>
      <c r="K30" s="57"/>
    </row>
    <row r="31" spans="1:13" s="36" customFormat="1" x14ac:dyDescent="0.3">
      <c r="A31" s="68"/>
      <c r="B31" s="68"/>
      <c r="C31" s="41"/>
      <c r="D31" s="41"/>
      <c r="E31" s="41"/>
      <c r="F31" s="41"/>
      <c r="G31" s="41"/>
      <c r="H31" s="41"/>
      <c r="I31" s="41"/>
      <c r="J31" s="41"/>
      <c r="K31" s="39"/>
    </row>
    <row r="32" spans="1:13" s="36" customFormat="1" x14ac:dyDescent="0.3">
      <c r="A32" s="39"/>
      <c r="B32" s="39"/>
      <c r="C32" s="49"/>
      <c r="D32" s="49"/>
      <c r="E32" s="49"/>
      <c r="F32" s="49"/>
      <c r="G32" s="49"/>
      <c r="H32" s="49"/>
      <c r="I32" s="49"/>
      <c r="J32" s="49"/>
      <c r="K32" s="58"/>
    </row>
    <row r="33" spans="1:11" s="36" customFormat="1" x14ac:dyDescent="0.3">
      <c r="A33" s="39"/>
      <c r="B33" s="39"/>
      <c r="C33" s="49"/>
      <c r="D33" s="49"/>
      <c r="E33" s="49"/>
      <c r="F33" s="49"/>
      <c r="G33" s="49"/>
      <c r="H33" s="49"/>
      <c r="I33" s="49"/>
      <c r="J33" s="49"/>
      <c r="K33" s="57"/>
    </row>
    <row r="34" spans="1:11" s="36" customFormat="1" x14ac:dyDescent="0.3">
      <c r="A34" s="39"/>
      <c r="B34" s="39"/>
      <c r="C34" s="23"/>
      <c r="D34" s="23"/>
      <c r="E34" s="23"/>
      <c r="F34" s="23"/>
      <c r="G34" s="23"/>
      <c r="H34" s="23"/>
      <c r="I34" s="23"/>
      <c r="J34" s="23"/>
      <c r="K34" s="39"/>
    </row>
    <row r="35" spans="1:11" s="36" customFormat="1" x14ac:dyDescent="0.3">
      <c r="A35" s="68"/>
      <c r="B35" s="39"/>
      <c r="C35" s="23"/>
      <c r="D35" s="23"/>
      <c r="E35" s="23"/>
      <c r="F35" s="23"/>
      <c r="G35" s="23"/>
      <c r="H35" s="23"/>
      <c r="I35" s="23"/>
      <c r="J35" s="23"/>
      <c r="K35" s="39"/>
    </row>
    <row r="36" spans="1:11" s="36" customFormat="1" x14ac:dyDescent="0.3">
      <c r="A36" s="39"/>
      <c r="B36" s="39"/>
      <c r="C36" s="54"/>
      <c r="D36" s="54"/>
      <c r="E36" s="54"/>
      <c r="F36" s="54"/>
      <c r="G36" s="54"/>
      <c r="H36" s="54"/>
      <c r="I36" s="54"/>
      <c r="J36" s="54"/>
      <c r="K36" s="39"/>
    </row>
    <row r="37" spans="1:11" s="36" customFormat="1" x14ac:dyDescent="0.3">
      <c r="A37" s="39"/>
      <c r="B37" s="39"/>
      <c r="C37" s="23"/>
      <c r="D37" s="23"/>
      <c r="E37" s="23"/>
      <c r="F37" s="23"/>
      <c r="G37" s="23"/>
      <c r="H37" s="23"/>
      <c r="I37" s="23"/>
      <c r="J37" s="23"/>
      <c r="K37" s="39"/>
    </row>
    <row r="38" spans="1:11" s="36" customFormat="1" x14ac:dyDescent="0.3">
      <c r="A38" s="68"/>
      <c r="B38" s="39"/>
      <c r="C38" s="23"/>
      <c r="D38" s="23"/>
      <c r="E38" s="23"/>
      <c r="F38" s="23"/>
      <c r="G38" s="23"/>
      <c r="H38" s="23"/>
      <c r="I38" s="23"/>
      <c r="J38" s="23"/>
      <c r="K38" s="39"/>
    </row>
    <row r="39" spans="1:11" s="36" customFormat="1" x14ac:dyDescent="0.3">
      <c r="A39" s="39"/>
      <c r="B39" s="39"/>
      <c r="C39" s="41"/>
      <c r="D39" s="41"/>
      <c r="E39" s="41"/>
      <c r="F39" s="41"/>
      <c r="G39" s="41"/>
      <c r="H39" s="41"/>
      <c r="I39" s="41"/>
      <c r="J39" s="41"/>
      <c r="K39" s="57"/>
    </row>
    <row r="40" spans="1:11" s="36" customFormat="1" x14ac:dyDescent="0.3">
      <c r="A40" s="39"/>
      <c r="B40" s="39"/>
      <c r="C40" s="41"/>
      <c r="D40" s="41"/>
      <c r="E40" s="41"/>
      <c r="F40" s="41"/>
      <c r="G40" s="41"/>
      <c r="H40" s="41"/>
      <c r="I40" s="41"/>
      <c r="J40" s="41"/>
      <c r="K40" s="57"/>
    </row>
    <row r="41" spans="1:11" s="36" customFormat="1" x14ac:dyDescent="0.3">
      <c r="A41" s="39"/>
      <c r="B41" s="39"/>
      <c r="C41" s="41"/>
      <c r="D41" s="41"/>
      <c r="E41" s="41"/>
      <c r="F41" s="41"/>
      <c r="G41" s="41"/>
      <c r="H41" s="41"/>
      <c r="I41" s="41"/>
      <c r="J41" s="41"/>
      <c r="K41" s="57"/>
    </row>
    <row r="42" spans="1:11" s="36" customFormat="1" x14ac:dyDescent="0.3">
      <c r="A42" s="39"/>
      <c r="B42" s="39"/>
      <c r="C42" s="23"/>
      <c r="D42" s="23"/>
      <c r="E42" s="23"/>
      <c r="F42" s="23"/>
      <c r="G42" s="23"/>
      <c r="H42" s="23"/>
      <c r="I42" s="23"/>
      <c r="J42" s="23"/>
      <c r="K42" s="39"/>
    </row>
    <row r="43" spans="1:11" s="36" customFormat="1" x14ac:dyDescent="0.3"/>
    <row r="44" spans="1:11" x14ac:dyDescent="0.3">
      <c r="A44" s="45"/>
    </row>
    <row r="45" spans="1:11" x14ac:dyDescent="0.3">
      <c r="A45" s="45"/>
    </row>
  </sheetData>
  <mergeCells count="10">
    <mergeCell ref="C23:F23"/>
    <mergeCell ref="G23:J23"/>
    <mergeCell ref="C24:F24"/>
    <mergeCell ref="G24:J24"/>
    <mergeCell ref="C10:F10"/>
    <mergeCell ref="G10:J10"/>
    <mergeCell ref="C21:F21"/>
    <mergeCell ref="G21:J21"/>
    <mergeCell ref="C22:F22"/>
    <mergeCell ref="G22:J22"/>
  </mergeCells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76"/>
  <sheetViews>
    <sheetView showGridLines="0" topLeftCell="A19" zoomScale="85" zoomScaleNormal="85" workbookViewId="0"/>
  </sheetViews>
  <sheetFormatPr defaultColWidth="9.109375" defaultRowHeight="14.4" x14ac:dyDescent="0.3"/>
  <cols>
    <col min="1" max="1" width="63.33203125" style="2" bestFit="1" customWidth="1"/>
    <col min="2" max="2" width="30.5546875" style="2" bestFit="1" customWidth="1"/>
    <col min="3" max="3" width="14.88671875" style="2" customWidth="1"/>
    <col min="4" max="4" width="15.5546875" style="2" bestFit="1" customWidth="1"/>
    <col min="5" max="5" width="18.109375" style="2" bestFit="1" customWidth="1"/>
    <col min="6" max="6" width="13.5546875" style="2" bestFit="1" customWidth="1"/>
    <col min="7" max="7" width="18" style="2" bestFit="1" customWidth="1"/>
    <col min="8" max="8" width="8.109375" style="2" bestFit="1" customWidth="1"/>
    <col min="9" max="9" width="20.44140625" style="2" bestFit="1" customWidth="1"/>
    <col min="10" max="10" width="26.6640625" style="2" bestFit="1" customWidth="1"/>
    <col min="11" max="11" width="20.5546875" style="2" bestFit="1" customWidth="1"/>
    <col min="12" max="12" width="25.109375" style="2" bestFit="1" customWidth="1"/>
    <col min="13" max="13" width="19.109375" style="2" bestFit="1" customWidth="1"/>
    <col min="14" max="14" width="27.44140625" style="2" bestFit="1" customWidth="1"/>
    <col min="15" max="15" width="14.44140625" style="2" customWidth="1"/>
    <col min="16" max="16" width="12.33203125" style="2" customWidth="1"/>
    <col min="17" max="17" width="11" style="2" customWidth="1"/>
    <col min="18" max="16384" width="9.109375" style="2"/>
  </cols>
  <sheetData>
    <row r="1" spans="1:13" x14ac:dyDescent="0.3">
      <c r="A1" s="1" t="s">
        <v>1</v>
      </c>
    </row>
    <row r="3" spans="1:13" x14ac:dyDescent="0.3">
      <c r="A3" s="3" t="s">
        <v>2</v>
      </c>
    </row>
    <row r="4" spans="1:13" x14ac:dyDescent="0.3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</row>
    <row r="5" spans="1:13" x14ac:dyDescent="0.3">
      <c r="A5" s="17" t="s">
        <v>50</v>
      </c>
      <c r="B5" s="17" t="s">
        <v>51</v>
      </c>
      <c r="C5" s="17">
        <v>3</v>
      </c>
      <c r="D5" s="17">
        <v>12</v>
      </c>
      <c r="E5" s="17">
        <v>1</v>
      </c>
    </row>
    <row r="6" spans="1:13" x14ac:dyDescent="0.3">
      <c r="A6" s="17" t="s">
        <v>52</v>
      </c>
      <c r="B6" s="17" t="s">
        <v>53</v>
      </c>
      <c r="C6" s="17">
        <v>4</v>
      </c>
      <c r="D6" s="17">
        <v>10</v>
      </c>
      <c r="E6" s="17">
        <v>3</v>
      </c>
    </row>
    <row r="7" spans="1:13" x14ac:dyDescent="0.3">
      <c r="A7" s="17" t="s">
        <v>54</v>
      </c>
      <c r="B7" s="17" t="s">
        <v>55</v>
      </c>
      <c r="C7" s="17">
        <v>12</v>
      </c>
      <c r="D7" s="17">
        <v>14</v>
      </c>
      <c r="E7" s="17">
        <v>1</v>
      </c>
      <c r="H7" s="18"/>
      <c r="I7" s="18"/>
      <c r="J7" s="18"/>
      <c r="K7" s="18"/>
      <c r="L7" s="18"/>
      <c r="M7" s="18"/>
    </row>
    <row r="8" spans="1:13" x14ac:dyDescent="0.3">
      <c r="A8" s="6"/>
      <c r="B8" s="6"/>
      <c r="H8" s="18"/>
      <c r="I8" s="18"/>
      <c r="J8" s="18"/>
      <c r="K8" s="18"/>
      <c r="L8" s="18"/>
      <c r="M8" s="18"/>
    </row>
    <row r="9" spans="1:13" x14ac:dyDescent="0.3">
      <c r="A9" s="7"/>
      <c r="B9" s="8"/>
      <c r="H9" s="18"/>
      <c r="I9" s="18"/>
      <c r="J9" s="18"/>
      <c r="K9" s="18"/>
      <c r="L9" s="18"/>
      <c r="M9" s="18"/>
    </row>
    <row r="10" spans="1:13" x14ac:dyDescent="0.3">
      <c r="A10" s="7" t="s">
        <v>56</v>
      </c>
      <c r="B10" s="2" t="s">
        <v>8</v>
      </c>
      <c r="D10" s="7" t="s">
        <v>57</v>
      </c>
      <c r="E10" s="2" t="s">
        <v>8</v>
      </c>
      <c r="G10" s="7" t="s">
        <v>58</v>
      </c>
      <c r="H10" s="2" t="s">
        <v>8</v>
      </c>
    </row>
    <row r="11" spans="1:13" x14ac:dyDescent="0.3">
      <c r="A11" s="9" t="s">
        <v>59</v>
      </c>
      <c r="B11" s="5">
        <v>12</v>
      </c>
      <c r="D11" s="9" t="s">
        <v>59</v>
      </c>
      <c r="E11" s="5">
        <v>10</v>
      </c>
      <c r="G11" s="9" t="s">
        <v>59</v>
      </c>
      <c r="H11" s="5">
        <v>14</v>
      </c>
    </row>
    <row r="12" spans="1:13" x14ac:dyDescent="0.3">
      <c r="A12" s="9" t="s">
        <v>9</v>
      </c>
      <c r="B12" s="5">
        <v>1</v>
      </c>
      <c r="D12" s="9" t="s">
        <v>9</v>
      </c>
      <c r="E12" s="5">
        <v>2</v>
      </c>
      <c r="G12" s="9" t="s">
        <v>9</v>
      </c>
      <c r="H12" s="5">
        <v>3</v>
      </c>
    </row>
    <row r="13" spans="1:13" x14ac:dyDescent="0.3">
      <c r="A13" s="9" t="s">
        <v>10</v>
      </c>
      <c r="B13" s="5">
        <v>1</v>
      </c>
      <c r="D13" s="9" t="s">
        <v>10</v>
      </c>
      <c r="E13" s="5">
        <v>1</v>
      </c>
      <c r="G13" s="9" t="s">
        <v>10</v>
      </c>
      <c r="H13" s="5">
        <v>1</v>
      </c>
    </row>
    <row r="14" spans="1:13" x14ac:dyDescent="0.3">
      <c r="A14" s="9" t="s">
        <v>11</v>
      </c>
      <c r="B14" s="5">
        <v>58500</v>
      </c>
      <c r="D14" s="9" t="s">
        <v>11</v>
      </c>
      <c r="E14" s="5">
        <v>40000</v>
      </c>
      <c r="G14" s="9" t="s">
        <v>0</v>
      </c>
      <c r="H14" s="5">
        <v>100000</v>
      </c>
    </row>
    <row r="16" spans="1:13" x14ac:dyDescent="0.3">
      <c r="A16" s="1"/>
    </row>
    <row r="17" spans="1:9" x14ac:dyDescent="0.3">
      <c r="A17" s="1" t="s">
        <v>12</v>
      </c>
    </row>
    <row r="18" spans="1:9" x14ac:dyDescent="0.3">
      <c r="A18" s="10" t="s">
        <v>13</v>
      </c>
    </row>
    <row r="19" spans="1:9" x14ac:dyDescent="0.3">
      <c r="A19" s="3" t="s">
        <v>14</v>
      </c>
      <c r="B19" s="3"/>
      <c r="C19" s="3"/>
      <c r="D19" s="3"/>
      <c r="E19" s="3" t="s">
        <v>15</v>
      </c>
    </row>
    <row r="20" spans="1:9" x14ac:dyDescent="0.3">
      <c r="A20" s="4" t="s">
        <v>16</v>
      </c>
      <c r="B20" s="4" t="s">
        <v>17</v>
      </c>
      <c r="C20" s="19"/>
      <c r="D20" s="3"/>
      <c r="E20" s="4" t="s">
        <v>16</v>
      </c>
      <c r="F20" s="12" t="s">
        <v>18</v>
      </c>
      <c r="G20" s="12" t="s">
        <v>19</v>
      </c>
      <c r="H20" s="12" t="s">
        <v>20</v>
      </c>
      <c r="I20" s="12" t="s">
        <v>21</v>
      </c>
    </row>
    <row r="21" spans="1:9" x14ac:dyDescent="0.3">
      <c r="A21" s="5">
        <v>1</v>
      </c>
      <c r="B21" s="5" t="s">
        <v>22</v>
      </c>
      <c r="C21" s="8"/>
      <c r="E21" s="5">
        <v>1</v>
      </c>
      <c r="F21" s="5">
        <v>1</v>
      </c>
      <c r="G21" s="5">
        <v>1</v>
      </c>
      <c r="H21" s="5">
        <v>1000000</v>
      </c>
      <c r="I21" s="5">
        <v>1</v>
      </c>
    </row>
    <row r="22" spans="1:9" x14ac:dyDescent="0.3">
      <c r="A22" s="5">
        <v>2</v>
      </c>
      <c r="B22" s="5" t="s">
        <v>23</v>
      </c>
      <c r="C22" s="8"/>
      <c r="E22" s="5">
        <v>2</v>
      </c>
      <c r="F22" s="5">
        <v>1</v>
      </c>
      <c r="G22" s="5">
        <v>2</v>
      </c>
      <c r="H22" s="5">
        <v>100000</v>
      </c>
      <c r="I22" s="5">
        <v>1</v>
      </c>
    </row>
    <row r="23" spans="1:9" x14ac:dyDescent="0.3">
      <c r="A23" s="5">
        <v>3</v>
      </c>
      <c r="B23" s="5" t="s">
        <v>24</v>
      </c>
      <c r="C23" s="8"/>
      <c r="E23" s="5">
        <v>3</v>
      </c>
      <c r="F23" s="5">
        <v>1</v>
      </c>
      <c r="G23" s="5">
        <v>3</v>
      </c>
      <c r="H23" s="5">
        <v>50000</v>
      </c>
      <c r="I23" s="5">
        <v>1</v>
      </c>
    </row>
    <row r="24" spans="1:9" x14ac:dyDescent="0.3">
      <c r="A24" s="5">
        <v>4</v>
      </c>
      <c r="B24" s="5" t="s">
        <v>25</v>
      </c>
      <c r="C24" s="8"/>
      <c r="E24" s="5">
        <v>4</v>
      </c>
      <c r="F24" s="5">
        <v>1</v>
      </c>
      <c r="G24" s="5">
        <v>4</v>
      </c>
      <c r="H24" s="5">
        <v>20000</v>
      </c>
      <c r="I24" s="5">
        <v>1</v>
      </c>
    </row>
    <row r="25" spans="1:9" x14ac:dyDescent="0.3">
      <c r="A25" s="5">
        <v>5</v>
      </c>
      <c r="B25" s="5" t="s">
        <v>60</v>
      </c>
      <c r="C25" s="8"/>
      <c r="E25" s="5">
        <v>5</v>
      </c>
      <c r="F25" s="5">
        <v>2</v>
      </c>
      <c r="G25" s="5">
        <v>1</v>
      </c>
      <c r="H25" s="5">
        <v>1000000</v>
      </c>
      <c r="I25" s="5">
        <v>2</v>
      </c>
    </row>
    <row r="26" spans="1:9" x14ac:dyDescent="0.3">
      <c r="A26" s="5">
        <v>6</v>
      </c>
      <c r="B26" s="5" t="s">
        <v>61</v>
      </c>
      <c r="C26" s="8"/>
      <c r="E26" s="5">
        <v>6</v>
      </c>
      <c r="F26" s="5">
        <v>2</v>
      </c>
      <c r="G26" s="5">
        <v>2</v>
      </c>
      <c r="H26" s="5">
        <v>100000</v>
      </c>
      <c r="I26" s="5">
        <v>2</v>
      </c>
    </row>
    <row r="27" spans="1:9" x14ac:dyDescent="0.3">
      <c r="A27" s="5">
        <v>7</v>
      </c>
      <c r="B27" s="5" t="s">
        <v>62</v>
      </c>
      <c r="C27" s="8"/>
      <c r="E27" s="5">
        <v>7</v>
      </c>
      <c r="F27" s="5">
        <v>2</v>
      </c>
      <c r="G27" s="5">
        <v>3</v>
      </c>
      <c r="H27" s="5">
        <v>50000</v>
      </c>
      <c r="I27" s="5">
        <v>2</v>
      </c>
    </row>
    <row r="28" spans="1:9" x14ac:dyDescent="0.3">
      <c r="A28" s="5">
        <v>8</v>
      </c>
      <c r="B28" s="5" t="s">
        <v>63</v>
      </c>
      <c r="C28" s="8"/>
      <c r="E28" s="5">
        <v>8</v>
      </c>
      <c r="F28" s="5">
        <v>2</v>
      </c>
      <c r="G28" s="5">
        <v>4</v>
      </c>
      <c r="H28" s="5">
        <v>20000</v>
      </c>
      <c r="I28" s="5">
        <v>2</v>
      </c>
    </row>
    <row r="30" spans="1:9" x14ac:dyDescent="0.3">
      <c r="A30" s="10" t="s">
        <v>26</v>
      </c>
    </row>
    <row r="31" spans="1:9" x14ac:dyDescent="0.3">
      <c r="A31" s="3" t="s">
        <v>27</v>
      </c>
    </row>
    <row r="32" spans="1:9" x14ac:dyDescent="0.3">
      <c r="A32" s="4" t="s">
        <v>28</v>
      </c>
      <c r="B32" s="4" t="s">
        <v>29</v>
      </c>
      <c r="C32" s="11" t="s">
        <v>30</v>
      </c>
      <c r="D32" s="15"/>
      <c r="E32" s="16"/>
      <c r="F32" s="16"/>
      <c r="G32" s="14"/>
    </row>
    <row r="33" spans="1:7" x14ac:dyDescent="0.3">
      <c r="A33" s="5">
        <v>1</v>
      </c>
      <c r="B33" s="5">
        <v>1</v>
      </c>
      <c r="C33" s="13" t="s">
        <v>64</v>
      </c>
      <c r="D33" s="16"/>
      <c r="E33" s="16"/>
      <c r="F33" s="16"/>
      <c r="G33" s="14"/>
    </row>
    <row r="35" spans="1:7" x14ac:dyDescent="0.3">
      <c r="A35" s="3" t="s">
        <v>31</v>
      </c>
    </row>
    <row r="36" spans="1:7" x14ac:dyDescent="0.3">
      <c r="A36" s="4" t="s">
        <v>28</v>
      </c>
      <c r="B36" s="4" t="s">
        <v>16</v>
      </c>
      <c r="C36" s="4" t="s">
        <v>32</v>
      </c>
      <c r="D36" s="4" t="s">
        <v>33</v>
      </c>
    </row>
    <row r="37" spans="1:7" x14ac:dyDescent="0.3">
      <c r="A37" s="5">
        <v>1</v>
      </c>
      <c r="B37" s="5">
        <v>1</v>
      </c>
      <c r="C37" s="5">
        <v>1</v>
      </c>
      <c r="D37" s="5">
        <v>1</v>
      </c>
    </row>
    <row r="38" spans="1:7" x14ac:dyDescent="0.3">
      <c r="A38" s="5">
        <v>1</v>
      </c>
      <c r="B38" s="5">
        <v>2</v>
      </c>
      <c r="C38" s="5">
        <v>1</v>
      </c>
      <c r="D38" s="5">
        <v>1</v>
      </c>
    </row>
    <row r="39" spans="1:7" x14ac:dyDescent="0.3">
      <c r="A39" s="5">
        <v>1</v>
      </c>
      <c r="B39" s="5">
        <v>3</v>
      </c>
      <c r="C39" s="5">
        <v>1</v>
      </c>
      <c r="D39" s="5">
        <v>1</v>
      </c>
    </row>
    <row r="40" spans="1:7" x14ac:dyDescent="0.3">
      <c r="A40" s="5">
        <v>1</v>
      </c>
      <c r="B40" s="5">
        <v>4</v>
      </c>
      <c r="C40" s="5">
        <v>1</v>
      </c>
      <c r="D40" s="5">
        <v>1</v>
      </c>
    </row>
    <row r="41" spans="1:7" x14ac:dyDescent="0.3">
      <c r="A41" s="5">
        <v>1</v>
      </c>
      <c r="B41" s="5">
        <v>5</v>
      </c>
      <c r="C41" s="5">
        <v>1</v>
      </c>
      <c r="D41" s="5">
        <v>2</v>
      </c>
    </row>
    <row r="42" spans="1:7" x14ac:dyDescent="0.3">
      <c r="A42" s="5">
        <v>1</v>
      </c>
      <c r="B42" s="5">
        <v>6</v>
      </c>
      <c r="C42" s="5">
        <v>1</v>
      </c>
      <c r="D42" s="5">
        <v>2</v>
      </c>
    </row>
    <row r="43" spans="1:7" x14ac:dyDescent="0.3">
      <c r="A43" s="5">
        <v>1</v>
      </c>
      <c r="B43" s="5">
        <v>7</v>
      </c>
      <c r="C43" s="5">
        <v>1</v>
      </c>
      <c r="D43" s="5">
        <v>2</v>
      </c>
    </row>
    <row r="44" spans="1:7" x14ac:dyDescent="0.3">
      <c r="A44" s="5">
        <v>1</v>
      </c>
      <c r="B44" s="5">
        <v>8</v>
      </c>
      <c r="C44" s="5">
        <v>1</v>
      </c>
      <c r="D44" s="5">
        <v>2</v>
      </c>
    </row>
    <row r="45" spans="1:7" x14ac:dyDescent="0.3">
      <c r="A45" s="5">
        <v>1</v>
      </c>
      <c r="B45" s="5">
        <v>1</v>
      </c>
      <c r="C45" s="5">
        <v>2</v>
      </c>
      <c r="D45" s="5">
        <v>1</v>
      </c>
    </row>
    <row r="46" spans="1:7" x14ac:dyDescent="0.3">
      <c r="A46" s="5">
        <v>1</v>
      </c>
      <c r="B46" s="5">
        <v>2</v>
      </c>
      <c r="C46" s="5">
        <v>2</v>
      </c>
      <c r="D46" s="5">
        <v>1</v>
      </c>
    </row>
    <row r="47" spans="1:7" x14ac:dyDescent="0.3">
      <c r="A47" s="5">
        <v>1</v>
      </c>
      <c r="B47" s="5">
        <v>3</v>
      </c>
      <c r="C47" s="5">
        <v>2</v>
      </c>
      <c r="D47" s="5">
        <v>1</v>
      </c>
    </row>
    <row r="48" spans="1:7" x14ac:dyDescent="0.3">
      <c r="A48" s="5">
        <v>1</v>
      </c>
      <c r="B48" s="5">
        <v>4</v>
      </c>
      <c r="C48" s="5">
        <v>2</v>
      </c>
      <c r="D48" s="5">
        <v>1</v>
      </c>
    </row>
    <row r="49" spans="1:4" x14ac:dyDescent="0.3">
      <c r="A49" s="5">
        <v>1</v>
      </c>
      <c r="B49" s="5">
        <v>5</v>
      </c>
      <c r="C49" s="5">
        <v>2</v>
      </c>
      <c r="D49" s="5">
        <v>1</v>
      </c>
    </row>
    <row r="50" spans="1:4" x14ac:dyDescent="0.3">
      <c r="A50" s="5">
        <v>1</v>
      </c>
      <c r="B50" s="5">
        <v>6</v>
      </c>
      <c r="C50" s="5">
        <v>2</v>
      </c>
      <c r="D50" s="5">
        <v>1</v>
      </c>
    </row>
    <row r="51" spans="1:4" x14ac:dyDescent="0.3">
      <c r="A51" s="5">
        <v>1</v>
      </c>
      <c r="B51" s="5">
        <v>7</v>
      </c>
      <c r="C51" s="5">
        <v>2</v>
      </c>
      <c r="D51" s="5">
        <v>1</v>
      </c>
    </row>
    <row r="52" spans="1:4" x14ac:dyDescent="0.3">
      <c r="A52" s="5">
        <v>1</v>
      </c>
      <c r="B52" s="5">
        <v>8</v>
      </c>
      <c r="C52" s="5">
        <v>2</v>
      </c>
      <c r="D52" s="5">
        <v>1</v>
      </c>
    </row>
    <row r="53" spans="1:4" x14ac:dyDescent="0.3">
      <c r="A53" s="5">
        <v>1</v>
      </c>
      <c r="B53" s="5">
        <v>1</v>
      </c>
      <c r="C53" s="5">
        <v>3</v>
      </c>
      <c r="D53" s="5">
        <v>1</v>
      </c>
    </row>
    <row r="54" spans="1:4" x14ac:dyDescent="0.3">
      <c r="A54" s="5">
        <v>1</v>
      </c>
      <c r="B54" s="5">
        <v>2</v>
      </c>
      <c r="C54" s="5">
        <v>3</v>
      </c>
      <c r="D54" s="5">
        <v>1</v>
      </c>
    </row>
    <row r="55" spans="1:4" x14ac:dyDescent="0.3">
      <c r="A55" s="5">
        <v>1</v>
      </c>
      <c r="B55" s="5">
        <v>3</v>
      </c>
      <c r="C55" s="5">
        <v>3</v>
      </c>
      <c r="D55" s="5">
        <v>1</v>
      </c>
    </row>
    <row r="56" spans="1:4" x14ac:dyDescent="0.3">
      <c r="A56" s="5">
        <v>1</v>
      </c>
      <c r="B56" s="5">
        <v>4</v>
      </c>
      <c r="C56" s="5">
        <v>3</v>
      </c>
      <c r="D56" s="5">
        <v>1</v>
      </c>
    </row>
    <row r="57" spans="1:4" x14ac:dyDescent="0.3">
      <c r="A57" s="5">
        <v>1</v>
      </c>
      <c r="B57" s="5">
        <v>5</v>
      </c>
      <c r="C57" s="5">
        <v>3</v>
      </c>
      <c r="D57" s="5">
        <v>1</v>
      </c>
    </row>
    <row r="58" spans="1:4" x14ac:dyDescent="0.3">
      <c r="A58" s="5">
        <v>1</v>
      </c>
      <c r="B58" s="5">
        <v>6</v>
      </c>
      <c r="C58" s="5">
        <v>3</v>
      </c>
      <c r="D58" s="5">
        <v>1</v>
      </c>
    </row>
    <row r="59" spans="1:4" x14ac:dyDescent="0.3">
      <c r="A59" s="5">
        <v>1</v>
      </c>
      <c r="B59" s="5">
        <v>7</v>
      </c>
      <c r="C59" s="5">
        <v>3</v>
      </c>
      <c r="D59" s="5">
        <v>1</v>
      </c>
    </row>
    <row r="60" spans="1:4" x14ac:dyDescent="0.3">
      <c r="A60" s="5">
        <v>1</v>
      </c>
      <c r="B60" s="5">
        <v>8</v>
      </c>
      <c r="C60" s="5">
        <v>3</v>
      </c>
      <c r="D60" s="5">
        <v>1</v>
      </c>
    </row>
    <row r="61" spans="1:4" x14ac:dyDescent="0.3">
      <c r="A61" s="8"/>
      <c r="B61" s="8"/>
      <c r="C61" s="8"/>
      <c r="D61" s="8"/>
    </row>
    <row r="62" spans="1:4" x14ac:dyDescent="0.3">
      <c r="A62" s="8"/>
      <c r="B62" s="8"/>
      <c r="C62" s="8"/>
      <c r="D62" s="8"/>
    </row>
    <row r="64" spans="1:4" x14ac:dyDescent="0.3">
      <c r="A64" s="3" t="s">
        <v>34</v>
      </c>
    </row>
    <row r="65" spans="1:14" x14ac:dyDescent="0.3">
      <c r="A65" s="4" t="s">
        <v>28</v>
      </c>
      <c r="B65" s="4" t="s">
        <v>35</v>
      </c>
      <c r="C65" s="4" t="s">
        <v>32</v>
      </c>
      <c r="D65" s="4" t="s">
        <v>33</v>
      </c>
      <c r="E65" s="4" t="s">
        <v>36</v>
      </c>
    </row>
    <row r="66" spans="1:14" x14ac:dyDescent="0.3">
      <c r="A66" s="5">
        <v>1</v>
      </c>
      <c r="B66" s="5">
        <v>1</v>
      </c>
      <c r="C66" s="5">
        <v>1</v>
      </c>
      <c r="D66" s="5">
        <v>1</v>
      </c>
      <c r="E66" s="5">
        <v>1</v>
      </c>
    </row>
    <row r="67" spans="1:14" x14ac:dyDescent="0.3">
      <c r="A67" s="5">
        <v>1</v>
      </c>
      <c r="B67" s="5">
        <v>1</v>
      </c>
      <c r="C67" s="5">
        <v>1</v>
      </c>
      <c r="D67" s="5">
        <v>2</v>
      </c>
      <c r="E67" s="5">
        <v>1</v>
      </c>
    </row>
    <row r="68" spans="1:14" x14ac:dyDescent="0.3">
      <c r="A68" s="5">
        <v>1</v>
      </c>
      <c r="B68" s="5">
        <v>1</v>
      </c>
      <c r="C68" s="5">
        <v>2</v>
      </c>
      <c r="D68" s="5">
        <v>1</v>
      </c>
      <c r="E68" s="5">
        <v>2</v>
      </c>
    </row>
    <row r="69" spans="1:14" x14ac:dyDescent="0.3">
      <c r="A69" s="5">
        <v>1</v>
      </c>
      <c r="B69" s="5">
        <v>1</v>
      </c>
      <c r="C69" s="5">
        <v>3</v>
      </c>
      <c r="D69" s="5">
        <v>1</v>
      </c>
      <c r="E69" s="5">
        <v>3</v>
      </c>
    </row>
    <row r="70" spans="1:14" x14ac:dyDescent="0.3">
      <c r="A70" s="8"/>
      <c r="B70" s="8"/>
      <c r="C70" s="8"/>
      <c r="D70" s="8"/>
      <c r="E70" s="8"/>
    </row>
    <row r="72" spans="1:14" x14ac:dyDescent="0.3">
      <c r="A72" s="3" t="s">
        <v>37</v>
      </c>
    </row>
    <row r="73" spans="1:14" x14ac:dyDescent="0.3">
      <c r="A73" s="4" t="s">
        <v>36</v>
      </c>
      <c r="B73" s="4" t="s">
        <v>38</v>
      </c>
      <c r="C73" s="4" t="s">
        <v>39</v>
      </c>
      <c r="D73" s="4" t="s">
        <v>40</v>
      </c>
      <c r="E73" s="4" t="s">
        <v>41</v>
      </c>
      <c r="F73" s="4" t="s">
        <v>10</v>
      </c>
      <c r="G73" s="4" t="s">
        <v>42</v>
      </c>
      <c r="H73" s="4" t="s">
        <v>43</v>
      </c>
      <c r="I73" s="5" t="s">
        <v>44</v>
      </c>
      <c r="J73" s="5" t="s">
        <v>45</v>
      </c>
      <c r="K73" s="5" t="s">
        <v>46</v>
      </c>
      <c r="L73" s="5" t="s">
        <v>47</v>
      </c>
      <c r="M73" s="5" t="s">
        <v>48</v>
      </c>
      <c r="N73" s="5" t="s">
        <v>49</v>
      </c>
    </row>
    <row r="74" spans="1:14" x14ac:dyDescent="0.3">
      <c r="A74" s="5">
        <v>1</v>
      </c>
      <c r="B74" s="5">
        <v>12</v>
      </c>
      <c r="C74" s="5">
        <v>0</v>
      </c>
      <c r="D74" s="5">
        <v>0</v>
      </c>
      <c r="E74" s="5">
        <v>0</v>
      </c>
      <c r="F74" s="5">
        <v>2</v>
      </c>
      <c r="G74" s="5">
        <v>58500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</row>
    <row r="75" spans="1:14" x14ac:dyDescent="0.3">
      <c r="A75" s="5">
        <v>2</v>
      </c>
      <c r="B75" s="5">
        <v>10</v>
      </c>
      <c r="C75" s="5">
        <v>0</v>
      </c>
      <c r="D75" s="5">
        <v>0</v>
      </c>
      <c r="E75" s="5">
        <v>0</v>
      </c>
      <c r="F75" s="5">
        <v>2</v>
      </c>
      <c r="G75" s="5">
        <v>40000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</row>
    <row r="76" spans="1:14" x14ac:dyDescent="0.3">
      <c r="A76" s="5">
        <v>3</v>
      </c>
      <c r="B76" s="5">
        <v>14</v>
      </c>
      <c r="C76" s="5">
        <v>0</v>
      </c>
      <c r="D76" s="5">
        <v>0</v>
      </c>
      <c r="E76" s="5">
        <v>0</v>
      </c>
      <c r="F76" s="5">
        <v>2</v>
      </c>
      <c r="G76" s="5">
        <v>0</v>
      </c>
      <c r="H76" s="5">
        <v>100000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Worked examples</vt:lpstr>
      <vt:lpstr>Oasis 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2013-06-11T15:10:52Z</cp:lastPrinted>
  <dcterms:created xsi:type="dcterms:W3CDTF">2012-12-12T13:18:42Z</dcterms:created>
  <dcterms:modified xsi:type="dcterms:W3CDTF">2018-07-06T10:52:15Z</dcterms:modified>
</cp:coreProperties>
</file>