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msys64\home\Joh\ktest_new3\ftest\data\fm40\"/>
    </mc:Choice>
  </mc:AlternateContent>
  <xr:revisionPtr revIDLastSave="0" documentId="13_ncr:1_{488AD93C-E1C6-43A5-9BB8-75C2378A3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roduction" sheetId="1" r:id="rId1"/>
    <sheet name="OED files" sheetId="2" r:id="rId2"/>
    <sheet name="Policy Calculation" sheetId="3" r:id="rId3"/>
    <sheet name="Oasis kernel tables" sheetId="4" r:id="rId4"/>
    <sheet name="Oasis kernel tables n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3" l="1"/>
  <c r="G38" i="3"/>
  <c r="G39" i="3" s="1"/>
  <c r="F38" i="3"/>
  <c r="F39" i="3" s="1"/>
  <c r="E38" i="3"/>
  <c r="E39" i="3" s="1"/>
  <c r="D38" i="3"/>
  <c r="D39" i="3" s="1"/>
  <c r="C38" i="3"/>
  <c r="C39" i="3" s="1"/>
  <c r="H39" i="3" l="1"/>
  <c r="J38" i="3"/>
  <c r="J39" i="3" l="1"/>
  <c r="J40" i="3" s="1"/>
  <c r="J41" i="3" l="1"/>
  <c r="J42" i="3"/>
  <c r="J43" i="3" l="1"/>
  <c r="G51" i="3"/>
  <c r="E50" i="3"/>
  <c r="F51" i="3"/>
  <c r="D50" i="3"/>
  <c r="E51" i="3"/>
  <c r="C50" i="3"/>
  <c r="C51" i="3"/>
  <c r="H50" i="3"/>
  <c r="H51" i="3"/>
  <c r="D51" i="3"/>
  <c r="F50" i="3"/>
  <c r="G50" i="3"/>
  <c r="C47" i="3"/>
  <c r="H46" i="3"/>
  <c r="G46" i="3"/>
  <c r="H47" i="3"/>
  <c r="F46" i="3"/>
  <c r="G47" i="3"/>
  <c r="E46" i="3"/>
  <c r="F47" i="3"/>
  <c r="D46" i="3"/>
  <c r="E47" i="3"/>
  <c r="C46" i="3"/>
  <c r="D4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Aiste Kalinauskaite</author>
  </authors>
  <commentList>
    <comment ref="D27" authorId="0" shapeId="0" xr:uid="{00000000-0006-0000-0100-000001000000}">
      <text>
        <r>
          <rPr>
            <sz val="11"/>
            <color indexed="8"/>
            <rFont val="Helvetica"/>
          </rPr>
          <t>Aiste Kalinauskaite:
If AccountNumber is populated, then PortfolioNumber must be populated too</t>
        </r>
      </text>
    </comment>
    <comment ref="E27" authorId="0" shapeId="0" xr:uid="{00000000-0006-0000-0100-000002000000}">
      <text>
        <r>
          <rPr>
            <sz val="11"/>
            <color indexed="8"/>
            <rFont val="Helvetica"/>
          </rPr>
          <t>Aiste Kalinauskaite:
If PolicyNumber is populated, then PortfolioNumber and AccountNumber must be populated too</t>
        </r>
      </text>
    </comment>
    <comment ref="F27" authorId="0" shapeId="0" xr:uid="{00000000-0006-0000-0100-000003000000}">
      <text>
        <r>
          <rPr>
            <sz val="11"/>
            <color indexed="8"/>
            <rFont val="Helvetica"/>
          </rPr>
          <t>Aiste Kalinauskaite:
If LocationGroup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G27" authorId="0" shapeId="0" xr:uid="{00000000-0006-0000-0100-000004000000}">
      <text>
        <r>
          <rPr>
            <sz val="11"/>
            <color indexed="8"/>
            <rFont val="Helvetica"/>
          </rPr>
          <t>Aiste Kalinauskaite:
If LocationNumber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L27" authorId="0" shapeId="0" xr:uid="{00000000-0006-0000-0100-000005000000}">
      <text>
        <r>
          <rPr>
            <sz val="11"/>
            <color indexed="8"/>
            <rFont val="Helvetica"/>
          </rPr>
          <t>Aiste Kalinauskaite:
user defined field in Location file</t>
        </r>
      </text>
    </comment>
    <comment ref="M27" authorId="0" shapeId="0" xr:uid="{00000000-0006-0000-0100-000006000000}">
      <text>
        <r>
          <rPr>
            <sz val="11"/>
            <color indexed="8"/>
            <rFont val="Helvetica"/>
          </rPr>
          <t>Aiste Kalinauskaite:
Applicable to Surplus Share treaties only</t>
        </r>
      </text>
    </comment>
    <comment ref="N27" authorId="0" shapeId="0" xr:uid="{00000000-0006-0000-0100-000007000000}">
      <text>
        <r>
          <rPr>
            <sz val="11"/>
            <color indexed="8"/>
            <rFont val="Helvetica"/>
          </rPr>
          <t>Aiste Kalinauskaite:
Moved from Reinsurance Info to allow maximum flexibility to specify what risk is within the treaty</t>
        </r>
      </text>
    </comment>
  </commentList>
</comments>
</file>

<file path=xl/sharedStrings.xml><?xml version="1.0" encoding="utf-8"?>
<sst xmlns="http://schemas.openxmlformats.org/spreadsheetml/2006/main" count="295" uniqueCount="208">
  <si>
    <t>Purpose</t>
  </si>
  <si>
    <t>Source of Data</t>
  </si>
  <si>
    <t>Worksheets</t>
  </si>
  <si>
    <r>
      <rPr>
        <u/>
        <sz val="11"/>
        <color indexed="11"/>
        <rFont val="Calibri"/>
        <family val="2"/>
      </rPr>
      <t>Policy calculation</t>
    </r>
  </si>
  <si>
    <t>Descriptive information about the policy type and the policy calculation  (coverages displayed horizontally, calculation steps vertically)</t>
  </si>
  <si>
    <t>OED Import Tables (financial fields only - not showing primary / secondary modifiers, geography etc)</t>
  </si>
  <si>
    <t>OED Acc</t>
  </si>
  <si>
    <t>PortNumber</t>
  </si>
  <si>
    <t>AccNumber</t>
  </si>
  <si>
    <t>PolNumber</t>
  </si>
  <si>
    <t>PolDed6All</t>
  </si>
  <si>
    <t>PolLimit6All</t>
  </si>
  <si>
    <t>LayerParticipation</t>
  </si>
  <si>
    <t>LayerLimit</t>
  </si>
  <si>
    <t>LayerAttachment</t>
  </si>
  <si>
    <t>OED Loc</t>
  </si>
  <si>
    <t>LocNumber</t>
  </si>
  <si>
    <t>LocDedType1Building</t>
  </si>
  <si>
    <t>LocDed1Building</t>
  </si>
  <si>
    <t>LocDed2Other</t>
  </si>
  <si>
    <t>LocDed3Contents</t>
  </si>
  <si>
    <t>LocDed4BI</t>
  </si>
  <si>
    <t>LocLimit1Building</t>
  </si>
  <si>
    <t>LocLimit2Other</t>
  </si>
  <si>
    <t>LocLimit3Contents</t>
  </si>
  <si>
    <t>LocLimit4BI</t>
  </si>
  <si>
    <t>CountryCode</t>
  </si>
  <si>
    <t>BuildingTIV</t>
  </si>
  <si>
    <t>OtherTIV</t>
  </si>
  <si>
    <t>ContentsTIV</t>
  </si>
  <si>
    <t>BITIV</t>
  </si>
  <si>
    <t>Location 1</t>
  </si>
  <si>
    <t>US</t>
  </si>
  <si>
    <t>Location 2</t>
  </si>
  <si>
    <t>OED ReinsInfo</t>
  </si>
  <si>
    <t>ReinsNumber</t>
  </si>
  <si>
    <t>ReinsName</t>
  </si>
  <si>
    <t>ReinsLayerNumber</t>
  </si>
  <si>
    <t>ReinsPeril</t>
  </si>
  <si>
    <t>ReinsInceptionDate</t>
  </si>
  <si>
    <t>ReinsExpiryDate</t>
  </si>
  <si>
    <t>CededPercent</t>
  </si>
  <si>
    <t>RiskLimit</t>
  </si>
  <si>
    <t>RiskAttachment</t>
  </si>
  <si>
    <t>OccLimit</t>
  </si>
  <si>
    <t>OccAttachment</t>
  </si>
  <si>
    <t>OccFranchiseDed</t>
  </si>
  <si>
    <t>OccReverseFranchise</t>
  </si>
  <si>
    <t>AggLimit</t>
  </si>
  <si>
    <t>AggAttachment</t>
  </si>
  <si>
    <t>AggPeriod</t>
  </si>
  <si>
    <t>PlacedPercent</t>
  </si>
  <si>
    <t>ReinsCurrency</t>
  </si>
  <si>
    <t>InuringPriority</t>
  </si>
  <si>
    <t>ReinsType</t>
  </si>
  <si>
    <t>AttachmentBasis</t>
  </si>
  <si>
    <t>Reinstatement</t>
  </si>
  <si>
    <t>ReinstatementCharge</t>
  </si>
  <si>
    <t>ReinsPremium</t>
  </si>
  <si>
    <t>DeemedPercentPlaced</t>
  </si>
  <si>
    <t>ReinsFXrate</t>
  </si>
  <si>
    <t>TreatyShare</t>
  </si>
  <si>
    <t>UseReinsDates</t>
  </si>
  <si>
    <t>No data</t>
  </si>
  <si>
    <t>OED ReinsScope</t>
  </si>
  <si>
    <t>LocGroup</t>
  </si>
  <si>
    <t>CedantName</t>
  </si>
  <si>
    <t>ProducerName</t>
  </si>
  <si>
    <t>LOB</t>
  </si>
  <si>
    <t>ReinsTag</t>
  </si>
  <si>
    <t>RiskLevel</t>
  </si>
  <si>
    <t>High level description</t>
  </si>
  <si>
    <t>Policy Details</t>
  </si>
  <si>
    <t>Broad category</t>
  </si>
  <si>
    <t>Line of Business</t>
  </si>
  <si>
    <t>Policy Inception Date</t>
  </si>
  <si>
    <t>Policy Expiry Date</t>
  </si>
  <si>
    <t>Reinstatements</t>
  </si>
  <si>
    <t>Unlimited</t>
  </si>
  <si>
    <t>Loss basis</t>
  </si>
  <si>
    <t>Losses occurring</t>
  </si>
  <si>
    <t>Application of terms</t>
  </si>
  <si>
    <t>Per Occurrence</t>
  </si>
  <si>
    <t>Endorsement handling</t>
  </si>
  <si>
    <t>Applies retroactively to the inception date</t>
  </si>
  <si>
    <t>Perils covered</t>
  </si>
  <si>
    <t>Worked example</t>
  </si>
  <si>
    <t>Policy</t>
  </si>
  <si>
    <t>Inputs</t>
  </si>
  <si>
    <t>Symbol / formula</t>
  </si>
  <si>
    <t>Structure</t>
  </si>
  <si>
    <t>Terms</t>
  </si>
  <si>
    <t>Total Insurable Value</t>
  </si>
  <si>
    <t>V</t>
  </si>
  <si>
    <t>Deductible</t>
  </si>
  <si>
    <t>Variable Inputs</t>
  </si>
  <si>
    <t>Damage Ratio</t>
  </si>
  <si>
    <t>DR</t>
  </si>
  <si>
    <t>Calculations</t>
  </si>
  <si>
    <t>Result</t>
  </si>
  <si>
    <t>Ground-up loss</t>
  </si>
  <si>
    <t>GUL = V * DR</t>
  </si>
  <si>
    <t>S1 = Max(GUL-D,0)</t>
  </si>
  <si>
    <t>Insured Loss</t>
  </si>
  <si>
    <t>Back-allocation allocrule 1 (GU)</t>
  </si>
  <si>
    <t>Back-allocation allocrule 2 (Prior Level)</t>
  </si>
  <si>
    <t>Location 3</t>
  </si>
  <si>
    <t>Location 4</t>
  </si>
  <si>
    <t>Location 5</t>
  </si>
  <si>
    <t>Location 6</t>
  </si>
  <si>
    <t>LD</t>
  </si>
  <si>
    <t>Step 1: Net of Location deductible</t>
  </si>
  <si>
    <t>Commerical policy with multiple locations with deductibles, a single special condition and policy limit</t>
  </si>
  <si>
    <t>Location (Type 0 = Amout, Type 1 = % Loss, Type 2 = % TIV)</t>
  </si>
  <si>
    <t>Type</t>
  </si>
  <si>
    <t>Deductible/limit level</t>
  </si>
  <si>
    <t>Policy 1 excess</t>
  </si>
  <si>
    <t>E1</t>
  </si>
  <si>
    <t>Policy 1 limit</t>
  </si>
  <si>
    <t>L1</t>
  </si>
  <si>
    <t>Policy 1 participation</t>
  </si>
  <si>
    <t>P1</t>
  </si>
  <si>
    <t>Policy 2 excess</t>
  </si>
  <si>
    <t>E2</t>
  </si>
  <si>
    <t>Policy 2 limit</t>
  </si>
  <si>
    <t>L2</t>
  </si>
  <si>
    <t>Policy 2 participation</t>
  </si>
  <si>
    <t>P2</t>
  </si>
  <si>
    <t>Step 2: Net of Blanket deductible</t>
  </si>
  <si>
    <t>S2 = Max(Sum(S1) - BD, 0)</t>
  </si>
  <si>
    <t>Step 3: Policy 1 loss</t>
  </si>
  <si>
    <t>S3 = P1 * Min(L1,Max(S2-E1,0))</t>
  </si>
  <si>
    <t>Step 4: Policy 2 loss</t>
  </si>
  <si>
    <t>S4 = P2 * Min(L2,Max(S2-E2,0))</t>
  </si>
  <si>
    <t>IL = Sum(S3,S4)</t>
  </si>
  <si>
    <t>Blanket policy deductible</t>
  </si>
  <si>
    <t>BD</t>
  </si>
  <si>
    <t>Policy 1</t>
  </si>
  <si>
    <t>Policy 2</t>
  </si>
  <si>
    <t>CondNumber</t>
  </si>
  <si>
    <t>LocPerilsCovered</t>
  </si>
  <si>
    <t>LocCurrency</t>
  </si>
  <si>
    <t>QQ1;WW1</t>
  </si>
  <si>
    <t>PolPerilsCovered</t>
  </si>
  <si>
    <t>OED files</t>
  </si>
  <si>
    <t>The OED input files</t>
  </si>
  <si>
    <t>Oasis kernel files</t>
  </si>
  <si>
    <r>
      <rPr>
        <b/>
        <i/>
        <sz val="11"/>
        <color indexed="8"/>
        <rFont val="Calibri"/>
        <family val="2"/>
      </rPr>
      <t xml:space="preserve">items </t>
    </r>
    <r>
      <rPr>
        <sz val="11"/>
        <color indexed="8"/>
        <rFont val="Calibri"/>
        <family val="2"/>
      </rPr>
      <t>- the exposure interests for which Ground Up Losses have been generated in the Oasis Kernel</t>
    </r>
  </si>
  <si>
    <r>
      <rPr>
        <b/>
        <i/>
        <sz val="11"/>
        <color indexed="8"/>
        <rFont val="Calibri"/>
        <family val="2"/>
      </rPr>
      <t xml:space="preserve">programme </t>
    </r>
    <r>
      <rPr>
        <sz val="11"/>
        <color indexed="8"/>
        <rFont val="Calibri"/>
        <family val="2"/>
      </rPr>
      <t>- the exposure interests in the programme, the structure of the calculation, and how losses for the insured interests should be aggregated at each stage</t>
    </r>
  </si>
  <si>
    <r>
      <rPr>
        <b/>
        <i/>
        <sz val="11"/>
        <color indexed="8"/>
        <rFont val="Calibri"/>
        <family val="2"/>
      </rPr>
      <t>policytc</t>
    </r>
    <r>
      <rPr>
        <sz val="11"/>
        <color indexed="8"/>
        <rFont val="Calibri"/>
        <family val="2"/>
      </rPr>
      <t xml:space="preserve"> - for each stage of calculation and aggregation of losses, the identifier of a specific calculation rule which applies</t>
    </r>
  </si>
  <si>
    <r>
      <rPr>
        <b/>
        <i/>
        <sz val="11"/>
        <color indexed="8"/>
        <rFont val="Calibri"/>
        <family val="2"/>
      </rPr>
      <t xml:space="preserve">profile </t>
    </r>
    <r>
      <rPr>
        <sz val="11"/>
        <color indexed="8"/>
        <rFont val="Calibri"/>
        <family val="2"/>
      </rPr>
      <t>- For each calculation rule identifer, the insurance terms such as limits and deductibles, the calculation function and the allocation calculation to perform.</t>
    </r>
  </si>
  <si>
    <t>The descriptive information about what the ids in the kernel files represent</t>
  </si>
  <si>
    <t>fm_summary_map</t>
  </si>
  <si>
    <t>coverages</t>
  </si>
  <si>
    <r>
      <rPr>
        <b/>
        <i/>
        <sz val="11"/>
        <color rgb="FF000000"/>
        <rFont val="Calibri"/>
        <family val="2"/>
      </rPr>
      <t>coverages</t>
    </r>
    <r>
      <rPr>
        <sz val="11"/>
        <color indexed="8"/>
        <rFont val="Calibri"/>
        <family val="2"/>
      </rPr>
      <t xml:space="preserve"> - the location coverage TIVs</t>
    </r>
  </si>
  <si>
    <r>
      <rPr>
        <b/>
        <i/>
        <sz val="11"/>
        <color rgb="FF000000"/>
        <rFont val="Calibri"/>
        <family val="2"/>
      </rPr>
      <t>xref</t>
    </r>
    <r>
      <rPr>
        <sz val="11"/>
        <color indexed="8"/>
        <rFont val="Calibri"/>
        <family val="2"/>
      </rPr>
      <t xml:space="preserve"> - defines the output_ids for the losses</t>
    </r>
  </si>
  <si>
    <t>These tables are kernel format</t>
  </si>
  <si>
    <t>To provide the Oasis Financial Module data tables for the calculation.</t>
  </si>
  <si>
    <t>Property</t>
  </si>
  <si>
    <t>Commercial</t>
  </si>
  <si>
    <t>Wind, earthquake</t>
  </si>
  <si>
    <t>fm summary map</t>
  </si>
  <si>
    <t>acc_idx</t>
  </si>
  <si>
    <t>accnumber</t>
  </si>
  <si>
    <t>agg_id</t>
  </si>
  <si>
    <t>coverage_id</t>
  </si>
  <si>
    <t>coverage_type_id</t>
  </si>
  <si>
    <t>layer_id</t>
  </si>
  <si>
    <t>loc_id</t>
  </si>
  <si>
    <t>loc_idx</t>
  </si>
  <si>
    <t>locnumber</t>
  </si>
  <si>
    <t>peril_id</t>
  </si>
  <si>
    <t>polnumber</t>
  </si>
  <si>
    <t>portnumber</t>
  </si>
  <si>
    <t>output_id</t>
  </si>
  <si>
    <t>tiv</t>
  </si>
  <si>
    <t>items</t>
  </si>
  <si>
    <t>item_id</t>
  </si>
  <si>
    <t>areaperil_id</t>
  </si>
  <si>
    <t>vulnerability_id</t>
  </si>
  <si>
    <t>group_id</t>
  </si>
  <si>
    <t>fm programme</t>
  </si>
  <si>
    <t>from_agg_id</t>
  </si>
  <si>
    <t>level_id</t>
  </si>
  <si>
    <t>to_agg_id</t>
  </si>
  <si>
    <t>fm policytc</t>
  </si>
  <si>
    <t>policytc_id</t>
  </si>
  <si>
    <t>fm profile</t>
  </si>
  <si>
    <t>calcrule_id</t>
  </si>
  <si>
    <t>deductible1</t>
  </si>
  <si>
    <t>deductible2</t>
  </si>
  <si>
    <t>deductible3</t>
  </si>
  <si>
    <t>attachment1</t>
  </si>
  <si>
    <t>limit1</t>
  </si>
  <si>
    <t>share1</t>
  </si>
  <si>
    <t>share2</t>
  </si>
  <si>
    <t>share3</t>
  </si>
  <si>
    <t>fm xref</t>
  </si>
  <si>
    <t>output</t>
  </si>
  <si>
    <t>Current implementation</t>
  </si>
  <si>
    <t>Generalised implementation for special conditions</t>
  </si>
  <si>
    <r>
      <t>Two</t>
    </r>
    <r>
      <rPr>
        <b/>
        <i/>
        <sz val="11"/>
        <color rgb="FF000000"/>
        <rFont val="Calibri"/>
        <family val="2"/>
      </rPr>
      <t xml:space="preserve"> policy layers</t>
    </r>
    <r>
      <rPr>
        <sz val="11"/>
        <color indexed="8"/>
        <rFont val="Calibri"/>
        <family val="2"/>
      </rPr>
      <t xml:space="preserve"> and </t>
    </r>
    <r>
      <rPr>
        <b/>
        <i/>
        <sz val="11"/>
        <color indexed="8"/>
        <rFont val="Calibri"/>
        <family val="2"/>
      </rPr>
      <t>blanket policy</t>
    </r>
    <r>
      <rPr>
        <sz val="11"/>
        <color indexed="8"/>
        <rFont val="Calibri"/>
        <family val="2"/>
      </rPr>
      <t xml:space="preserve"> terms covering 6 locations</t>
    </r>
  </si>
  <si>
    <t>Made-up example of a commercial insurance policy;</t>
  </si>
  <si>
    <t>To demonstrate the application of terms and conditions on  ground up losses for  multi-layered accounts</t>
  </si>
  <si>
    <t>Oasis kernel files new</t>
  </si>
  <si>
    <t>The kernel files after generalising the file generation for special conditions</t>
  </si>
  <si>
    <t>The kernel data tables for the calculation include;</t>
  </si>
  <si>
    <t>Layers start at level 2 (policy) not 3 (layer). Blanket policy calculation is repeated for each layer at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</si>
</sst>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&quot; &quot;;&quot;-&quot;* #,##0&quot; &quot;;&quot; &quot;* &quot;-&quot;??&quot; &quot;"/>
    <numFmt numFmtId="165" formatCode="#,##0&quot; &quot;;&quot;-&quot;#,##0&quot; &quot;"/>
    <numFmt numFmtId="166" formatCode="&quot; &quot;* #,##0&quot; &quot;;&quot; &quot;* \(#,##0\);&quot; &quot;* &quot;-&quot;??&quot; &quot;"/>
    <numFmt numFmtId="167" formatCode="#,##0.0"/>
  </numFmts>
  <fonts count="21" x14ac:knownFonts="1">
    <font>
      <sz val="11"/>
      <color indexed="8"/>
      <name val="Calibri"/>
    </font>
    <font>
      <u/>
      <sz val="10"/>
      <color indexed="8"/>
      <name val="Verdana"/>
      <family val="2"/>
    </font>
    <font>
      <b/>
      <i/>
      <sz val="11"/>
      <color indexed="8"/>
      <name val="Calibri"/>
      <family val="2"/>
    </font>
    <font>
      <b/>
      <sz val="10"/>
      <color indexed="8"/>
      <name val="Verdana"/>
      <family val="2"/>
    </font>
    <font>
      <u/>
      <sz val="11"/>
      <color indexed="11"/>
      <name val="Calibri"/>
      <family val="2"/>
    </font>
    <font>
      <sz val="12"/>
      <color indexed="8"/>
      <name val="Times New Roman"/>
      <family val="1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16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i/>
      <sz val="11"/>
      <color indexed="8"/>
      <name val="Calibri"/>
      <family val="2"/>
    </font>
    <font>
      <sz val="11"/>
      <color indexed="8"/>
      <name val="Helvetica"/>
    </font>
    <font>
      <sz val="11"/>
      <color indexed="16"/>
      <name val="Calibri"/>
      <family val="2"/>
    </font>
    <font>
      <u/>
      <sz val="11"/>
      <color indexed="8"/>
      <name val="Calibri"/>
      <family val="2"/>
    </font>
    <font>
      <sz val="11"/>
      <color indexed="24"/>
      <name val="Calibri"/>
      <family val="2"/>
    </font>
    <font>
      <sz val="11"/>
      <color indexed="8"/>
      <name val="Calibri"/>
      <family val="2"/>
    </font>
    <font>
      <sz val="11"/>
      <color theme="4"/>
      <name val="Calibri"/>
      <family val="2"/>
    </font>
    <font>
      <sz val="12"/>
      <color indexed="8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/>
      <top/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 style="thin">
        <color indexed="21"/>
      </left>
      <right/>
      <top style="thin">
        <color indexed="21"/>
      </top>
      <bottom/>
      <diagonal/>
    </border>
    <border>
      <left/>
      <right/>
      <top style="thin">
        <color indexed="21"/>
      </top>
      <bottom/>
      <diagonal/>
    </border>
    <border>
      <left/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n">
        <color indexed="21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n">
        <color indexed="21"/>
      </bottom>
      <diagonal/>
    </border>
    <border>
      <left style="thin">
        <color indexed="9"/>
      </left>
      <right/>
      <top style="thin">
        <color indexed="21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0" fillId="0" borderId="0" applyNumberFormat="0" applyFill="0" applyBorder="0" applyAlignment="0" applyProtection="0"/>
  </cellStyleXfs>
  <cellXfs count="14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0" borderId="4" xfId="0" applyNumberFormat="1" applyFont="1" applyBorder="1" applyAlignment="1"/>
    <xf numFmtId="49" fontId="1" fillId="0" borderId="4" xfId="0" applyNumberFormat="1" applyFont="1" applyBorder="1" applyAlignment="1"/>
    <xf numFmtId="0" fontId="1" fillId="0" borderId="4" xfId="0" applyFont="1" applyBorder="1" applyAlignment="1"/>
    <xf numFmtId="49" fontId="0" fillId="2" borderId="4" xfId="0" applyNumberFormat="1" applyFont="1" applyFill="1" applyBorder="1" applyAlignment="1">
      <alignment vertical="top"/>
    </xf>
    <xf numFmtId="0" fontId="3" fillId="0" borderId="4" xfId="0" applyFont="1" applyBorder="1" applyAlignment="1"/>
    <xf numFmtId="49" fontId="0" fillId="0" borderId="5" xfId="0" applyNumberFormat="1" applyFont="1" applyBorder="1" applyAlignment="1"/>
    <xf numFmtId="3" fontId="5" fillId="0" borderId="6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NumberFormat="1" applyFont="1" applyAlignment="1"/>
    <xf numFmtId="0" fontId="0" fillId="3" borderId="10" xfId="0" applyFont="1" applyFill="1" applyBorder="1" applyAlignment="1"/>
    <xf numFmtId="49" fontId="6" fillId="4" borderId="11" xfId="0" applyNumberFormat="1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4" borderId="14" xfId="0" applyFont="1" applyFill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7" fillId="4" borderId="14" xfId="0" applyNumberFormat="1" applyFont="1" applyFill="1" applyBorder="1" applyAlignment="1"/>
    <xf numFmtId="0" fontId="8" fillId="0" borderId="16" xfId="0" applyFont="1" applyBorder="1" applyAlignment="1"/>
    <xf numFmtId="0" fontId="7" fillId="4" borderId="14" xfId="0" applyFont="1" applyFill="1" applyBorder="1" applyAlignment="1"/>
    <xf numFmtId="49" fontId="9" fillId="4" borderId="14" xfId="0" applyNumberFormat="1" applyFont="1" applyFill="1" applyBorder="1" applyAlignment="1"/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4" borderId="14" xfId="0" applyNumberFormat="1" applyFont="1" applyFill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49" fontId="0" fillId="0" borderId="16" xfId="0" applyNumberFormat="1" applyFont="1" applyBorder="1" applyAlignment="1"/>
    <xf numFmtId="0" fontId="0" fillId="0" borderId="15" xfId="0" applyFont="1" applyBorder="1" applyAlignment="1">
      <alignment horizontal="center"/>
    </xf>
    <xf numFmtId="0" fontId="10" fillId="0" borderId="16" xfId="0" applyNumberFormat="1" applyFont="1" applyBorder="1" applyAlignment="1"/>
    <xf numFmtId="164" fontId="0" fillId="0" borderId="16" xfId="0" applyNumberFormat="1" applyFont="1" applyBorder="1" applyAlignment="1"/>
    <xf numFmtId="0" fontId="9" fillId="0" borderId="16" xfId="0" applyFont="1" applyBorder="1" applyAlignment="1"/>
    <xf numFmtId="49" fontId="9" fillId="0" borderId="15" xfId="0" applyNumberFormat="1" applyFont="1" applyBorder="1" applyAlignment="1">
      <alignment horizontal="center"/>
    </xf>
    <xf numFmtId="49" fontId="9" fillId="0" borderId="16" xfId="0" applyNumberFormat="1" applyFont="1" applyBorder="1" applyAlignment="1">
      <alignment horizontal="center"/>
    </xf>
    <xf numFmtId="49" fontId="11" fillId="4" borderId="14" xfId="0" applyNumberFormat="1" applyFont="1" applyFill="1" applyBorder="1" applyAlignment="1"/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9" fontId="0" fillId="0" borderId="16" xfId="0" applyNumberFormat="1" applyFont="1" applyBorder="1" applyAlignment="1">
      <alignment horizontal="center"/>
    </xf>
    <xf numFmtId="3" fontId="0" fillId="0" borderId="16" xfId="0" applyNumberFormat="1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165" fontId="0" fillId="0" borderId="16" xfId="0" applyNumberFormat="1" applyFont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/>
    <xf numFmtId="0" fontId="0" fillId="0" borderId="0" xfId="0" applyNumberFormat="1" applyFont="1" applyAlignment="1"/>
    <xf numFmtId="49" fontId="14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14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14" fillId="2" borderId="4" xfId="0" applyNumberFormat="1" applyFont="1" applyFill="1" applyBorder="1" applyAlignment="1">
      <alignment vertical="top"/>
    </xf>
    <xf numFmtId="49" fontId="9" fillId="2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14" fontId="0" fillId="2" borderId="5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vertical="top"/>
    </xf>
    <xf numFmtId="0" fontId="0" fillId="2" borderId="18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/>
    </xf>
    <xf numFmtId="49" fontId="9" fillId="2" borderId="21" xfId="0" applyNumberFormat="1" applyFont="1" applyFill="1" applyBorder="1" applyAlignment="1">
      <alignment horizontal="right" vertical="top"/>
    </xf>
    <xf numFmtId="0" fontId="0" fillId="2" borderId="22" xfId="0" applyFont="1" applyFill="1" applyBorder="1" applyAlignment="1">
      <alignment vertical="top"/>
    </xf>
    <xf numFmtId="49" fontId="0" fillId="2" borderId="23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vertical="top"/>
    </xf>
    <xf numFmtId="49" fontId="9" fillId="2" borderId="18" xfId="0" applyNumberFormat="1" applyFont="1" applyFill="1" applyBorder="1" applyAlignment="1">
      <alignment horizontal="right" vertical="top"/>
    </xf>
    <xf numFmtId="0" fontId="0" fillId="2" borderId="24" xfId="0" applyFont="1" applyFill="1" applyBorder="1" applyAlignment="1">
      <alignment vertical="top"/>
    </xf>
    <xf numFmtId="49" fontId="0" fillId="2" borderId="19" xfId="0" applyNumberFormat="1" applyFont="1" applyFill="1" applyBorder="1" applyAlignment="1">
      <alignment vertical="top"/>
    </xf>
    <xf numFmtId="0" fontId="0" fillId="2" borderId="20" xfId="0" applyFont="1" applyFill="1" applyBorder="1" applyAlignment="1">
      <alignment horizontal="right" vertical="top"/>
    </xf>
    <xf numFmtId="49" fontId="0" fillId="2" borderId="22" xfId="0" applyNumberFormat="1" applyFont="1" applyFill="1" applyBorder="1" applyAlignment="1">
      <alignment vertical="top"/>
    </xf>
    <xf numFmtId="3" fontId="0" fillId="2" borderId="5" xfId="0" applyNumberFormat="1" applyFont="1" applyFill="1" applyBorder="1" applyAlignment="1">
      <alignment horizontal="right" vertical="top"/>
    </xf>
    <xf numFmtId="0" fontId="0" fillId="2" borderId="5" xfId="0" applyFont="1" applyFill="1" applyBorder="1" applyAlignment="1">
      <alignment horizontal="right" vertical="top"/>
    </xf>
    <xf numFmtId="0" fontId="0" fillId="2" borderId="18" xfId="0" applyFont="1" applyFill="1" applyBorder="1" applyAlignment="1">
      <alignment horizontal="right" vertical="top"/>
    </xf>
    <xf numFmtId="49" fontId="0" fillId="2" borderId="20" xfId="0" applyNumberFormat="1" applyFont="1" applyFill="1" applyBorder="1" applyAlignment="1">
      <alignment vertical="top"/>
    </xf>
    <xf numFmtId="9" fontId="15" fillId="2" borderId="20" xfId="0" applyNumberFormat="1" applyFont="1" applyFill="1" applyBorder="1" applyAlignment="1">
      <alignment horizontal="right" vertical="top"/>
    </xf>
    <xf numFmtId="49" fontId="9" fillId="2" borderId="25" xfId="0" applyNumberFormat="1" applyFont="1" applyFill="1" applyBorder="1" applyAlignment="1">
      <alignment horizontal="right" vertical="top"/>
    </xf>
    <xf numFmtId="3" fontId="0" fillId="2" borderId="20" xfId="0" applyNumberFormat="1" applyFont="1" applyFill="1" applyBorder="1" applyAlignment="1">
      <alignment horizontal="right" vertical="top"/>
    </xf>
    <xf numFmtId="3" fontId="0" fillId="2" borderId="21" xfId="0" applyNumberFormat="1" applyFont="1" applyFill="1" applyBorder="1" applyAlignment="1">
      <alignment vertical="top"/>
    </xf>
    <xf numFmtId="3" fontId="0" fillId="2" borderId="24" xfId="0" applyNumberFormat="1" applyFont="1" applyFill="1" applyBorder="1" applyAlignment="1">
      <alignment vertical="top"/>
    </xf>
    <xf numFmtId="0" fontId="0" fillId="2" borderId="26" xfId="0" applyFont="1" applyFill="1" applyBorder="1" applyAlignment="1">
      <alignment vertical="top"/>
    </xf>
    <xf numFmtId="3" fontId="0" fillId="2" borderId="5" xfId="0" applyNumberFormat="1" applyFont="1" applyFill="1" applyBorder="1" applyAlignment="1">
      <alignment vertical="top"/>
    </xf>
    <xf numFmtId="0" fontId="0" fillId="2" borderId="5" xfId="0" applyFont="1" applyFill="1" applyBorder="1" applyAlignment="1"/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2" borderId="8" xfId="0" applyFont="1" applyFill="1" applyBorder="1" applyAlignment="1"/>
    <xf numFmtId="0" fontId="0" fillId="2" borderId="9" xfId="0" applyFont="1" applyFill="1" applyBorder="1" applyAlignment="1">
      <alignment vertical="top"/>
    </xf>
    <xf numFmtId="49" fontId="9" fillId="2" borderId="20" xfId="0" applyNumberFormat="1" applyFont="1" applyFill="1" applyBorder="1" applyAlignment="1">
      <alignment vertical="top"/>
    </xf>
    <xf numFmtId="49" fontId="16" fillId="2" borderId="5" xfId="0" applyNumberFormat="1" applyFont="1" applyFill="1" applyBorder="1" applyAlignment="1">
      <alignment vertical="top"/>
    </xf>
    <xf numFmtId="167" fontId="0" fillId="2" borderId="5" xfId="0" applyNumberFormat="1" applyFont="1" applyFill="1" applyBorder="1" applyAlignment="1">
      <alignment horizontal="right" vertical="top"/>
    </xf>
    <xf numFmtId="49" fontId="16" fillId="2" borderId="22" xfId="0" applyNumberFormat="1" applyFont="1" applyFill="1" applyBorder="1" applyAlignment="1">
      <alignment vertical="top"/>
    </xf>
    <xf numFmtId="49" fontId="16" fillId="2" borderId="4" xfId="0" applyNumberFormat="1" applyFont="1" applyFill="1" applyBorder="1" applyAlignment="1">
      <alignment vertical="top"/>
    </xf>
    <xf numFmtId="49" fontId="17" fillId="2" borderId="22" xfId="0" applyNumberFormat="1" applyFont="1" applyFill="1" applyBorder="1" applyAlignment="1">
      <alignment vertical="top"/>
    </xf>
    <xf numFmtId="49" fontId="17" fillId="2" borderId="5" xfId="0" applyNumberFormat="1" applyFont="1" applyFill="1" applyBorder="1" applyAlignment="1">
      <alignment vertical="top"/>
    </xf>
    <xf numFmtId="0" fontId="17" fillId="2" borderId="5" xfId="0" applyFont="1" applyFill="1" applyBorder="1" applyAlignment="1">
      <alignment vertical="top"/>
    </xf>
    <xf numFmtId="167" fontId="17" fillId="2" borderId="5" xfId="0" applyNumberFormat="1" applyFont="1" applyFill="1" applyBorder="1" applyAlignment="1">
      <alignment horizontal="right" vertical="top"/>
    </xf>
    <xf numFmtId="166" fontId="17" fillId="2" borderId="24" xfId="0" applyNumberFormat="1" applyFont="1" applyFill="1" applyBorder="1" applyAlignment="1">
      <alignment vertical="top"/>
    </xf>
    <xf numFmtId="0" fontId="17" fillId="2" borderId="22" xfId="0" applyFont="1" applyFill="1" applyBorder="1" applyAlignment="1">
      <alignment vertical="top"/>
    </xf>
    <xf numFmtId="0" fontId="17" fillId="2" borderId="6" xfId="0" applyFont="1" applyFill="1" applyBorder="1" applyAlignment="1">
      <alignment vertical="top"/>
    </xf>
    <xf numFmtId="0" fontId="17" fillId="0" borderId="0" xfId="0" applyNumberFormat="1" applyFont="1" applyAlignment="1"/>
    <xf numFmtId="0" fontId="17" fillId="0" borderId="0" xfId="0" applyFont="1" applyAlignment="1"/>
    <xf numFmtId="0" fontId="17" fillId="2" borderId="5" xfId="0" applyFont="1" applyFill="1" applyBorder="1" applyAlignment="1">
      <alignment horizontal="right" vertical="top"/>
    </xf>
    <xf numFmtId="49" fontId="16" fillId="2" borderId="27" xfId="0" applyNumberFormat="1" applyFont="1" applyFill="1" applyBorder="1" applyAlignment="1">
      <alignment vertical="top"/>
    </xf>
    <xf numFmtId="0" fontId="17" fillId="2" borderId="28" xfId="0" applyFont="1" applyFill="1" applyBorder="1" applyAlignment="1">
      <alignment vertical="top"/>
    </xf>
    <xf numFmtId="0" fontId="0" fillId="2" borderId="27" xfId="0" applyFont="1" applyFill="1" applyBorder="1" applyAlignment="1">
      <alignment vertical="top"/>
    </xf>
    <xf numFmtId="49" fontId="17" fillId="2" borderId="27" xfId="0" applyNumberFormat="1" applyFont="1" applyFill="1" applyBorder="1" applyAlignment="1">
      <alignment vertical="top"/>
    </xf>
    <xf numFmtId="3" fontId="17" fillId="2" borderId="5" xfId="0" applyNumberFormat="1" applyFont="1" applyFill="1" applyBorder="1" applyAlignment="1">
      <alignment horizontal="center" vertical="top"/>
    </xf>
    <xf numFmtId="0" fontId="17" fillId="2" borderId="27" xfId="0" applyFont="1" applyFill="1" applyBorder="1" applyAlignment="1">
      <alignment vertical="top"/>
    </xf>
    <xf numFmtId="3" fontId="0" fillId="2" borderId="28" xfId="0" applyNumberFormat="1" applyFont="1" applyFill="1" applyBorder="1" applyAlignment="1">
      <alignment vertical="top"/>
    </xf>
    <xf numFmtId="3" fontId="0" fillId="2" borderId="27" xfId="0" applyNumberFormat="1" applyFont="1" applyFill="1" applyBorder="1" applyAlignment="1">
      <alignment vertical="top"/>
    </xf>
    <xf numFmtId="49" fontId="0" fillId="2" borderId="29" xfId="0" applyNumberFormat="1" applyFont="1" applyFill="1" applyBorder="1" applyAlignment="1">
      <alignment vertical="top"/>
    </xf>
    <xf numFmtId="49" fontId="16" fillId="2" borderId="30" xfId="0" applyNumberFormat="1" applyFont="1" applyFill="1" applyBorder="1" applyAlignment="1">
      <alignment vertical="top"/>
    </xf>
    <xf numFmtId="0" fontId="0" fillId="2" borderId="30" xfId="0" applyFont="1" applyFill="1" applyBorder="1" applyAlignment="1">
      <alignment horizontal="right" vertical="top"/>
    </xf>
    <xf numFmtId="0" fontId="0" fillId="2" borderId="30" xfId="0" applyFont="1" applyFill="1" applyBorder="1" applyAlignment="1">
      <alignment vertical="top"/>
    </xf>
    <xf numFmtId="3" fontId="0" fillId="2" borderId="31" xfId="0" applyNumberFormat="1" applyFont="1" applyFill="1" applyBorder="1" applyAlignment="1">
      <alignment vertical="top"/>
    </xf>
    <xf numFmtId="0" fontId="0" fillId="2" borderId="32" xfId="0" applyFont="1" applyFill="1" applyBorder="1" applyAlignment="1">
      <alignment vertical="top"/>
    </xf>
    <xf numFmtId="3" fontId="17" fillId="2" borderId="5" xfId="0" applyNumberFormat="1" applyFont="1" applyFill="1" applyBorder="1" applyAlignment="1">
      <alignment vertical="top"/>
    </xf>
    <xf numFmtId="3" fontId="17" fillId="2" borderId="5" xfId="0" applyNumberFormat="1" applyFont="1" applyFill="1" applyBorder="1" applyAlignment="1">
      <alignment horizontal="right" vertical="top"/>
    </xf>
    <xf numFmtId="0" fontId="18" fillId="4" borderId="14" xfId="0" applyFont="1" applyFill="1" applyBorder="1" applyAlignment="1"/>
    <xf numFmtId="49" fontId="0" fillId="0" borderId="16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16" fillId="0" borderId="5" xfId="0" applyFont="1" applyBorder="1" applyAlignment="1"/>
    <xf numFmtId="49" fontId="4" fillId="0" borderId="4" xfId="0" applyNumberFormat="1" applyFont="1" applyBorder="1" applyAlignment="1"/>
    <xf numFmtId="49" fontId="16" fillId="0" borderId="5" xfId="0" applyNumberFormat="1" applyFont="1" applyBorder="1" applyAlignment="1">
      <alignment horizontal="left"/>
    </xf>
    <xf numFmtId="0" fontId="16" fillId="0" borderId="0" xfId="0" applyNumberFormat="1" applyFont="1" applyAlignment="1"/>
    <xf numFmtId="49" fontId="16" fillId="0" borderId="5" xfId="0" applyNumberFormat="1" applyFont="1" applyFill="1" applyBorder="1" applyAlignment="1">
      <alignment horizontal="left"/>
    </xf>
    <xf numFmtId="0" fontId="2" fillId="0" borderId="0" xfId="0" applyNumberFormat="1" applyFont="1" applyAlignment="1"/>
    <xf numFmtId="49" fontId="16" fillId="0" borderId="8" xfId="0" applyNumberFormat="1" applyFont="1" applyBorder="1" applyAlignment="1">
      <alignment horizontal="left"/>
    </xf>
    <xf numFmtId="49" fontId="16" fillId="0" borderId="4" xfId="0" applyNumberFormat="1" applyFont="1" applyBorder="1" applyAlignment="1"/>
    <xf numFmtId="0" fontId="16" fillId="0" borderId="0" xfId="0" applyFont="1" applyAlignment="1"/>
    <xf numFmtId="0" fontId="9" fillId="0" borderId="0" xfId="0" applyFont="1" applyAlignment="1"/>
    <xf numFmtId="0" fontId="0" fillId="5" borderId="0" xfId="0" applyFont="1" applyFill="1" applyAlignment="1"/>
    <xf numFmtId="49" fontId="20" fillId="0" borderId="4" xfId="1" applyNumberFormat="1" applyBorder="1" applyAlignment="1"/>
    <xf numFmtId="49" fontId="16" fillId="0" borderId="5" xfId="0" applyNumberFormat="1" applyFont="1" applyBorder="1" applyAlignment="1"/>
  </cellXfs>
  <cellStyles count="2">
    <cellStyle name="Hyperlink" xfId="1" builtinId="8"/>
    <cellStyle name="Normal" xfId="0" builtinId="0"/>
  </cellStyles>
  <dxfs count="2">
    <dxf>
      <font>
        <color rgb="FFA5A5A5"/>
      </font>
    </dxf>
    <dxf>
      <font>
        <color rgb="FF9C0006"/>
      </font>
      <fill>
        <patternFill patternType="solid">
          <fgColor indexed="18"/>
          <bgColor indexed="1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BDC0BF"/>
      <rgbColor rgb="FFA5A5A5"/>
      <rgbColor rgb="FF3F3F3F"/>
      <rgbColor rgb="FFDBDBDB"/>
      <rgbColor rgb="FFFF0000"/>
      <rgbColor rgb="FFF2F2F2"/>
      <rgbColor rgb="00000000"/>
      <rgbColor rgb="FFFFC7CE"/>
      <rgbColor rgb="FF9C0006"/>
      <rgbColor rgb="FF7F7F7F"/>
      <rgbColor rgb="FF0070C0"/>
      <rgbColor rgb="FF4F81BD"/>
      <rgbColor rgb="FFC0000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showGridLines="0" tabSelected="1" workbookViewId="0">
      <selection activeCell="B29" sqref="B29"/>
    </sheetView>
  </sheetViews>
  <sheetFormatPr defaultColWidth="8.77734375" defaultRowHeight="14.4" customHeight="1" x14ac:dyDescent="0.3"/>
  <cols>
    <col min="1" max="1" width="23.44140625" style="1" customWidth="1"/>
    <col min="2" max="16" width="8.88671875" style="1" customWidth="1"/>
    <col min="17" max="17" width="10.33203125" style="1" customWidth="1"/>
    <col min="18" max="256" width="8.88671875" style="1" customWidth="1"/>
  </cols>
  <sheetData>
    <row r="1" spans="1:256" ht="1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256" ht="1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256" ht="15" customHeight="1" x14ac:dyDescent="0.3">
      <c r="A3" s="135" t="s">
        <v>203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256" ht="15" customHeight="1" x14ac:dyDescent="0.3">
      <c r="A4" s="135" t="s">
        <v>157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256" ht="15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256" ht="15" customHeight="1" x14ac:dyDescent="0.3">
      <c r="A6" s="9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256" ht="15" customHeight="1" x14ac:dyDescent="0.3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256" ht="15" customHeight="1" x14ac:dyDescent="0.3">
      <c r="A8" s="135" t="s">
        <v>202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256" ht="15" customHeight="1" x14ac:dyDescent="0.3">
      <c r="A9" s="98" t="s">
        <v>201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256" ht="1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256" ht="15" customHeight="1" x14ac:dyDescent="0.3">
      <c r="A11" s="9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256" ht="15" customHeight="1" x14ac:dyDescent="0.3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256" ht="15" customHeight="1" x14ac:dyDescent="0.3">
      <c r="A13" s="139" t="s">
        <v>144</v>
      </c>
      <c r="B13" s="128" t="s">
        <v>145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</row>
    <row r="14" spans="1:256" ht="15" customHeight="1" x14ac:dyDescent="0.3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53"/>
      <c r="GX14" s="53"/>
      <c r="GY14" s="53"/>
      <c r="GZ14" s="53"/>
      <c r="HA14" s="53"/>
      <c r="HB14" s="53"/>
      <c r="HC14" s="53"/>
      <c r="HD14" s="53"/>
      <c r="HE14" s="53"/>
      <c r="HF14" s="53"/>
      <c r="HG14" s="53"/>
      <c r="HH14" s="53"/>
      <c r="HI14" s="53"/>
      <c r="HJ14" s="53"/>
      <c r="HK14" s="53"/>
      <c r="HL14" s="53"/>
      <c r="HM14" s="53"/>
      <c r="HN14" s="53"/>
      <c r="HO14" s="53"/>
      <c r="HP14" s="53"/>
      <c r="HQ14" s="53"/>
      <c r="HR14" s="53"/>
      <c r="HS14" s="53"/>
      <c r="HT14" s="53"/>
      <c r="HU14" s="53"/>
      <c r="HV14" s="53"/>
      <c r="HW14" s="53"/>
      <c r="HX14" s="53"/>
      <c r="HY14" s="53"/>
      <c r="HZ14" s="53"/>
      <c r="IA14" s="53"/>
      <c r="IB14" s="53"/>
      <c r="IC14" s="53"/>
      <c r="ID14" s="53"/>
      <c r="IE14" s="53"/>
      <c r="IF14" s="53"/>
      <c r="IG14" s="53"/>
      <c r="IH14" s="53"/>
      <c r="II14" s="53"/>
      <c r="IJ14" s="53"/>
      <c r="IK14" s="53"/>
      <c r="IL14" s="53"/>
      <c r="IM14" s="53"/>
      <c r="IN14" s="53"/>
      <c r="IO14" s="53"/>
      <c r="IP14" s="53"/>
      <c r="IQ14" s="53"/>
      <c r="IR14" s="53"/>
      <c r="IS14" s="53"/>
      <c r="IT14" s="53"/>
      <c r="IU14" s="53"/>
      <c r="IV14" s="53"/>
    </row>
    <row r="15" spans="1:256" ht="15" customHeight="1" x14ac:dyDescent="0.3">
      <c r="A15" s="8" t="s">
        <v>3</v>
      </c>
      <c r="B15" s="13" t="s">
        <v>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256" ht="15" customHeight="1" x14ac:dyDescent="0.3">
      <c r="A16" s="1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256" ht="15" customHeight="1" x14ac:dyDescent="0.3">
      <c r="A17" s="129" t="s">
        <v>146</v>
      </c>
      <c r="B17" s="131" t="s">
        <v>151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256" ht="15" customHeight="1" x14ac:dyDescent="0.3">
      <c r="A18" s="5"/>
      <c r="B18" s="133" t="s">
        <v>152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256" ht="15" customHeight="1" x14ac:dyDescent="0.3">
      <c r="A19" s="5"/>
      <c r="B19" s="140" t="s">
        <v>206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256" ht="15" customHeight="1" x14ac:dyDescent="0.3">
      <c r="A20" s="5"/>
      <c r="B20" s="130" t="s">
        <v>147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256" ht="15" customHeight="1" x14ac:dyDescent="0.3">
      <c r="A21" s="5"/>
      <c r="B21" s="130" t="s">
        <v>154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3"/>
      <c r="FE21" s="53"/>
      <c r="FF21" s="53"/>
      <c r="FG21" s="53"/>
      <c r="FH21" s="53"/>
      <c r="FI21" s="53"/>
      <c r="FJ21" s="53"/>
      <c r="FK21" s="53"/>
      <c r="FL21" s="53"/>
      <c r="FM21" s="53"/>
      <c r="FN21" s="53"/>
      <c r="FO21" s="53"/>
      <c r="FP21" s="53"/>
      <c r="FQ21" s="53"/>
      <c r="FR21" s="53"/>
      <c r="FS21" s="53"/>
      <c r="FT21" s="53"/>
      <c r="FU21" s="53"/>
      <c r="FV21" s="53"/>
      <c r="FW21" s="53"/>
      <c r="FX21" s="53"/>
      <c r="FY21" s="53"/>
      <c r="FZ21" s="53"/>
      <c r="GA21" s="53"/>
      <c r="GB21" s="53"/>
      <c r="GC21" s="53"/>
      <c r="GD21" s="53"/>
      <c r="GE21" s="53"/>
      <c r="GF21" s="53"/>
      <c r="GG21" s="53"/>
      <c r="GH21" s="53"/>
      <c r="GI21" s="53"/>
      <c r="GJ21" s="53"/>
      <c r="GK21" s="53"/>
      <c r="GL21" s="53"/>
      <c r="GM21" s="53"/>
      <c r="GN21" s="53"/>
      <c r="GO21" s="53"/>
      <c r="GP21" s="53"/>
      <c r="GQ21" s="53"/>
      <c r="GR21" s="53"/>
      <c r="GS21" s="53"/>
      <c r="GT21" s="53"/>
      <c r="GU21" s="53"/>
      <c r="GV21" s="53"/>
      <c r="GW21" s="53"/>
      <c r="GX21" s="53"/>
      <c r="GY21" s="53"/>
      <c r="GZ21" s="53"/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  <c r="HU21" s="53"/>
      <c r="HV21" s="53"/>
      <c r="HW21" s="53"/>
      <c r="HX21" s="53"/>
      <c r="HY21" s="53"/>
      <c r="HZ21" s="53"/>
      <c r="IA21" s="53"/>
      <c r="IB21" s="53"/>
      <c r="IC21" s="53"/>
      <c r="ID21" s="53"/>
      <c r="IE21" s="53"/>
      <c r="IF21" s="53"/>
      <c r="IG21" s="53"/>
      <c r="IH21" s="53"/>
      <c r="II21" s="53"/>
      <c r="IJ21" s="53"/>
      <c r="IK21" s="53"/>
      <c r="IL21" s="53"/>
      <c r="IM21" s="53"/>
      <c r="IN21" s="53"/>
      <c r="IO21" s="53"/>
      <c r="IP21" s="53"/>
      <c r="IQ21" s="53"/>
      <c r="IR21" s="53"/>
      <c r="IS21" s="53"/>
      <c r="IT21" s="53"/>
      <c r="IU21" s="53"/>
      <c r="IV21" s="53"/>
    </row>
    <row r="22" spans="1:256" ht="15" customHeight="1" x14ac:dyDescent="0.3">
      <c r="A22" s="5"/>
      <c r="B22" s="130" t="s">
        <v>148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256" ht="15" customHeight="1" x14ac:dyDescent="0.3">
      <c r="A23" s="5"/>
      <c r="B23" s="130" t="s">
        <v>149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256" ht="15.6" customHeight="1" x14ac:dyDescent="0.3">
      <c r="A24" s="5"/>
      <c r="B24" s="130" t="s">
        <v>150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4"/>
    </row>
    <row r="25" spans="1:256" ht="15" customHeight="1" x14ac:dyDescent="0.3">
      <c r="A25" s="5"/>
      <c r="B25" s="132" t="s">
        <v>155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256" ht="15" customHeight="1" x14ac:dyDescent="0.3">
      <c r="A26" s="5"/>
      <c r="B26" s="134" t="s">
        <v>156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256" ht="15" customHeight="1" x14ac:dyDescent="0.3">
      <c r="A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256" ht="15" customHeight="1" x14ac:dyDescent="0.3">
      <c r="A28" s="139" t="s">
        <v>204</v>
      </c>
      <c r="B28" s="132" t="s">
        <v>205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256" ht="14.4" customHeight="1" x14ac:dyDescent="0.3">
      <c r="B29" s="132" t="s">
        <v>207</v>
      </c>
    </row>
  </sheetData>
  <hyperlinks>
    <hyperlink ref="A13" location="'OED files'!A1" display="OED files" xr:uid="{6EA96D7A-9FD3-432C-B117-B9884299EF96}"/>
    <hyperlink ref="A28" location="'Oasis kernel tables new'!A1" display="Oasis kernel files new" xr:uid="{C461A86C-84EF-4977-922E-FEC18F0F19B4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4"/>
  <sheetViews>
    <sheetView showGridLines="0" zoomScale="90" zoomScaleNormal="90" workbookViewId="0">
      <pane xSplit="1" ySplit="1" topLeftCell="B2" activePane="bottomRight" state="frozen"/>
      <selection pane="topRight"/>
      <selection pane="bottomLeft"/>
      <selection pane="bottomRight" activeCell="C27" sqref="C27"/>
    </sheetView>
  </sheetViews>
  <sheetFormatPr defaultColWidth="16.33203125" defaultRowHeight="14.7" customHeight="1" x14ac:dyDescent="0.3"/>
  <cols>
    <col min="1" max="1" width="11.88671875" style="17" customWidth="1"/>
    <col min="2" max="3" width="12.33203125" style="17" bestFit="1" customWidth="1"/>
    <col min="4" max="4" width="17" style="17" bestFit="1" customWidth="1"/>
    <col min="5" max="5" width="15.21875" style="17" bestFit="1" customWidth="1"/>
    <col min="6" max="6" width="17.5546875" style="17" bestFit="1" customWidth="1"/>
    <col min="7" max="7" width="14.5546875" style="17" bestFit="1" customWidth="1"/>
    <col min="8" max="8" width="15.6640625" style="17" bestFit="1" customWidth="1"/>
    <col min="9" max="9" width="13.77734375" style="17" bestFit="1" customWidth="1"/>
    <col min="10" max="10" width="14.44140625" style="17" bestFit="1" customWidth="1"/>
    <col min="11" max="11" width="12.109375" style="17" bestFit="1" customWidth="1"/>
    <col min="12" max="12" width="19.33203125" style="17" bestFit="1" customWidth="1"/>
    <col min="13" max="13" width="15.44140625" style="17" bestFit="1" customWidth="1"/>
    <col min="14" max="14" width="18.77734375" style="17" bestFit="1" customWidth="1"/>
    <col min="15" max="15" width="13.109375" style="17" bestFit="1" customWidth="1"/>
    <col min="16" max="16" width="14.33203125" style="17" bestFit="1" customWidth="1"/>
    <col min="17" max="17" width="15.88671875" style="17" bestFit="1" customWidth="1"/>
    <col min="18" max="18" width="16.6640625" style="17" bestFit="1" customWidth="1"/>
    <col min="19" max="19" width="13.109375" style="17" bestFit="1" customWidth="1"/>
    <col min="20" max="20" width="13.21875" style="17" bestFit="1" customWidth="1"/>
    <col min="21" max="256" width="16.33203125" style="17" customWidth="1"/>
  </cols>
  <sheetData>
    <row r="1" spans="1:256" ht="14.55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</row>
    <row r="2" spans="1:256" ht="18.600000000000001" customHeight="1" x14ac:dyDescent="0.35">
      <c r="A2" s="19" t="s">
        <v>5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</row>
    <row r="3" spans="1:256" ht="14.4" customHeight="1" x14ac:dyDescent="0.3">
      <c r="A3" s="22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256" ht="16.350000000000001" customHeight="1" x14ac:dyDescent="0.3">
      <c r="A4" s="25" t="s">
        <v>6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6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256" ht="16.350000000000001" customHeight="1" x14ac:dyDescent="0.3">
      <c r="A5" s="27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6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256" ht="14.4" customHeight="1" x14ac:dyDescent="0.3">
      <c r="A6" s="28" t="s">
        <v>7</v>
      </c>
      <c r="B6" s="29" t="s">
        <v>8</v>
      </c>
      <c r="C6" s="30" t="s">
        <v>9</v>
      </c>
      <c r="D6" s="30" t="s">
        <v>139</v>
      </c>
      <c r="E6" s="30" t="s">
        <v>143</v>
      </c>
      <c r="F6" s="30" t="s">
        <v>12</v>
      </c>
      <c r="G6" s="30" t="s">
        <v>13</v>
      </c>
      <c r="H6" s="30" t="s">
        <v>14</v>
      </c>
      <c r="I6" s="30" t="s">
        <v>11</v>
      </c>
      <c r="J6" s="30" t="s">
        <v>10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</row>
    <row r="7" spans="1:256" ht="14.4" customHeight="1" x14ac:dyDescent="0.3">
      <c r="A7" s="31">
        <v>1</v>
      </c>
      <c r="B7" s="32">
        <v>1</v>
      </c>
      <c r="C7" s="33">
        <v>1</v>
      </c>
      <c r="D7" s="34">
        <v>0</v>
      </c>
      <c r="E7" s="33" t="s">
        <v>142</v>
      </c>
      <c r="F7" s="33">
        <v>0.1</v>
      </c>
      <c r="G7" s="33">
        <v>1500000</v>
      </c>
      <c r="H7" s="33">
        <v>0</v>
      </c>
      <c r="I7" s="33">
        <v>0</v>
      </c>
      <c r="J7" s="33">
        <v>50000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24"/>
      <c r="BE7" s="24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</row>
    <row r="8" spans="1:256" ht="14.4" customHeight="1" x14ac:dyDescent="0.3">
      <c r="A8" s="31">
        <v>1</v>
      </c>
      <c r="B8" s="32">
        <v>1</v>
      </c>
      <c r="C8" s="33">
        <v>2</v>
      </c>
      <c r="D8" s="34">
        <v>0</v>
      </c>
      <c r="E8" s="33" t="s">
        <v>142</v>
      </c>
      <c r="F8" s="33">
        <v>0.5</v>
      </c>
      <c r="G8" s="33">
        <v>3500000</v>
      </c>
      <c r="H8" s="33">
        <v>1500000</v>
      </c>
      <c r="I8" s="33">
        <v>0</v>
      </c>
      <c r="J8" s="33">
        <v>50000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24"/>
      <c r="BE8" s="24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  <c r="GC8" s="53"/>
      <c r="GD8" s="53"/>
      <c r="GE8" s="53"/>
      <c r="GF8" s="53"/>
      <c r="GG8" s="53"/>
      <c r="GH8" s="53"/>
      <c r="GI8" s="53"/>
      <c r="GJ8" s="53"/>
      <c r="GK8" s="53"/>
      <c r="GL8" s="53"/>
      <c r="GM8" s="53"/>
      <c r="GN8" s="53"/>
      <c r="GO8" s="53"/>
      <c r="GP8" s="53"/>
      <c r="GQ8" s="53"/>
      <c r="GR8" s="53"/>
      <c r="GS8" s="53"/>
      <c r="GT8" s="53"/>
      <c r="GU8" s="53"/>
      <c r="GV8" s="53"/>
      <c r="GW8" s="53"/>
      <c r="GX8" s="53"/>
      <c r="GY8" s="53"/>
      <c r="GZ8" s="53"/>
      <c r="HA8" s="53"/>
      <c r="HB8" s="53"/>
      <c r="HC8" s="53"/>
      <c r="HD8" s="53"/>
      <c r="HE8" s="53"/>
      <c r="HF8" s="53"/>
      <c r="HG8" s="53"/>
      <c r="HH8" s="53"/>
      <c r="HI8" s="53"/>
      <c r="HJ8" s="53"/>
      <c r="HK8" s="53"/>
      <c r="HL8" s="53"/>
      <c r="HM8" s="53"/>
      <c r="HN8" s="53"/>
      <c r="HO8" s="53"/>
      <c r="HP8" s="53"/>
      <c r="HQ8" s="53"/>
      <c r="HR8" s="53"/>
      <c r="HS8" s="53"/>
      <c r="HT8" s="53"/>
      <c r="HU8" s="53"/>
      <c r="HV8" s="53"/>
      <c r="HW8" s="53"/>
      <c r="HX8" s="53"/>
      <c r="HY8" s="53"/>
      <c r="HZ8" s="53"/>
      <c r="IA8" s="53"/>
      <c r="IB8" s="53"/>
      <c r="IC8" s="53"/>
      <c r="ID8" s="53"/>
      <c r="IE8" s="53"/>
      <c r="IF8" s="53"/>
      <c r="IG8" s="53"/>
      <c r="IH8" s="53"/>
      <c r="II8" s="53"/>
      <c r="IJ8" s="53"/>
      <c r="IK8" s="53"/>
      <c r="IL8" s="53"/>
      <c r="IM8" s="53"/>
      <c r="IN8" s="53"/>
      <c r="IO8" s="53"/>
      <c r="IP8" s="53"/>
      <c r="IQ8" s="53"/>
      <c r="IR8" s="53"/>
      <c r="IS8" s="53"/>
      <c r="IT8" s="53"/>
      <c r="IU8" s="53"/>
      <c r="IV8" s="53"/>
    </row>
    <row r="9" spans="1:256" ht="14.4" customHeight="1" x14ac:dyDescent="0.3">
      <c r="A9" s="22"/>
      <c r="B9" s="35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</row>
    <row r="10" spans="1:256" ht="16.350000000000001" customHeight="1" x14ac:dyDescent="0.3">
      <c r="A10" s="25" t="s">
        <v>15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36" t="b">
        <v>1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</row>
    <row r="11" spans="1:256" ht="16.350000000000001" customHeight="1" x14ac:dyDescent="0.3">
      <c r="A11" s="27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37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</row>
    <row r="12" spans="1:256" ht="14.4" customHeight="1" x14ac:dyDescent="0.3">
      <c r="A12" s="28" t="s">
        <v>7</v>
      </c>
      <c r="B12" s="29" t="s">
        <v>8</v>
      </c>
      <c r="C12" s="29" t="s">
        <v>139</v>
      </c>
      <c r="D12" s="30" t="s">
        <v>16</v>
      </c>
      <c r="E12" s="30" t="s">
        <v>26</v>
      </c>
      <c r="F12" s="30" t="s">
        <v>140</v>
      </c>
      <c r="G12" s="30" t="s">
        <v>27</v>
      </c>
      <c r="H12" s="30" t="s">
        <v>28</v>
      </c>
      <c r="I12" s="30" t="s">
        <v>29</v>
      </c>
      <c r="J12" s="30" t="s">
        <v>30</v>
      </c>
      <c r="K12" s="30" t="s">
        <v>141</v>
      </c>
      <c r="L12" s="30" t="s">
        <v>17</v>
      </c>
      <c r="M12" s="30" t="s">
        <v>18</v>
      </c>
      <c r="N12" s="30" t="s">
        <v>22</v>
      </c>
      <c r="O12" s="30" t="s">
        <v>19</v>
      </c>
      <c r="P12" s="30" t="s">
        <v>23</v>
      </c>
      <c r="Q12" s="30" t="s">
        <v>20</v>
      </c>
      <c r="R12" s="30" t="s">
        <v>24</v>
      </c>
      <c r="S12" s="30" t="s">
        <v>21</v>
      </c>
      <c r="T12" s="30" t="s">
        <v>25</v>
      </c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</row>
    <row r="13" spans="1:256" ht="14.4" customHeight="1" x14ac:dyDescent="0.3">
      <c r="A13" s="31">
        <v>1</v>
      </c>
      <c r="B13" s="32">
        <v>1</v>
      </c>
      <c r="C13" s="32">
        <v>0</v>
      </c>
      <c r="D13" s="126">
        <v>1</v>
      </c>
      <c r="E13" s="34" t="s">
        <v>32</v>
      </c>
      <c r="F13" s="33" t="s">
        <v>142</v>
      </c>
      <c r="G13" s="33">
        <v>1000000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10000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4"/>
      <c r="BD13" s="34"/>
      <c r="BE13" s="24"/>
      <c r="BF13" s="33"/>
      <c r="BG13" s="33"/>
      <c r="BH13" s="33"/>
      <c r="BI13" s="33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</row>
    <row r="14" spans="1:256" ht="14.4" customHeight="1" x14ac:dyDescent="0.3">
      <c r="A14" s="31">
        <v>1</v>
      </c>
      <c r="B14" s="32">
        <v>1</v>
      </c>
      <c r="C14" s="32">
        <v>0</v>
      </c>
      <c r="D14" s="126">
        <v>2</v>
      </c>
      <c r="E14" s="34" t="s">
        <v>32</v>
      </c>
      <c r="F14" s="33" t="s">
        <v>142</v>
      </c>
      <c r="G14" s="33">
        <v>1000000</v>
      </c>
      <c r="H14" s="33">
        <v>0</v>
      </c>
      <c r="I14" s="33">
        <v>0</v>
      </c>
      <c r="J14" s="33">
        <v>0</v>
      </c>
      <c r="K14" s="33">
        <v>0</v>
      </c>
      <c r="L14" s="33">
        <v>2</v>
      </c>
      <c r="M14" s="33">
        <v>0.01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4"/>
      <c r="BD14" s="34"/>
      <c r="BE14" s="24"/>
      <c r="BF14" s="33"/>
      <c r="BG14" s="33"/>
      <c r="BH14" s="33"/>
      <c r="BI14" s="33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</row>
    <row r="15" spans="1:256" ht="16.350000000000001" customHeight="1" x14ac:dyDescent="0.3">
      <c r="A15" s="125">
        <v>1</v>
      </c>
      <c r="B15" s="23">
        <v>1</v>
      </c>
      <c r="C15" s="24">
        <v>0</v>
      </c>
      <c r="D15" s="127">
        <v>3</v>
      </c>
      <c r="E15" s="24" t="s">
        <v>32</v>
      </c>
      <c r="F15" s="24" t="s">
        <v>142</v>
      </c>
      <c r="G15" s="24">
        <v>1000000</v>
      </c>
      <c r="H15" s="24">
        <v>0</v>
      </c>
      <c r="I15" s="24">
        <v>0</v>
      </c>
      <c r="J15" s="24">
        <v>0</v>
      </c>
      <c r="K15" s="24">
        <v>0</v>
      </c>
      <c r="L15" s="24">
        <v>1</v>
      </c>
      <c r="M15" s="24">
        <v>0.05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</row>
    <row r="16" spans="1:256" ht="16.350000000000001" customHeight="1" x14ac:dyDescent="0.3">
      <c r="A16" s="125">
        <v>1</v>
      </c>
      <c r="B16" s="23">
        <v>1</v>
      </c>
      <c r="C16" s="24">
        <v>0</v>
      </c>
      <c r="D16" s="127">
        <v>4</v>
      </c>
      <c r="E16" s="24" t="s">
        <v>32</v>
      </c>
      <c r="F16" s="24" t="s">
        <v>142</v>
      </c>
      <c r="G16" s="24">
        <v>2000000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15000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</row>
    <row r="17" spans="1:256" ht="16.350000000000001" customHeight="1" x14ac:dyDescent="0.3">
      <c r="A17" s="125">
        <v>1</v>
      </c>
      <c r="B17" s="23">
        <v>1</v>
      </c>
      <c r="C17" s="24">
        <v>0</v>
      </c>
      <c r="D17" s="127">
        <v>5</v>
      </c>
      <c r="E17" s="24" t="s">
        <v>32</v>
      </c>
      <c r="F17" s="24" t="s">
        <v>142</v>
      </c>
      <c r="G17" s="24">
        <v>2000000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10000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</row>
    <row r="18" spans="1:256" ht="16.350000000000001" customHeight="1" x14ac:dyDescent="0.3">
      <c r="A18" s="125">
        <v>1</v>
      </c>
      <c r="B18" s="23">
        <v>1</v>
      </c>
      <c r="C18" s="24">
        <v>0</v>
      </c>
      <c r="D18" s="127">
        <v>6</v>
      </c>
      <c r="E18" s="24" t="s">
        <v>32</v>
      </c>
      <c r="F18" s="24" t="s">
        <v>142</v>
      </c>
      <c r="G18" s="24">
        <v>2000000</v>
      </c>
      <c r="H18" s="24">
        <v>0</v>
      </c>
      <c r="I18" s="24">
        <v>0</v>
      </c>
      <c r="J18" s="24">
        <v>0</v>
      </c>
      <c r="K18" s="24">
        <v>0</v>
      </c>
      <c r="L18" s="24">
        <v>2</v>
      </c>
      <c r="M18" s="24">
        <v>0.1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</row>
    <row r="19" spans="1:256" ht="16.350000000000001" customHeight="1" x14ac:dyDescent="0.3">
      <c r="A19" s="27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3"/>
      <c r="GP19" s="53"/>
      <c r="GQ19" s="53"/>
      <c r="GR19" s="53"/>
      <c r="GS19" s="53"/>
      <c r="GT19" s="53"/>
      <c r="GU19" s="53"/>
      <c r="GV19" s="53"/>
      <c r="GW19" s="53"/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  <c r="HS19" s="53"/>
      <c r="HT19" s="53"/>
      <c r="HU19" s="53"/>
      <c r="HV19" s="53"/>
      <c r="HW19" s="53"/>
      <c r="HX19" s="53"/>
      <c r="HY19" s="53"/>
      <c r="HZ19" s="53"/>
      <c r="IA19" s="53"/>
      <c r="IB19" s="53"/>
      <c r="IC19" s="53"/>
      <c r="ID19" s="53"/>
      <c r="IE19" s="53"/>
      <c r="IF19" s="53"/>
      <c r="IG19" s="53"/>
      <c r="IH19" s="53"/>
      <c r="II19" s="53"/>
      <c r="IJ19" s="53"/>
      <c r="IK19" s="53"/>
      <c r="IL19" s="53"/>
      <c r="IM19" s="53"/>
      <c r="IN19" s="53"/>
      <c r="IO19" s="53"/>
      <c r="IP19" s="53"/>
      <c r="IQ19" s="53"/>
      <c r="IR19" s="53"/>
      <c r="IS19" s="53"/>
      <c r="IT19" s="53"/>
      <c r="IU19" s="53"/>
      <c r="IV19" s="53"/>
    </row>
    <row r="20" spans="1:256" ht="16.350000000000001" customHeight="1" x14ac:dyDescent="0.3">
      <c r="A20" s="25" t="s">
        <v>34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</row>
    <row r="21" spans="1:256" ht="14.4" customHeight="1" x14ac:dyDescent="0.3">
      <c r="A21" s="22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</row>
    <row r="22" spans="1:256" ht="14.4" customHeight="1" x14ac:dyDescent="0.3">
      <c r="A22" s="22"/>
      <c r="B22" s="39" t="s">
        <v>35</v>
      </c>
      <c r="C22" s="40" t="s">
        <v>36</v>
      </c>
      <c r="D22" s="40" t="s">
        <v>37</v>
      </c>
      <c r="E22" s="40" t="s">
        <v>38</v>
      </c>
      <c r="F22" s="40" t="s">
        <v>39</v>
      </c>
      <c r="G22" s="40" t="s">
        <v>40</v>
      </c>
      <c r="H22" s="40" t="s">
        <v>41</v>
      </c>
      <c r="I22" s="40" t="s">
        <v>42</v>
      </c>
      <c r="J22" s="40" t="s">
        <v>43</v>
      </c>
      <c r="K22" s="40" t="s">
        <v>44</v>
      </c>
      <c r="L22" s="40" t="s">
        <v>45</v>
      </c>
      <c r="M22" s="40" t="s">
        <v>46</v>
      </c>
      <c r="N22" s="40" t="s">
        <v>47</v>
      </c>
      <c r="O22" s="40" t="s">
        <v>48</v>
      </c>
      <c r="P22" s="40" t="s">
        <v>49</v>
      </c>
      <c r="Q22" s="40" t="s">
        <v>50</v>
      </c>
      <c r="R22" s="40" t="s">
        <v>51</v>
      </c>
      <c r="S22" s="40" t="s">
        <v>52</v>
      </c>
      <c r="T22" s="40" t="s">
        <v>53</v>
      </c>
      <c r="U22" s="40" t="s">
        <v>54</v>
      </c>
      <c r="V22" s="40" t="s">
        <v>55</v>
      </c>
      <c r="W22" s="40" t="s">
        <v>56</v>
      </c>
      <c r="X22" s="40" t="s">
        <v>57</v>
      </c>
      <c r="Y22" s="40" t="s">
        <v>58</v>
      </c>
      <c r="Z22" s="40" t="s">
        <v>59</v>
      </c>
      <c r="AA22" s="40" t="s">
        <v>60</v>
      </c>
      <c r="AB22" s="40" t="s">
        <v>61</v>
      </c>
      <c r="AC22" s="30" t="s">
        <v>62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</row>
    <row r="23" spans="1:256" ht="14.4" customHeight="1" x14ac:dyDescent="0.3">
      <c r="A23" s="41" t="s">
        <v>63</v>
      </c>
      <c r="B23" s="42"/>
      <c r="C23" s="43"/>
      <c r="D23" s="4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43"/>
      <c r="Z23" s="43"/>
      <c r="AA23" s="43"/>
      <c r="AB23" s="43"/>
      <c r="AC23" s="38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</row>
    <row r="24" spans="1:256" ht="14.4" customHeight="1" x14ac:dyDescent="0.3">
      <c r="A24" s="22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</row>
    <row r="25" spans="1:256" ht="16.350000000000001" customHeight="1" x14ac:dyDescent="0.3">
      <c r="A25" s="25" t="s">
        <v>64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</row>
    <row r="26" spans="1:256" ht="14.4" customHeight="1" x14ac:dyDescent="0.3">
      <c r="A26" s="22"/>
      <c r="B26" s="23"/>
      <c r="C26" s="24"/>
      <c r="D26" s="24"/>
      <c r="E26" s="24"/>
      <c r="F26" s="24"/>
      <c r="G26" s="24"/>
      <c r="H26" s="24"/>
      <c r="I26" s="24"/>
      <c r="J26" s="24"/>
      <c r="K26" s="26"/>
      <c r="L26" s="24"/>
      <c r="M26" s="24"/>
      <c r="N26" s="24"/>
      <c r="O26" s="24"/>
      <c r="P26" s="43"/>
      <c r="Q26" s="43"/>
      <c r="R26" s="43"/>
      <c r="S26" s="43"/>
      <c r="T26" s="43"/>
      <c r="U26" s="43"/>
      <c r="V26" s="43"/>
      <c r="W26" s="43"/>
      <c r="X26" s="24"/>
      <c r="Y26" s="24"/>
      <c r="Z26" s="24"/>
      <c r="AA26" s="43"/>
      <c r="AB26" s="38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</row>
    <row r="27" spans="1:256" ht="14.4" customHeight="1" x14ac:dyDescent="0.3">
      <c r="A27" s="22"/>
      <c r="B27" s="39" t="s">
        <v>35</v>
      </c>
      <c r="C27" s="40" t="s">
        <v>7</v>
      </c>
      <c r="D27" s="40" t="s">
        <v>8</v>
      </c>
      <c r="E27" s="40" t="s">
        <v>9</v>
      </c>
      <c r="F27" s="40" t="s">
        <v>65</v>
      </c>
      <c r="G27" s="40" t="s">
        <v>16</v>
      </c>
      <c r="H27" s="40" t="s">
        <v>66</v>
      </c>
      <c r="I27" s="40" t="s">
        <v>67</v>
      </c>
      <c r="J27" s="40" t="s">
        <v>68</v>
      </c>
      <c r="K27" s="40" t="s">
        <v>26</v>
      </c>
      <c r="L27" s="40" t="s">
        <v>69</v>
      </c>
      <c r="M27" s="40" t="s">
        <v>41</v>
      </c>
      <c r="N27" s="40" t="s">
        <v>70</v>
      </c>
      <c r="O27" s="44"/>
      <c r="P27" s="44"/>
      <c r="Q27" s="44"/>
      <c r="R27" s="24"/>
      <c r="S27" s="44"/>
      <c r="T27" s="44"/>
      <c r="U27" s="45"/>
      <c r="V27" s="46"/>
      <c r="W27" s="44"/>
      <c r="X27" s="24"/>
      <c r="Y27" s="24"/>
      <c r="Z27" s="24"/>
      <c r="AA27" s="45"/>
      <c r="AB27" s="4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</row>
    <row r="28" spans="1:256" ht="14.4" customHeight="1" x14ac:dyDescent="0.3">
      <c r="A28" s="41" t="s">
        <v>63</v>
      </c>
      <c r="B28" s="23"/>
      <c r="C28" s="44"/>
      <c r="D28" s="44"/>
      <c r="E28" s="47"/>
      <c r="F28" s="47"/>
      <c r="G28" s="45"/>
      <c r="H28" s="48"/>
      <c r="I28" s="48"/>
      <c r="J28" s="46"/>
      <c r="K28" s="46"/>
      <c r="L28" s="44"/>
      <c r="M28" s="44"/>
      <c r="N28" s="44"/>
      <c r="O28" s="44"/>
      <c r="P28" s="44"/>
      <c r="Q28" s="44"/>
      <c r="R28" s="44"/>
      <c r="S28" s="44"/>
      <c r="T28" s="44"/>
      <c r="U28" s="45"/>
      <c r="V28" s="46"/>
      <c r="W28" s="44"/>
      <c r="X28" s="45"/>
      <c r="Y28" s="45"/>
      <c r="Z28" s="44"/>
      <c r="AA28" s="45"/>
      <c r="AB28" s="4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</row>
    <row r="29" spans="1:256" ht="14.4" customHeight="1" x14ac:dyDescent="0.3">
      <c r="A29" s="49"/>
      <c r="B29" s="23"/>
      <c r="C29" s="24"/>
      <c r="D29" s="24"/>
      <c r="E29" s="47"/>
      <c r="F29" s="47"/>
      <c r="G29" s="45"/>
      <c r="H29" s="48"/>
      <c r="I29" s="48"/>
      <c r="J29" s="46"/>
      <c r="K29" s="46"/>
      <c r="L29" s="44"/>
      <c r="M29" s="44"/>
      <c r="N29" s="44"/>
      <c r="O29" s="44"/>
      <c r="P29" s="44"/>
      <c r="Q29" s="44"/>
      <c r="R29" s="44"/>
      <c r="S29" s="44"/>
      <c r="T29" s="44"/>
      <c r="U29" s="45"/>
      <c r="V29" s="46"/>
      <c r="W29" s="24"/>
      <c r="X29" s="45"/>
      <c r="Y29" s="45"/>
      <c r="Z29" s="44"/>
      <c r="AA29" s="45"/>
      <c r="AB29" s="4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</row>
    <row r="30" spans="1:256" ht="14.4" customHeight="1" x14ac:dyDescent="0.3">
      <c r="A30" s="22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</row>
    <row r="31" spans="1:256" ht="14.4" customHeight="1" x14ac:dyDescent="0.3">
      <c r="A31" s="22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</row>
    <row r="32" spans="1:256" ht="14.4" customHeight="1" x14ac:dyDescent="0.3">
      <c r="A32" s="22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</row>
    <row r="33" spans="1:105" ht="14.4" customHeight="1" x14ac:dyDescent="0.3">
      <c r="A33" s="22"/>
      <c r="B33" s="23"/>
      <c r="C33" s="24"/>
      <c r="D33" s="50"/>
      <c r="E33" s="50"/>
      <c r="F33" s="50"/>
      <c r="G33" s="50"/>
      <c r="H33" s="5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</row>
    <row r="34" spans="1:105" ht="14.4" customHeight="1" x14ac:dyDescent="0.3">
      <c r="A34" s="22"/>
      <c r="B34" s="23"/>
      <c r="C34" s="24"/>
      <c r="D34" s="51"/>
      <c r="E34" s="51"/>
      <c r="F34" s="51"/>
      <c r="G34" s="51"/>
      <c r="H34" s="5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</row>
    <row r="35" spans="1:105" ht="14.4" customHeight="1" x14ac:dyDescent="0.3">
      <c r="A35" s="22"/>
      <c r="B35" s="23"/>
      <c r="C35" s="24"/>
      <c r="D35" s="51"/>
      <c r="E35" s="51"/>
      <c r="F35" s="51"/>
      <c r="G35" s="51"/>
      <c r="H35" s="5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</row>
    <row r="36" spans="1:105" ht="14.4" customHeight="1" x14ac:dyDescent="0.3">
      <c r="A36" s="22"/>
      <c r="B36" s="23"/>
      <c r="C36" s="24"/>
      <c r="D36" s="51"/>
      <c r="E36" s="51"/>
      <c r="F36" s="51"/>
      <c r="G36" s="51"/>
      <c r="H36" s="5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</row>
    <row r="37" spans="1:105" ht="14.4" customHeight="1" x14ac:dyDescent="0.3">
      <c r="A37" s="22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</row>
    <row r="38" spans="1:105" ht="14.4" customHeight="1" x14ac:dyDescent="0.3">
      <c r="A38" s="2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</row>
    <row r="39" spans="1:105" ht="14.4" customHeight="1" x14ac:dyDescent="0.3">
      <c r="A39" s="22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</row>
    <row r="40" spans="1:105" ht="14.4" customHeight="1" x14ac:dyDescent="0.3">
      <c r="A40" s="22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</row>
    <row r="41" spans="1:105" ht="14.4" customHeight="1" x14ac:dyDescent="0.3">
      <c r="A41" s="22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</row>
    <row r="42" spans="1:105" ht="14.4" customHeight="1" x14ac:dyDescent="0.3">
      <c r="A42" s="22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</row>
    <row r="43" spans="1:105" ht="14.4" customHeight="1" x14ac:dyDescent="0.3">
      <c r="A43" s="49"/>
      <c r="B43" s="23"/>
      <c r="C43" s="44"/>
      <c r="D43" s="44"/>
      <c r="E43" s="24"/>
      <c r="F43" s="44"/>
      <c r="G43" s="44"/>
      <c r="H43" s="44"/>
      <c r="I43" s="44"/>
      <c r="J43" s="24"/>
      <c r="K43" s="52"/>
      <c r="L43" s="45"/>
      <c r="M43" s="4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</row>
    <row r="44" spans="1:105" ht="14.4" customHeight="1" x14ac:dyDescent="0.3">
      <c r="A44" s="49"/>
      <c r="B44" s="23"/>
      <c r="C44" s="44"/>
      <c r="D44" s="44"/>
      <c r="E44" s="24"/>
      <c r="F44" s="44"/>
      <c r="G44" s="44"/>
      <c r="H44" s="44"/>
      <c r="I44" s="44"/>
      <c r="J44" s="24"/>
      <c r="K44" s="52"/>
      <c r="L44" s="45"/>
      <c r="M44" s="4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</row>
    <row r="45" spans="1:105" ht="14.4" customHeight="1" x14ac:dyDescent="0.3">
      <c r="A45" s="49"/>
      <c r="B45" s="23"/>
      <c r="C45" s="44"/>
      <c r="D45" s="44"/>
      <c r="E45" s="24"/>
      <c r="F45" s="44"/>
      <c r="G45" s="44"/>
      <c r="H45" s="44"/>
      <c r="I45" s="44"/>
      <c r="J45" s="24"/>
      <c r="K45" s="52"/>
      <c r="L45" s="45"/>
      <c r="M45" s="4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</row>
    <row r="46" spans="1:105" ht="14.4" customHeight="1" x14ac:dyDescent="0.3">
      <c r="A46" s="49"/>
      <c r="B46" s="23"/>
      <c r="C46" s="44"/>
      <c r="D46" s="44"/>
      <c r="E46" s="24"/>
      <c r="F46" s="44"/>
      <c r="G46" s="44"/>
      <c r="H46" s="44"/>
      <c r="I46" s="44"/>
      <c r="J46" s="24"/>
      <c r="K46" s="52"/>
      <c r="L46" s="45"/>
      <c r="M46" s="4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</row>
    <row r="47" spans="1:105" ht="14.4" customHeight="1" x14ac:dyDescent="0.3">
      <c r="A47" s="49"/>
      <c r="B47" s="23"/>
      <c r="C47" s="44"/>
      <c r="D47" s="44"/>
      <c r="E47" s="24"/>
      <c r="F47" s="44"/>
      <c r="G47" s="44"/>
      <c r="H47" s="44"/>
      <c r="I47" s="44"/>
      <c r="J47" s="24"/>
      <c r="K47" s="52"/>
      <c r="L47" s="45"/>
      <c r="M47" s="4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</row>
    <row r="48" spans="1:105" ht="14.4" customHeight="1" x14ac:dyDescent="0.3">
      <c r="A48" s="49"/>
      <c r="B48" s="23"/>
      <c r="C48" s="44"/>
      <c r="D48" s="44"/>
      <c r="E48" s="24"/>
      <c r="F48" s="44"/>
      <c r="G48" s="44"/>
      <c r="H48" s="44"/>
      <c r="I48" s="44"/>
      <c r="J48" s="24"/>
      <c r="K48" s="52"/>
      <c r="L48" s="45"/>
      <c r="M48" s="4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</row>
    <row r="49" spans="1:105" ht="14.4" customHeight="1" x14ac:dyDescent="0.3">
      <c r="A49" s="49"/>
      <c r="B49" s="23"/>
      <c r="C49" s="44"/>
      <c r="D49" s="44"/>
      <c r="E49" s="24"/>
      <c r="F49" s="44"/>
      <c r="G49" s="44"/>
      <c r="H49" s="44"/>
      <c r="I49" s="44"/>
      <c r="J49" s="24"/>
      <c r="K49" s="52"/>
      <c r="L49" s="45"/>
      <c r="M49" s="4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</row>
    <row r="50" spans="1:105" ht="14.4" customHeight="1" x14ac:dyDescent="0.3">
      <c r="A50" s="49"/>
      <c r="B50" s="23"/>
      <c r="C50" s="44"/>
      <c r="D50" s="44"/>
      <c r="E50" s="24"/>
      <c r="F50" s="44"/>
      <c r="G50" s="44"/>
      <c r="H50" s="44"/>
      <c r="I50" s="44"/>
      <c r="J50" s="24"/>
      <c r="K50" s="52"/>
      <c r="L50" s="45"/>
      <c r="M50" s="4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</row>
    <row r="51" spans="1:105" ht="14.4" customHeight="1" x14ac:dyDescent="0.3">
      <c r="A51" s="49"/>
      <c r="B51" s="23"/>
      <c r="C51" s="44"/>
      <c r="D51" s="44"/>
      <c r="E51" s="24"/>
      <c r="F51" s="44"/>
      <c r="G51" s="44"/>
      <c r="H51" s="44"/>
      <c r="I51" s="44"/>
      <c r="J51" s="24"/>
      <c r="K51" s="52"/>
      <c r="L51" s="45"/>
      <c r="M51" s="4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</row>
    <row r="52" spans="1:105" ht="14.4" customHeight="1" x14ac:dyDescent="0.3">
      <c r="A52" s="49"/>
      <c r="B52" s="23"/>
      <c r="C52" s="44"/>
      <c r="D52" s="44"/>
      <c r="E52" s="24"/>
      <c r="F52" s="44"/>
      <c r="G52" s="44"/>
      <c r="H52" s="44"/>
      <c r="I52" s="44"/>
      <c r="J52" s="24"/>
      <c r="K52" s="52"/>
      <c r="L52" s="45"/>
      <c r="M52" s="4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</row>
    <row r="53" spans="1:105" ht="14.4" customHeight="1" x14ac:dyDescent="0.3">
      <c r="A53" s="49"/>
      <c r="B53" s="23"/>
      <c r="C53" s="44"/>
      <c r="D53" s="44"/>
      <c r="E53" s="24"/>
      <c r="F53" s="44"/>
      <c r="G53" s="44"/>
      <c r="H53" s="44"/>
      <c r="I53" s="44"/>
      <c r="J53" s="24"/>
      <c r="K53" s="52"/>
      <c r="L53" s="45"/>
      <c r="M53" s="4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</row>
    <row r="54" spans="1:105" ht="14.4" customHeight="1" x14ac:dyDescent="0.3">
      <c r="A54" s="49"/>
      <c r="B54" s="23"/>
      <c r="C54" s="44"/>
      <c r="D54" s="44"/>
      <c r="E54" s="24"/>
      <c r="F54" s="44"/>
      <c r="G54" s="44"/>
      <c r="H54" s="44"/>
      <c r="I54" s="44"/>
      <c r="J54" s="24"/>
      <c r="K54" s="52"/>
      <c r="L54" s="45"/>
      <c r="M54" s="4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</row>
  </sheetData>
  <conditionalFormatting sqref="BH10">
    <cfRule type="cellIs" dxfId="1" priority="1" stopIfTrue="1" operator="equal">
      <formula>FALSE</formula>
    </cfRule>
  </conditionalFormatting>
  <conditionalFormatting sqref="BJ13:DA14">
    <cfRule type="cellIs" dxfId="0" priority="2" stopIfTrue="1" operator="equal">
      <formula>0</formula>
    </cfRule>
  </conditionalFormatting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X55"/>
  <sheetViews>
    <sheetView showGridLines="0" workbookViewId="0">
      <selection activeCell="J27" sqref="J27"/>
    </sheetView>
  </sheetViews>
  <sheetFormatPr defaultColWidth="9.109375" defaultRowHeight="14.4" customHeight="1" x14ac:dyDescent="0.3"/>
  <cols>
    <col min="1" max="1" width="27.5546875" style="53" customWidth="1"/>
    <col min="2" max="2" width="25" style="53" customWidth="1"/>
    <col min="3" max="4" width="9.6640625" style="53" bestFit="1" customWidth="1"/>
    <col min="5" max="5" width="9.33203125" style="53" customWidth="1"/>
    <col min="6" max="6" width="9.6640625" style="53" bestFit="1" customWidth="1"/>
    <col min="7" max="7" width="9.33203125" style="53" customWidth="1"/>
    <col min="8" max="8" width="9.6640625" style="53" bestFit="1" customWidth="1"/>
    <col min="9" max="9" width="3.21875" style="53" customWidth="1"/>
    <col min="10" max="10" width="13.33203125" style="53" customWidth="1"/>
    <col min="11" max="252" width="9.21875" style="53" customWidth="1"/>
  </cols>
  <sheetData>
    <row r="1" spans="1:12" ht="15" customHeight="1" x14ac:dyDescent="0.3">
      <c r="A1" s="54" t="s">
        <v>71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</row>
    <row r="2" spans="1:12" ht="15" customHeight="1" x14ac:dyDescent="0.3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1:12" ht="15" customHeight="1" x14ac:dyDescent="0.3">
      <c r="A3" s="98" t="s">
        <v>112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9"/>
    </row>
    <row r="4" spans="1:12" ht="15" customHeight="1" x14ac:dyDescent="0.3">
      <c r="A4" s="60"/>
      <c r="B4" s="58"/>
      <c r="C4" s="58"/>
      <c r="D4" s="58"/>
      <c r="E4" s="58"/>
      <c r="F4" s="58"/>
      <c r="G4" s="58"/>
      <c r="H4" s="58"/>
      <c r="I4" s="58"/>
      <c r="J4" s="58"/>
      <c r="K4" s="58"/>
      <c r="L4" s="59"/>
    </row>
    <row r="5" spans="1:12" ht="15" customHeight="1" x14ac:dyDescent="0.3">
      <c r="A5" s="61" t="s">
        <v>72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9"/>
    </row>
    <row r="6" spans="1:12" ht="15" customHeight="1" x14ac:dyDescent="0.3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9"/>
    </row>
    <row r="7" spans="1:12" ht="15" customHeight="1" x14ac:dyDescent="0.3">
      <c r="A7" s="62" t="s">
        <v>73</v>
      </c>
      <c r="B7" s="95" t="s">
        <v>158</v>
      </c>
      <c r="C7" s="58"/>
      <c r="D7" s="58"/>
      <c r="E7" s="58"/>
      <c r="F7" s="58"/>
      <c r="G7" s="58"/>
      <c r="H7" s="58"/>
      <c r="I7" s="58"/>
      <c r="J7" s="58"/>
      <c r="K7" s="58"/>
      <c r="L7" s="59"/>
    </row>
    <row r="8" spans="1:12" ht="15" customHeight="1" x14ac:dyDescent="0.3">
      <c r="A8" s="62" t="s">
        <v>74</v>
      </c>
      <c r="B8" s="95" t="s">
        <v>159</v>
      </c>
      <c r="C8" s="58"/>
      <c r="D8" s="58"/>
      <c r="E8" s="58"/>
      <c r="F8" s="58"/>
      <c r="G8" s="58"/>
      <c r="H8" s="58"/>
      <c r="I8" s="58"/>
      <c r="J8" s="58"/>
      <c r="K8" s="58"/>
      <c r="L8" s="59"/>
    </row>
    <row r="9" spans="1:12" ht="15" customHeight="1" x14ac:dyDescent="0.3">
      <c r="A9" s="62" t="s">
        <v>75</v>
      </c>
      <c r="B9" s="64">
        <v>41275</v>
      </c>
      <c r="C9" s="58"/>
      <c r="D9" s="58"/>
      <c r="E9" s="58"/>
      <c r="F9" s="58"/>
      <c r="G9" s="58"/>
      <c r="H9" s="58"/>
      <c r="I9" s="58"/>
      <c r="J9" s="58"/>
      <c r="K9" s="58"/>
      <c r="L9" s="59"/>
    </row>
    <row r="10" spans="1:12" ht="15" customHeight="1" x14ac:dyDescent="0.3">
      <c r="A10" s="62" t="s">
        <v>76</v>
      </c>
      <c r="B10" s="64">
        <v>41639</v>
      </c>
      <c r="C10" s="58"/>
      <c r="D10" s="58"/>
      <c r="E10" s="58"/>
      <c r="F10" s="58"/>
      <c r="G10" s="58"/>
      <c r="H10" s="58"/>
      <c r="I10" s="58"/>
      <c r="J10" s="58"/>
      <c r="K10" s="58"/>
      <c r="L10" s="59"/>
    </row>
    <row r="11" spans="1:12" ht="15" customHeight="1" x14ac:dyDescent="0.3">
      <c r="A11" s="62" t="s">
        <v>77</v>
      </c>
      <c r="B11" s="63" t="s">
        <v>78</v>
      </c>
      <c r="C11" s="58"/>
      <c r="D11" s="58"/>
      <c r="E11" s="58"/>
      <c r="F11" s="58"/>
      <c r="G11" s="58"/>
      <c r="H11" s="58"/>
      <c r="I11" s="58"/>
      <c r="J11" s="58"/>
      <c r="K11" s="58"/>
      <c r="L11" s="59"/>
    </row>
    <row r="12" spans="1:12" ht="15" customHeight="1" x14ac:dyDescent="0.3">
      <c r="A12" s="62" t="s">
        <v>79</v>
      </c>
      <c r="B12" s="63" t="s">
        <v>80</v>
      </c>
      <c r="C12" s="58"/>
      <c r="D12" s="58"/>
      <c r="E12" s="58"/>
      <c r="F12" s="58"/>
      <c r="G12" s="58"/>
      <c r="H12" s="58"/>
      <c r="I12" s="58"/>
      <c r="J12" s="58"/>
      <c r="K12" s="58"/>
      <c r="L12" s="59"/>
    </row>
    <row r="13" spans="1:12" ht="15" customHeight="1" x14ac:dyDescent="0.3">
      <c r="A13" s="62" t="s">
        <v>81</v>
      </c>
      <c r="B13" s="63" t="s">
        <v>82</v>
      </c>
      <c r="C13" s="58"/>
      <c r="D13" s="58"/>
      <c r="E13" s="58"/>
      <c r="F13" s="58"/>
      <c r="G13" s="58"/>
      <c r="H13" s="58"/>
      <c r="I13" s="58"/>
      <c r="J13" s="58"/>
      <c r="K13" s="58"/>
      <c r="L13" s="59"/>
    </row>
    <row r="14" spans="1:12" ht="15" customHeight="1" x14ac:dyDescent="0.3">
      <c r="A14" s="62" t="s">
        <v>83</v>
      </c>
      <c r="B14" s="63" t="s">
        <v>84</v>
      </c>
      <c r="C14" s="58"/>
      <c r="D14" s="58"/>
      <c r="E14" s="58"/>
      <c r="F14" s="58"/>
      <c r="G14" s="58"/>
      <c r="H14" s="58"/>
      <c r="I14" s="58"/>
      <c r="J14" s="58"/>
      <c r="K14" s="58"/>
      <c r="L14" s="59"/>
    </row>
    <row r="15" spans="1:12" ht="15" customHeight="1" x14ac:dyDescent="0.3">
      <c r="A15" s="62" t="s">
        <v>85</v>
      </c>
      <c r="B15" s="95" t="s">
        <v>160</v>
      </c>
      <c r="C15" s="58"/>
      <c r="D15" s="58"/>
      <c r="E15" s="58"/>
      <c r="F15" s="58"/>
      <c r="G15" s="58"/>
      <c r="H15" s="58"/>
      <c r="I15" s="58"/>
      <c r="J15" s="58"/>
      <c r="K15" s="58"/>
      <c r="L15" s="59"/>
    </row>
    <row r="16" spans="1:12" ht="15" customHeight="1" x14ac:dyDescent="0.3">
      <c r="A16" s="60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9"/>
    </row>
    <row r="17" spans="1:258" ht="15" customHeight="1" x14ac:dyDescent="0.3">
      <c r="A17" s="60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9"/>
    </row>
    <row r="18" spans="1:258" ht="15" customHeight="1" x14ac:dyDescent="0.3">
      <c r="A18" s="61" t="s">
        <v>86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</row>
    <row r="19" spans="1:258" ht="15" customHeigh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58"/>
      <c r="L19" s="59"/>
    </row>
    <row r="20" spans="1:258" ht="15" customHeight="1" x14ac:dyDescent="0.3">
      <c r="A20" s="67"/>
      <c r="B20" s="68"/>
      <c r="C20" s="94" t="s">
        <v>31</v>
      </c>
      <c r="D20" s="94" t="s">
        <v>33</v>
      </c>
      <c r="E20" s="94" t="s">
        <v>106</v>
      </c>
      <c r="F20" s="94" t="s">
        <v>107</v>
      </c>
      <c r="G20" s="94" t="s">
        <v>108</v>
      </c>
      <c r="H20" s="94" t="s">
        <v>109</v>
      </c>
      <c r="I20" s="68"/>
      <c r="J20" s="69" t="s">
        <v>87</v>
      </c>
      <c r="K20" s="70"/>
      <c r="L20" s="59"/>
    </row>
    <row r="21" spans="1:258" ht="15" customHeight="1" x14ac:dyDescent="0.3">
      <c r="A21" s="71" t="s">
        <v>88</v>
      </c>
      <c r="B21" s="72" t="s">
        <v>89</v>
      </c>
      <c r="C21" s="73" t="s">
        <v>90</v>
      </c>
      <c r="D21" s="73" t="s">
        <v>90</v>
      </c>
      <c r="E21" s="73" t="s">
        <v>90</v>
      </c>
      <c r="F21" s="73" t="s">
        <v>90</v>
      </c>
      <c r="G21" s="73" t="s">
        <v>90</v>
      </c>
      <c r="H21" s="73" t="s">
        <v>90</v>
      </c>
      <c r="I21" s="58"/>
      <c r="J21" s="74"/>
      <c r="K21" s="70"/>
      <c r="L21" s="59"/>
    </row>
    <row r="22" spans="1:258" ht="15" customHeight="1" x14ac:dyDescent="0.3">
      <c r="A22" s="75" t="s">
        <v>91</v>
      </c>
      <c r="B22" s="68"/>
      <c r="C22" s="76"/>
      <c r="D22" s="76"/>
      <c r="E22" s="76"/>
      <c r="F22" s="76"/>
      <c r="G22" s="76"/>
      <c r="H22" s="76"/>
      <c r="I22" s="58"/>
      <c r="J22" s="74"/>
      <c r="K22" s="70"/>
      <c r="L22" s="59"/>
    </row>
    <row r="23" spans="1:258" ht="15" customHeight="1" x14ac:dyDescent="0.3">
      <c r="A23" s="77" t="s">
        <v>92</v>
      </c>
      <c r="B23" s="63" t="s">
        <v>93</v>
      </c>
      <c r="C23" s="78">
        <v>1000000</v>
      </c>
      <c r="D23" s="78">
        <v>1000000</v>
      </c>
      <c r="E23" s="78">
        <v>1000000</v>
      </c>
      <c r="F23" s="78">
        <v>2000000</v>
      </c>
      <c r="G23" s="78">
        <v>2000000</v>
      </c>
      <c r="H23" s="78">
        <v>2000000</v>
      </c>
      <c r="I23" s="58"/>
      <c r="J23" s="74"/>
      <c r="K23" s="70"/>
      <c r="L23" s="59"/>
    </row>
    <row r="24" spans="1:258" ht="15" customHeight="1" x14ac:dyDescent="0.3">
      <c r="A24" s="97" t="s">
        <v>115</v>
      </c>
      <c r="B24" s="95" t="s">
        <v>113</v>
      </c>
      <c r="C24" s="58"/>
      <c r="D24" s="58"/>
      <c r="E24" s="58"/>
      <c r="F24" s="58"/>
      <c r="G24" s="58"/>
      <c r="H24" s="96"/>
      <c r="I24" s="58"/>
      <c r="J24" s="74"/>
      <c r="K24" s="70"/>
      <c r="L24" s="59"/>
    </row>
    <row r="25" spans="1:258" s="107" customFormat="1" ht="15" customHeight="1" x14ac:dyDescent="0.3">
      <c r="A25" s="99" t="s">
        <v>94</v>
      </c>
      <c r="B25" s="100" t="s">
        <v>110</v>
      </c>
      <c r="C25" s="101">
        <v>10000</v>
      </c>
      <c r="D25" s="101">
        <v>0.01</v>
      </c>
      <c r="E25" s="101">
        <v>0.05</v>
      </c>
      <c r="F25" s="101">
        <v>15000</v>
      </c>
      <c r="G25" s="101">
        <v>10000</v>
      </c>
      <c r="H25" s="102">
        <v>0.1</v>
      </c>
      <c r="I25" s="101"/>
      <c r="J25" s="103"/>
      <c r="K25" s="104"/>
      <c r="L25" s="105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  <c r="DQ25" s="106"/>
      <c r="DR25" s="106"/>
      <c r="DS25" s="106"/>
      <c r="DT25" s="106"/>
      <c r="DU25" s="106"/>
      <c r="DV25" s="106"/>
      <c r="DW25" s="106"/>
      <c r="DX25" s="106"/>
      <c r="DY25" s="106"/>
      <c r="DZ25" s="106"/>
      <c r="EA25" s="106"/>
      <c r="EB25" s="106"/>
      <c r="EC25" s="106"/>
      <c r="ED25" s="106"/>
      <c r="EE25" s="106"/>
      <c r="EF25" s="106"/>
      <c r="EG25" s="106"/>
      <c r="EH25" s="106"/>
      <c r="EI25" s="106"/>
      <c r="EJ25" s="106"/>
      <c r="EK25" s="106"/>
      <c r="EL25" s="106"/>
      <c r="EM25" s="106"/>
      <c r="EN25" s="106"/>
      <c r="EO25" s="106"/>
      <c r="EP25" s="106"/>
      <c r="EQ25" s="106"/>
      <c r="ER25" s="106"/>
      <c r="ES25" s="106"/>
      <c r="ET25" s="106"/>
      <c r="EU25" s="106"/>
      <c r="EV25" s="106"/>
      <c r="EW25" s="106"/>
      <c r="EX25" s="106"/>
      <c r="EY25" s="106"/>
      <c r="EZ25" s="106"/>
      <c r="FA25" s="106"/>
      <c r="FB25" s="106"/>
      <c r="FC25" s="106"/>
      <c r="FD25" s="106"/>
      <c r="FE25" s="106"/>
      <c r="FF25" s="106"/>
      <c r="FG25" s="106"/>
      <c r="FH25" s="106"/>
      <c r="FI25" s="106"/>
      <c r="FJ25" s="106"/>
      <c r="FK25" s="106"/>
      <c r="FL25" s="106"/>
      <c r="FM25" s="106"/>
      <c r="FN25" s="106"/>
      <c r="FO25" s="106"/>
      <c r="FP25" s="106"/>
      <c r="FQ25" s="106"/>
      <c r="FR25" s="106"/>
      <c r="FS25" s="106"/>
      <c r="FT25" s="106"/>
      <c r="FU25" s="106"/>
      <c r="FV25" s="106"/>
      <c r="FW25" s="106"/>
      <c r="FX25" s="106"/>
      <c r="FY25" s="106"/>
      <c r="FZ25" s="106"/>
      <c r="GA25" s="106"/>
      <c r="GB25" s="106"/>
      <c r="GC25" s="106"/>
      <c r="GD25" s="106"/>
      <c r="GE25" s="106"/>
      <c r="GF25" s="106"/>
      <c r="GG25" s="106"/>
      <c r="GH25" s="106"/>
      <c r="GI25" s="106"/>
      <c r="GJ25" s="106"/>
      <c r="GK25" s="106"/>
      <c r="GL25" s="106"/>
      <c r="GM25" s="106"/>
      <c r="GN25" s="106"/>
      <c r="GO25" s="106"/>
      <c r="GP25" s="106"/>
      <c r="GQ25" s="106"/>
      <c r="GR25" s="106"/>
      <c r="GS25" s="106"/>
      <c r="GT25" s="106"/>
      <c r="GU25" s="106"/>
      <c r="GV25" s="106"/>
      <c r="GW25" s="106"/>
      <c r="GX25" s="106"/>
      <c r="GY25" s="106"/>
      <c r="GZ25" s="106"/>
      <c r="HA25" s="106"/>
      <c r="HB25" s="106"/>
      <c r="HC25" s="106"/>
      <c r="HD25" s="106"/>
      <c r="HE25" s="106"/>
      <c r="HF25" s="106"/>
      <c r="HG25" s="106"/>
      <c r="HH25" s="106"/>
      <c r="HI25" s="106"/>
      <c r="HJ25" s="106"/>
      <c r="HK25" s="106"/>
      <c r="HL25" s="106"/>
      <c r="HM25" s="106"/>
      <c r="HN25" s="106"/>
      <c r="HO25" s="106"/>
      <c r="HP25" s="106"/>
      <c r="HQ25" s="106"/>
      <c r="HR25" s="106"/>
      <c r="HS25" s="106"/>
      <c r="HT25" s="106"/>
      <c r="HU25" s="106"/>
      <c r="HV25" s="106"/>
      <c r="HW25" s="106"/>
      <c r="HX25" s="106"/>
      <c r="HY25" s="106"/>
      <c r="HZ25" s="106"/>
      <c r="IA25" s="106"/>
      <c r="IB25" s="106"/>
      <c r="IC25" s="106"/>
      <c r="ID25" s="106"/>
      <c r="IE25" s="106"/>
      <c r="IF25" s="106"/>
      <c r="IG25" s="106"/>
      <c r="IH25" s="106"/>
      <c r="II25" s="106"/>
      <c r="IJ25" s="106"/>
      <c r="IK25" s="106"/>
      <c r="IL25" s="106"/>
      <c r="IM25" s="106"/>
      <c r="IN25" s="106"/>
      <c r="IO25" s="106"/>
      <c r="IP25" s="106"/>
      <c r="IQ25" s="106"/>
      <c r="IR25" s="106"/>
    </row>
    <row r="26" spans="1:258" s="107" customFormat="1" ht="15" customHeight="1" x14ac:dyDescent="0.3">
      <c r="A26" s="99" t="s">
        <v>114</v>
      </c>
      <c r="B26" s="100"/>
      <c r="C26" s="101">
        <v>0</v>
      </c>
      <c r="D26" s="101">
        <v>2</v>
      </c>
      <c r="E26" s="101">
        <v>1</v>
      </c>
      <c r="F26" s="101">
        <v>0</v>
      </c>
      <c r="G26" s="101">
        <v>0</v>
      </c>
      <c r="H26" s="124">
        <v>2</v>
      </c>
      <c r="I26" s="101"/>
      <c r="J26" s="103"/>
      <c r="K26" s="104"/>
      <c r="L26" s="105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6"/>
      <c r="DI26" s="106"/>
      <c r="DJ26" s="106"/>
      <c r="DK26" s="106"/>
      <c r="DL26" s="106"/>
      <c r="DM26" s="106"/>
      <c r="DN26" s="106"/>
      <c r="DO26" s="106"/>
      <c r="DP26" s="106"/>
      <c r="DQ26" s="106"/>
      <c r="DR26" s="106"/>
      <c r="DS26" s="106"/>
      <c r="DT26" s="106"/>
      <c r="DU26" s="106"/>
      <c r="DV26" s="106"/>
      <c r="DW26" s="106"/>
      <c r="DX26" s="106"/>
      <c r="DY26" s="106"/>
      <c r="DZ26" s="106"/>
      <c r="EA26" s="106"/>
      <c r="EB26" s="106"/>
      <c r="EC26" s="106"/>
      <c r="ED26" s="106"/>
      <c r="EE26" s="106"/>
      <c r="EF26" s="106"/>
      <c r="EG26" s="106"/>
      <c r="EH26" s="106"/>
      <c r="EI26" s="106"/>
      <c r="EJ26" s="106"/>
      <c r="EK26" s="106"/>
      <c r="EL26" s="106"/>
      <c r="EM26" s="106"/>
      <c r="EN26" s="106"/>
      <c r="EO26" s="106"/>
      <c r="EP26" s="106"/>
      <c r="EQ26" s="106"/>
      <c r="ER26" s="106"/>
      <c r="ES26" s="106"/>
      <c r="ET26" s="106"/>
      <c r="EU26" s="106"/>
      <c r="EV26" s="106"/>
      <c r="EW26" s="106"/>
      <c r="EX26" s="106"/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06"/>
      <c r="FJ26" s="106"/>
      <c r="FK26" s="106"/>
      <c r="FL26" s="106"/>
      <c r="FM26" s="106"/>
      <c r="FN26" s="106"/>
      <c r="FO26" s="106"/>
      <c r="FP26" s="106"/>
      <c r="FQ26" s="106"/>
      <c r="FR26" s="106"/>
      <c r="FS26" s="106"/>
      <c r="FT26" s="106"/>
      <c r="FU26" s="106"/>
      <c r="FV26" s="106"/>
      <c r="FW26" s="106"/>
      <c r="FX26" s="106"/>
      <c r="FY26" s="106"/>
      <c r="FZ26" s="106"/>
      <c r="GA26" s="106"/>
      <c r="GB26" s="106"/>
      <c r="GC26" s="106"/>
      <c r="GD26" s="106"/>
      <c r="GE26" s="106"/>
      <c r="GF26" s="106"/>
      <c r="GG26" s="106"/>
      <c r="GH26" s="106"/>
      <c r="GI26" s="106"/>
      <c r="GJ26" s="106"/>
      <c r="GK26" s="106"/>
      <c r="GL26" s="106"/>
      <c r="GM26" s="106"/>
      <c r="GN26" s="106"/>
      <c r="GO26" s="106"/>
      <c r="GP26" s="106"/>
      <c r="GQ26" s="106"/>
      <c r="GR26" s="106"/>
      <c r="GS26" s="106"/>
      <c r="GT26" s="106"/>
      <c r="GU26" s="106"/>
      <c r="GV26" s="106"/>
      <c r="GW26" s="106"/>
      <c r="GX26" s="106"/>
      <c r="GY26" s="106"/>
      <c r="GZ26" s="106"/>
      <c r="HA26" s="106"/>
      <c r="HB26" s="106"/>
      <c r="HC26" s="106"/>
      <c r="HD26" s="106"/>
      <c r="HE26" s="106"/>
      <c r="HF26" s="106"/>
      <c r="HG26" s="106"/>
      <c r="HH26" s="106"/>
      <c r="HI26" s="106"/>
      <c r="HJ26" s="106"/>
      <c r="HK26" s="106"/>
      <c r="HL26" s="106"/>
      <c r="HM26" s="106"/>
      <c r="HN26" s="106"/>
      <c r="HO26" s="106"/>
      <c r="HP26" s="106"/>
      <c r="HQ26" s="106"/>
      <c r="HR26" s="106"/>
      <c r="HS26" s="106"/>
      <c r="HT26" s="106"/>
      <c r="HU26" s="106"/>
      <c r="HV26" s="106"/>
      <c r="HW26" s="106"/>
      <c r="HX26" s="106"/>
      <c r="HY26" s="106"/>
      <c r="HZ26" s="106"/>
      <c r="IA26" s="106"/>
      <c r="IB26" s="106"/>
      <c r="IC26" s="106"/>
      <c r="ID26" s="106"/>
      <c r="IE26" s="106"/>
      <c r="IF26" s="106"/>
      <c r="IG26" s="106"/>
      <c r="IH26" s="106"/>
      <c r="II26" s="106"/>
      <c r="IJ26" s="106"/>
      <c r="IK26" s="106"/>
      <c r="IL26" s="106"/>
      <c r="IM26" s="106"/>
      <c r="IN26" s="106"/>
      <c r="IO26" s="106"/>
      <c r="IP26" s="106"/>
      <c r="IQ26" s="106"/>
      <c r="IR26" s="106"/>
    </row>
    <row r="27" spans="1:258" s="107" customFormat="1" ht="15" customHeight="1" x14ac:dyDescent="0.3">
      <c r="A27" s="112" t="s">
        <v>135</v>
      </c>
      <c r="B27" s="100" t="s">
        <v>136</v>
      </c>
      <c r="C27" s="123"/>
      <c r="D27" s="123"/>
      <c r="E27" s="123"/>
      <c r="F27" s="123"/>
      <c r="G27" s="123"/>
      <c r="H27" s="123"/>
      <c r="I27" s="101"/>
      <c r="J27" s="110">
        <v>50000</v>
      </c>
      <c r="K27" s="114"/>
      <c r="L27" s="101"/>
      <c r="M27" s="101"/>
      <c r="N27" s="101"/>
      <c r="O27" s="101"/>
      <c r="P27" s="101"/>
      <c r="Q27" s="101"/>
      <c r="R27" s="105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6"/>
      <c r="EM27" s="106"/>
      <c r="EN27" s="106"/>
      <c r="EO27" s="106"/>
      <c r="EP27" s="106"/>
      <c r="EQ27" s="106"/>
      <c r="ER27" s="106"/>
      <c r="ES27" s="106"/>
      <c r="ET27" s="106"/>
      <c r="EU27" s="106"/>
      <c r="EV27" s="106"/>
      <c r="EW27" s="106"/>
      <c r="EX27" s="106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6"/>
      <c r="FJ27" s="106"/>
      <c r="FK27" s="106"/>
      <c r="FL27" s="106"/>
      <c r="FM27" s="106"/>
      <c r="FN27" s="106"/>
      <c r="FO27" s="106"/>
      <c r="FP27" s="106"/>
      <c r="FQ27" s="106"/>
      <c r="FR27" s="106"/>
      <c r="FS27" s="106"/>
      <c r="FT27" s="106"/>
      <c r="FU27" s="106"/>
      <c r="FV27" s="106"/>
      <c r="FW27" s="106"/>
      <c r="FX27" s="106"/>
      <c r="FY27" s="106"/>
      <c r="FZ27" s="106"/>
      <c r="GA27" s="106"/>
      <c r="GB27" s="106"/>
      <c r="GC27" s="106"/>
      <c r="GD27" s="106"/>
      <c r="GE27" s="106"/>
      <c r="GF27" s="106"/>
      <c r="GG27" s="106"/>
      <c r="GH27" s="106"/>
      <c r="GI27" s="106"/>
      <c r="GJ27" s="106"/>
      <c r="GK27" s="106"/>
      <c r="GL27" s="106"/>
      <c r="GM27" s="106"/>
      <c r="GN27" s="106"/>
      <c r="GO27" s="106"/>
      <c r="GP27" s="106"/>
      <c r="GQ27" s="106"/>
      <c r="GR27" s="106"/>
      <c r="GS27" s="106"/>
      <c r="GT27" s="106"/>
      <c r="GU27" s="106"/>
      <c r="GV27" s="106"/>
      <c r="GW27" s="106"/>
      <c r="GX27" s="106"/>
      <c r="GY27" s="106"/>
      <c r="GZ27" s="106"/>
      <c r="HA27" s="106"/>
      <c r="HB27" s="106"/>
      <c r="HC27" s="106"/>
      <c r="HD27" s="106"/>
      <c r="HE27" s="106"/>
      <c r="HF27" s="106"/>
      <c r="HG27" s="106"/>
      <c r="HH27" s="106"/>
      <c r="HI27" s="106"/>
      <c r="HJ27" s="106"/>
      <c r="HK27" s="106"/>
      <c r="HL27" s="106"/>
      <c r="HM27" s="106"/>
      <c r="HN27" s="106"/>
      <c r="HO27" s="106"/>
      <c r="HP27" s="106"/>
      <c r="HQ27" s="106"/>
      <c r="HR27" s="106"/>
      <c r="HS27" s="106"/>
      <c r="HT27" s="106"/>
      <c r="HU27" s="106"/>
      <c r="HV27" s="106"/>
      <c r="HW27" s="106"/>
      <c r="HX27" s="106"/>
      <c r="HY27" s="106"/>
      <c r="HZ27" s="106"/>
      <c r="IA27" s="106"/>
      <c r="IB27" s="106"/>
      <c r="IC27" s="106"/>
      <c r="ID27" s="106"/>
      <c r="IE27" s="106"/>
      <c r="IF27" s="106"/>
      <c r="IG27" s="106"/>
      <c r="IH27" s="106"/>
      <c r="II27" s="106"/>
      <c r="IJ27" s="106"/>
      <c r="IK27" s="106"/>
      <c r="IL27" s="106"/>
      <c r="IM27" s="106"/>
      <c r="IN27" s="106"/>
      <c r="IO27" s="106"/>
      <c r="IP27" s="106"/>
      <c r="IQ27" s="106"/>
      <c r="IR27" s="106"/>
      <c r="IS27" s="106"/>
      <c r="IT27" s="106"/>
      <c r="IU27" s="106"/>
      <c r="IV27" s="106"/>
      <c r="IW27" s="106"/>
      <c r="IX27" s="106"/>
    </row>
    <row r="28" spans="1:258" s="107" customFormat="1" ht="15" customHeight="1" x14ac:dyDescent="0.3">
      <c r="A28" s="112" t="s">
        <v>116</v>
      </c>
      <c r="B28" s="100" t="s">
        <v>117</v>
      </c>
      <c r="C28" s="113"/>
      <c r="D28" s="113"/>
      <c r="E28" s="113"/>
      <c r="F28" s="113"/>
      <c r="G28" s="113"/>
      <c r="H28" s="113"/>
      <c r="I28" s="101"/>
      <c r="J28" s="110">
        <v>0</v>
      </c>
      <c r="K28" s="114"/>
      <c r="L28" s="101"/>
      <c r="M28" s="101"/>
      <c r="N28" s="101"/>
      <c r="O28" s="101"/>
      <c r="P28" s="101"/>
      <c r="Q28" s="101"/>
      <c r="R28" s="105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106"/>
      <c r="DP28" s="106"/>
      <c r="DQ28" s="106"/>
      <c r="DR28" s="106"/>
      <c r="DS28" s="106"/>
      <c r="DT28" s="106"/>
      <c r="DU28" s="106"/>
      <c r="DV28" s="106"/>
      <c r="DW28" s="106"/>
      <c r="DX28" s="106"/>
      <c r="DY28" s="106"/>
      <c r="DZ28" s="106"/>
      <c r="EA28" s="106"/>
      <c r="EB28" s="106"/>
      <c r="EC28" s="106"/>
      <c r="ED28" s="106"/>
      <c r="EE28" s="106"/>
      <c r="EF28" s="106"/>
      <c r="EG28" s="106"/>
      <c r="EH28" s="106"/>
      <c r="EI28" s="106"/>
      <c r="EJ28" s="106"/>
      <c r="EK28" s="106"/>
      <c r="EL28" s="106"/>
      <c r="EM28" s="106"/>
      <c r="EN28" s="106"/>
      <c r="EO28" s="106"/>
      <c r="EP28" s="106"/>
      <c r="EQ28" s="106"/>
      <c r="ER28" s="106"/>
      <c r="ES28" s="106"/>
      <c r="ET28" s="106"/>
      <c r="EU28" s="106"/>
      <c r="EV28" s="106"/>
      <c r="EW28" s="106"/>
      <c r="EX28" s="106"/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06"/>
      <c r="FJ28" s="106"/>
      <c r="FK28" s="106"/>
      <c r="FL28" s="106"/>
      <c r="FM28" s="106"/>
      <c r="FN28" s="106"/>
      <c r="FO28" s="106"/>
      <c r="FP28" s="106"/>
      <c r="FQ28" s="106"/>
      <c r="FR28" s="106"/>
      <c r="FS28" s="106"/>
      <c r="FT28" s="106"/>
      <c r="FU28" s="106"/>
      <c r="FV28" s="106"/>
      <c r="FW28" s="106"/>
      <c r="FX28" s="106"/>
      <c r="FY28" s="106"/>
      <c r="FZ28" s="106"/>
      <c r="GA28" s="106"/>
      <c r="GB28" s="106"/>
      <c r="GC28" s="106"/>
      <c r="GD28" s="106"/>
      <c r="GE28" s="106"/>
      <c r="GF28" s="106"/>
      <c r="GG28" s="106"/>
      <c r="GH28" s="106"/>
      <c r="GI28" s="106"/>
      <c r="GJ28" s="106"/>
      <c r="GK28" s="106"/>
      <c r="GL28" s="106"/>
      <c r="GM28" s="106"/>
      <c r="GN28" s="106"/>
      <c r="GO28" s="106"/>
      <c r="GP28" s="106"/>
      <c r="GQ28" s="106"/>
      <c r="GR28" s="106"/>
      <c r="GS28" s="106"/>
      <c r="GT28" s="106"/>
      <c r="GU28" s="106"/>
      <c r="GV28" s="106"/>
      <c r="GW28" s="106"/>
      <c r="GX28" s="106"/>
      <c r="GY28" s="106"/>
      <c r="GZ28" s="106"/>
      <c r="HA28" s="106"/>
      <c r="HB28" s="106"/>
      <c r="HC28" s="106"/>
      <c r="HD28" s="106"/>
      <c r="HE28" s="106"/>
      <c r="HF28" s="106"/>
      <c r="HG28" s="106"/>
      <c r="HH28" s="106"/>
      <c r="HI28" s="106"/>
      <c r="HJ28" s="106"/>
      <c r="HK28" s="106"/>
      <c r="HL28" s="106"/>
      <c r="HM28" s="106"/>
      <c r="HN28" s="106"/>
      <c r="HO28" s="106"/>
      <c r="HP28" s="106"/>
      <c r="HQ28" s="106"/>
      <c r="HR28" s="106"/>
      <c r="HS28" s="106"/>
      <c r="HT28" s="106"/>
      <c r="HU28" s="106"/>
      <c r="HV28" s="106"/>
      <c r="HW28" s="106"/>
      <c r="HX28" s="106"/>
      <c r="HY28" s="106"/>
      <c r="HZ28" s="106"/>
      <c r="IA28" s="106"/>
      <c r="IB28" s="106"/>
      <c r="IC28" s="106"/>
      <c r="ID28" s="106"/>
      <c r="IE28" s="106"/>
      <c r="IF28" s="106"/>
      <c r="IG28" s="106"/>
      <c r="IH28" s="106"/>
      <c r="II28" s="106"/>
      <c r="IJ28" s="106"/>
      <c r="IK28" s="106"/>
      <c r="IL28" s="106"/>
      <c r="IM28" s="106"/>
      <c r="IN28" s="106"/>
      <c r="IO28" s="106"/>
      <c r="IP28" s="106"/>
      <c r="IQ28" s="106"/>
      <c r="IR28" s="106"/>
      <c r="IS28" s="106"/>
      <c r="IT28" s="106"/>
      <c r="IU28" s="106"/>
      <c r="IV28" s="106"/>
      <c r="IW28" s="106"/>
      <c r="IX28" s="106"/>
    </row>
    <row r="29" spans="1:258" s="107" customFormat="1" ht="15" customHeight="1" x14ac:dyDescent="0.3">
      <c r="A29" s="112" t="s">
        <v>118</v>
      </c>
      <c r="B29" s="100" t="s">
        <v>119</v>
      </c>
      <c r="C29" s="113"/>
      <c r="D29" s="113"/>
      <c r="E29" s="113"/>
      <c r="F29" s="113"/>
      <c r="G29" s="113"/>
      <c r="H29" s="113"/>
      <c r="I29" s="101"/>
      <c r="J29" s="110">
        <v>1500000</v>
      </c>
      <c r="K29" s="114"/>
      <c r="L29" s="101"/>
      <c r="M29" s="101"/>
      <c r="N29" s="101"/>
      <c r="O29" s="101"/>
      <c r="P29" s="101"/>
      <c r="Q29" s="101"/>
      <c r="R29" s="105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6"/>
      <c r="EM29" s="106"/>
      <c r="EN29" s="106"/>
      <c r="EO29" s="106"/>
      <c r="EP29" s="106"/>
      <c r="EQ29" s="106"/>
      <c r="ER29" s="106"/>
      <c r="ES29" s="106"/>
      <c r="ET29" s="106"/>
      <c r="EU29" s="106"/>
      <c r="EV29" s="106"/>
      <c r="EW29" s="106"/>
      <c r="EX29" s="106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6"/>
      <c r="FJ29" s="106"/>
      <c r="FK29" s="106"/>
      <c r="FL29" s="106"/>
      <c r="FM29" s="106"/>
      <c r="FN29" s="106"/>
      <c r="FO29" s="106"/>
      <c r="FP29" s="106"/>
      <c r="FQ29" s="106"/>
      <c r="FR29" s="106"/>
      <c r="FS29" s="106"/>
      <c r="FT29" s="106"/>
      <c r="FU29" s="106"/>
      <c r="FV29" s="106"/>
      <c r="FW29" s="106"/>
      <c r="FX29" s="106"/>
      <c r="FY29" s="106"/>
      <c r="FZ29" s="106"/>
      <c r="GA29" s="106"/>
      <c r="GB29" s="106"/>
      <c r="GC29" s="106"/>
      <c r="GD29" s="106"/>
      <c r="GE29" s="106"/>
      <c r="GF29" s="106"/>
      <c r="GG29" s="106"/>
      <c r="GH29" s="106"/>
      <c r="GI29" s="106"/>
      <c r="GJ29" s="106"/>
      <c r="GK29" s="106"/>
      <c r="GL29" s="106"/>
      <c r="GM29" s="106"/>
      <c r="GN29" s="106"/>
      <c r="GO29" s="106"/>
      <c r="GP29" s="106"/>
      <c r="GQ29" s="106"/>
      <c r="GR29" s="106"/>
      <c r="GS29" s="106"/>
      <c r="GT29" s="106"/>
      <c r="GU29" s="106"/>
      <c r="GV29" s="106"/>
      <c r="GW29" s="106"/>
      <c r="GX29" s="106"/>
      <c r="GY29" s="106"/>
      <c r="GZ29" s="106"/>
      <c r="HA29" s="106"/>
      <c r="HB29" s="106"/>
      <c r="HC29" s="106"/>
      <c r="HD29" s="106"/>
      <c r="HE29" s="106"/>
      <c r="HF29" s="106"/>
      <c r="HG29" s="106"/>
      <c r="HH29" s="106"/>
      <c r="HI29" s="106"/>
      <c r="HJ29" s="106"/>
      <c r="HK29" s="106"/>
      <c r="HL29" s="106"/>
      <c r="HM29" s="106"/>
      <c r="HN29" s="106"/>
      <c r="HO29" s="106"/>
      <c r="HP29" s="106"/>
      <c r="HQ29" s="106"/>
      <c r="HR29" s="106"/>
      <c r="HS29" s="106"/>
      <c r="HT29" s="106"/>
      <c r="HU29" s="106"/>
      <c r="HV29" s="106"/>
      <c r="HW29" s="106"/>
      <c r="HX29" s="106"/>
      <c r="HY29" s="106"/>
      <c r="HZ29" s="106"/>
      <c r="IA29" s="106"/>
      <c r="IB29" s="106"/>
      <c r="IC29" s="106"/>
      <c r="ID29" s="106"/>
      <c r="IE29" s="106"/>
      <c r="IF29" s="106"/>
      <c r="IG29" s="106"/>
      <c r="IH29" s="106"/>
      <c r="II29" s="106"/>
      <c r="IJ29" s="106"/>
      <c r="IK29" s="106"/>
      <c r="IL29" s="106"/>
      <c r="IM29" s="106"/>
      <c r="IN29" s="106"/>
      <c r="IO29" s="106"/>
      <c r="IP29" s="106"/>
      <c r="IQ29" s="106"/>
      <c r="IR29" s="106"/>
      <c r="IS29" s="106"/>
      <c r="IT29" s="106"/>
      <c r="IU29" s="106"/>
      <c r="IV29" s="106"/>
      <c r="IW29" s="106"/>
      <c r="IX29" s="106"/>
    </row>
    <row r="30" spans="1:258" s="107" customFormat="1" ht="15" customHeight="1" x14ac:dyDescent="0.3">
      <c r="A30" s="112" t="s">
        <v>120</v>
      </c>
      <c r="B30" s="100" t="s">
        <v>121</v>
      </c>
      <c r="C30" s="113"/>
      <c r="D30" s="113"/>
      <c r="E30" s="113"/>
      <c r="F30" s="113"/>
      <c r="G30" s="113"/>
      <c r="H30" s="113"/>
      <c r="I30" s="101"/>
      <c r="J30" s="110">
        <v>0.1</v>
      </c>
      <c r="K30" s="114"/>
      <c r="L30" s="101"/>
      <c r="M30" s="101"/>
      <c r="N30" s="101"/>
      <c r="O30" s="101"/>
      <c r="P30" s="101"/>
      <c r="Q30" s="101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6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6"/>
      <c r="EM30" s="106"/>
      <c r="EN30" s="106"/>
      <c r="EO30" s="106"/>
      <c r="EP30" s="106"/>
      <c r="EQ30" s="106"/>
      <c r="ER30" s="106"/>
      <c r="ES30" s="106"/>
      <c r="ET30" s="106"/>
      <c r="EU30" s="106"/>
      <c r="EV30" s="106"/>
      <c r="EW30" s="106"/>
      <c r="EX30" s="106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6"/>
      <c r="FJ30" s="106"/>
      <c r="FK30" s="106"/>
      <c r="FL30" s="106"/>
      <c r="FM30" s="106"/>
      <c r="FN30" s="106"/>
      <c r="FO30" s="106"/>
      <c r="FP30" s="106"/>
      <c r="FQ30" s="106"/>
      <c r="FR30" s="106"/>
      <c r="FS30" s="106"/>
      <c r="FT30" s="106"/>
      <c r="FU30" s="106"/>
      <c r="FV30" s="106"/>
      <c r="FW30" s="106"/>
      <c r="FX30" s="106"/>
      <c r="FY30" s="106"/>
      <c r="FZ30" s="106"/>
      <c r="GA30" s="106"/>
      <c r="GB30" s="106"/>
      <c r="GC30" s="106"/>
      <c r="GD30" s="106"/>
      <c r="GE30" s="106"/>
      <c r="GF30" s="106"/>
      <c r="GG30" s="106"/>
      <c r="GH30" s="106"/>
      <c r="GI30" s="106"/>
      <c r="GJ30" s="106"/>
      <c r="GK30" s="106"/>
      <c r="GL30" s="106"/>
      <c r="GM30" s="106"/>
      <c r="GN30" s="106"/>
      <c r="GO30" s="106"/>
      <c r="GP30" s="106"/>
      <c r="GQ30" s="106"/>
      <c r="GR30" s="106"/>
      <c r="GS30" s="106"/>
      <c r="GT30" s="106"/>
      <c r="GU30" s="106"/>
      <c r="GV30" s="106"/>
      <c r="GW30" s="106"/>
      <c r="GX30" s="106"/>
      <c r="GY30" s="106"/>
      <c r="GZ30" s="106"/>
      <c r="HA30" s="106"/>
      <c r="HB30" s="106"/>
      <c r="HC30" s="106"/>
      <c r="HD30" s="106"/>
      <c r="HE30" s="106"/>
      <c r="HF30" s="106"/>
      <c r="HG30" s="106"/>
      <c r="HH30" s="106"/>
      <c r="HI30" s="106"/>
      <c r="HJ30" s="106"/>
      <c r="HK30" s="106"/>
      <c r="HL30" s="106"/>
      <c r="HM30" s="106"/>
      <c r="HN30" s="106"/>
      <c r="HO30" s="106"/>
      <c r="HP30" s="106"/>
      <c r="HQ30" s="106"/>
      <c r="HR30" s="106"/>
      <c r="HS30" s="106"/>
      <c r="HT30" s="106"/>
      <c r="HU30" s="106"/>
      <c r="HV30" s="106"/>
      <c r="HW30" s="106"/>
      <c r="HX30" s="106"/>
      <c r="HY30" s="106"/>
      <c r="HZ30" s="106"/>
      <c r="IA30" s="106"/>
      <c r="IB30" s="106"/>
      <c r="IC30" s="106"/>
      <c r="ID30" s="106"/>
      <c r="IE30" s="106"/>
      <c r="IF30" s="106"/>
      <c r="IG30" s="106"/>
      <c r="IH30" s="106"/>
      <c r="II30" s="106"/>
      <c r="IJ30" s="106"/>
      <c r="IK30" s="106"/>
      <c r="IL30" s="106"/>
      <c r="IM30" s="106"/>
      <c r="IN30" s="106"/>
      <c r="IO30" s="106"/>
      <c r="IP30" s="106"/>
      <c r="IQ30" s="106"/>
      <c r="IR30" s="106"/>
      <c r="IS30" s="106"/>
      <c r="IT30" s="106"/>
      <c r="IU30" s="106"/>
      <c r="IV30" s="106"/>
      <c r="IW30" s="106"/>
      <c r="IX30" s="106"/>
    </row>
    <row r="31" spans="1:258" s="107" customFormat="1" ht="15" customHeight="1" x14ac:dyDescent="0.3">
      <c r="A31" s="112" t="s">
        <v>122</v>
      </c>
      <c r="B31" s="100" t="s">
        <v>123</v>
      </c>
      <c r="C31" s="113"/>
      <c r="D31" s="113"/>
      <c r="E31" s="113"/>
      <c r="F31" s="113"/>
      <c r="G31" s="113"/>
      <c r="H31" s="113"/>
      <c r="I31" s="101"/>
      <c r="J31" s="110">
        <v>1500000</v>
      </c>
      <c r="K31" s="114"/>
      <c r="L31" s="101"/>
      <c r="M31" s="101"/>
      <c r="N31" s="101"/>
      <c r="O31" s="101"/>
      <c r="P31" s="101"/>
      <c r="Q31" s="101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106"/>
      <c r="CS31" s="106"/>
      <c r="CT31" s="106"/>
      <c r="CU31" s="106"/>
      <c r="CV31" s="106"/>
      <c r="CW31" s="106"/>
      <c r="CX31" s="106"/>
      <c r="CY31" s="106"/>
      <c r="CZ31" s="106"/>
      <c r="DA31" s="106"/>
      <c r="DB31" s="106"/>
      <c r="DC31" s="106"/>
      <c r="DD31" s="106"/>
      <c r="DE31" s="106"/>
      <c r="DF31" s="106"/>
      <c r="DG31" s="106"/>
      <c r="DH31" s="106"/>
      <c r="DI31" s="106"/>
      <c r="DJ31" s="106"/>
      <c r="DK31" s="106"/>
      <c r="DL31" s="106"/>
      <c r="DM31" s="106"/>
      <c r="DN31" s="106"/>
      <c r="DO31" s="106"/>
      <c r="DP31" s="106"/>
      <c r="DQ31" s="106"/>
      <c r="DR31" s="106"/>
      <c r="DS31" s="106"/>
      <c r="DT31" s="106"/>
      <c r="DU31" s="106"/>
      <c r="DV31" s="106"/>
      <c r="DW31" s="106"/>
      <c r="DX31" s="106"/>
      <c r="DY31" s="106"/>
      <c r="DZ31" s="106"/>
      <c r="EA31" s="106"/>
      <c r="EB31" s="106"/>
      <c r="EC31" s="106"/>
      <c r="ED31" s="106"/>
      <c r="EE31" s="106"/>
      <c r="EF31" s="106"/>
      <c r="EG31" s="106"/>
      <c r="EH31" s="106"/>
      <c r="EI31" s="106"/>
      <c r="EJ31" s="106"/>
      <c r="EK31" s="106"/>
      <c r="EL31" s="106"/>
      <c r="EM31" s="106"/>
      <c r="EN31" s="106"/>
      <c r="EO31" s="106"/>
      <c r="EP31" s="106"/>
      <c r="EQ31" s="106"/>
      <c r="ER31" s="106"/>
      <c r="ES31" s="106"/>
      <c r="ET31" s="106"/>
      <c r="EU31" s="106"/>
      <c r="EV31" s="106"/>
      <c r="EW31" s="106"/>
      <c r="EX31" s="106"/>
      <c r="EY31" s="106"/>
      <c r="EZ31" s="106"/>
      <c r="FA31" s="106"/>
      <c r="FB31" s="106"/>
      <c r="FC31" s="106"/>
      <c r="FD31" s="106"/>
      <c r="FE31" s="106"/>
      <c r="FF31" s="106"/>
      <c r="FG31" s="106"/>
      <c r="FH31" s="106"/>
      <c r="FI31" s="106"/>
      <c r="FJ31" s="106"/>
      <c r="FK31" s="106"/>
      <c r="FL31" s="106"/>
      <c r="FM31" s="106"/>
      <c r="FN31" s="106"/>
      <c r="FO31" s="106"/>
      <c r="FP31" s="106"/>
      <c r="FQ31" s="106"/>
      <c r="FR31" s="106"/>
      <c r="FS31" s="106"/>
      <c r="FT31" s="106"/>
      <c r="FU31" s="106"/>
      <c r="FV31" s="106"/>
      <c r="FW31" s="106"/>
      <c r="FX31" s="106"/>
      <c r="FY31" s="106"/>
      <c r="FZ31" s="106"/>
      <c r="GA31" s="106"/>
      <c r="GB31" s="106"/>
      <c r="GC31" s="106"/>
      <c r="GD31" s="106"/>
      <c r="GE31" s="106"/>
      <c r="GF31" s="106"/>
      <c r="GG31" s="106"/>
      <c r="GH31" s="106"/>
      <c r="GI31" s="106"/>
      <c r="GJ31" s="106"/>
      <c r="GK31" s="106"/>
      <c r="GL31" s="106"/>
      <c r="GM31" s="106"/>
      <c r="GN31" s="106"/>
      <c r="GO31" s="106"/>
      <c r="GP31" s="106"/>
      <c r="GQ31" s="106"/>
      <c r="GR31" s="106"/>
      <c r="GS31" s="106"/>
      <c r="GT31" s="106"/>
      <c r="GU31" s="106"/>
      <c r="GV31" s="106"/>
      <c r="GW31" s="106"/>
      <c r="GX31" s="106"/>
      <c r="GY31" s="106"/>
      <c r="GZ31" s="106"/>
      <c r="HA31" s="106"/>
      <c r="HB31" s="106"/>
      <c r="HC31" s="106"/>
      <c r="HD31" s="106"/>
      <c r="HE31" s="106"/>
      <c r="HF31" s="106"/>
      <c r="HG31" s="106"/>
      <c r="HH31" s="106"/>
      <c r="HI31" s="106"/>
      <c r="HJ31" s="106"/>
      <c r="HK31" s="106"/>
      <c r="HL31" s="106"/>
      <c r="HM31" s="106"/>
      <c r="HN31" s="106"/>
      <c r="HO31" s="106"/>
      <c r="HP31" s="106"/>
      <c r="HQ31" s="106"/>
      <c r="HR31" s="106"/>
      <c r="HS31" s="106"/>
      <c r="HT31" s="106"/>
      <c r="HU31" s="106"/>
      <c r="HV31" s="106"/>
      <c r="HW31" s="106"/>
      <c r="HX31" s="106"/>
      <c r="HY31" s="106"/>
      <c r="HZ31" s="106"/>
      <c r="IA31" s="106"/>
      <c r="IB31" s="106"/>
      <c r="IC31" s="106"/>
      <c r="ID31" s="106"/>
      <c r="IE31" s="106"/>
      <c r="IF31" s="106"/>
      <c r="IG31" s="106"/>
      <c r="IH31" s="106"/>
      <c r="II31" s="106"/>
      <c r="IJ31" s="106"/>
      <c r="IK31" s="106"/>
      <c r="IL31" s="106"/>
      <c r="IM31" s="106"/>
      <c r="IN31" s="106"/>
      <c r="IO31" s="106"/>
      <c r="IP31" s="106"/>
      <c r="IQ31" s="106"/>
      <c r="IR31" s="106"/>
      <c r="IS31" s="106"/>
      <c r="IT31" s="106"/>
      <c r="IU31" s="106"/>
      <c r="IV31" s="106"/>
      <c r="IW31" s="106"/>
      <c r="IX31" s="106"/>
    </row>
    <row r="32" spans="1:258" s="107" customFormat="1" ht="15" customHeight="1" x14ac:dyDescent="0.3">
      <c r="A32" s="112" t="s">
        <v>124</v>
      </c>
      <c r="B32" s="100" t="s">
        <v>125</v>
      </c>
      <c r="C32" s="113"/>
      <c r="D32" s="113"/>
      <c r="E32" s="113"/>
      <c r="F32" s="113"/>
      <c r="G32" s="113"/>
      <c r="H32" s="113"/>
      <c r="I32" s="101"/>
      <c r="J32" s="110">
        <v>3500000</v>
      </c>
      <c r="K32" s="114"/>
      <c r="L32" s="101"/>
      <c r="M32" s="101"/>
      <c r="N32" s="101"/>
      <c r="O32" s="101"/>
      <c r="P32" s="101"/>
      <c r="Q32" s="101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  <c r="FA32" s="106"/>
      <c r="FB32" s="106"/>
      <c r="FC32" s="106"/>
      <c r="FD32" s="106"/>
      <c r="FE32" s="106"/>
      <c r="FF32" s="106"/>
      <c r="FG32" s="106"/>
      <c r="FH32" s="106"/>
      <c r="FI32" s="106"/>
      <c r="FJ32" s="106"/>
      <c r="FK32" s="106"/>
      <c r="FL32" s="106"/>
      <c r="FM32" s="106"/>
      <c r="FN32" s="106"/>
      <c r="FO32" s="106"/>
      <c r="FP32" s="106"/>
      <c r="FQ32" s="106"/>
      <c r="FR32" s="106"/>
      <c r="FS32" s="106"/>
      <c r="FT32" s="106"/>
      <c r="FU32" s="106"/>
      <c r="FV32" s="106"/>
      <c r="FW32" s="106"/>
      <c r="FX32" s="106"/>
      <c r="FY32" s="106"/>
      <c r="FZ32" s="106"/>
      <c r="GA32" s="106"/>
      <c r="GB32" s="106"/>
      <c r="GC32" s="106"/>
      <c r="GD32" s="106"/>
      <c r="GE32" s="106"/>
      <c r="GF32" s="106"/>
      <c r="GG32" s="106"/>
      <c r="GH32" s="106"/>
      <c r="GI32" s="106"/>
      <c r="GJ32" s="106"/>
      <c r="GK32" s="106"/>
      <c r="GL32" s="106"/>
      <c r="GM32" s="106"/>
      <c r="GN32" s="106"/>
      <c r="GO32" s="106"/>
      <c r="GP32" s="106"/>
      <c r="GQ32" s="106"/>
      <c r="GR32" s="106"/>
      <c r="GS32" s="106"/>
      <c r="GT32" s="106"/>
      <c r="GU32" s="106"/>
      <c r="GV32" s="106"/>
      <c r="GW32" s="106"/>
      <c r="GX32" s="106"/>
      <c r="GY32" s="106"/>
      <c r="GZ32" s="106"/>
      <c r="HA32" s="106"/>
      <c r="HB32" s="106"/>
      <c r="HC32" s="106"/>
      <c r="HD32" s="106"/>
      <c r="HE32" s="106"/>
      <c r="HF32" s="106"/>
      <c r="HG32" s="106"/>
      <c r="HH32" s="106"/>
      <c r="HI32" s="106"/>
      <c r="HJ32" s="106"/>
      <c r="HK32" s="106"/>
      <c r="HL32" s="106"/>
      <c r="HM32" s="106"/>
      <c r="HN32" s="106"/>
      <c r="HO32" s="106"/>
      <c r="HP32" s="106"/>
      <c r="HQ32" s="106"/>
      <c r="HR32" s="106"/>
      <c r="HS32" s="106"/>
      <c r="HT32" s="106"/>
      <c r="HU32" s="106"/>
      <c r="HV32" s="106"/>
      <c r="HW32" s="106"/>
      <c r="HX32" s="106"/>
      <c r="HY32" s="106"/>
      <c r="HZ32" s="106"/>
      <c r="IA32" s="106"/>
      <c r="IB32" s="106"/>
      <c r="IC32" s="106"/>
      <c r="ID32" s="106"/>
      <c r="IE32" s="106"/>
      <c r="IF32" s="106"/>
      <c r="IG32" s="106"/>
      <c r="IH32" s="106"/>
      <c r="II32" s="106"/>
      <c r="IJ32" s="106"/>
      <c r="IK32" s="106"/>
      <c r="IL32" s="106"/>
      <c r="IM32" s="106"/>
      <c r="IN32" s="106"/>
      <c r="IO32" s="106"/>
      <c r="IP32" s="106"/>
      <c r="IQ32" s="106"/>
      <c r="IR32" s="106"/>
      <c r="IS32" s="106"/>
      <c r="IT32" s="106"/>
      <c r="IU32" s="106"/>
      <c r="IV32" s="106"/>
      <c r="IW32" s="106"/>
      <c r="IX32" s="106"/>
    </row>
    <row r="33" spans="1:258" s="107" customFormat="1" ht="15" customHeight="1" x14ac:dyDescent="0.3">
      <c r="A33" s="112" t="s">
        <v>126</v>
      </c>
      <c r="B33" s="101" t="s">
        <v>127</v>
      </c>
      <c r="C33" s="108"/>
      <c r="D33" s="108"/>
      <c r="E33" s="108"/>
      <c r="F33" s="108"/>
      <c r="G33" s="108"/>
      <c r="H33" s="108"/>
      <c r="I33" s="101"/>
      <c r="J33" s="110">
        <v>0.5</v>
      </c>
      <c r="K33" s="114"/>
      <c r="L33" s="101"/>
      <c r="M33" s="101"/>
      <c r="N33" s="101"/>
      <c r="O33" s="101"/>
      <c r="P33" s="101"/>
      <c r="Q33" s="101"/>
      <c r="R33" s="105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CZ33" s="106"/>
      <c r="DA33" s="106"/>
      <c r="DB33" s="106"/>
      <c r="DC33" s="106"/>
      <c r="DD33" s="106"/>
      <c r="DE33" s="106"/>
      <c r="DF33" s="106"/>
      <c r="DG33" s="106"/>
      <c r="DH33" s="106"/>
      <c r="DI33" s="106"/>
      <c r="DJ33" s="106"/>
      <c r="DK33" s="106"/>
      <c r="DL33" s="106"/>
      <c r="DM33" s="106"/>
      <c r="DN33" s="106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6"/>
      <c r="DZ33" s="106"/>
      <c r="EA33" s="106"/>
      <c r="EB33" s="106"/>
      <c r="EC33" s="106"/>
      <c r="ED33" s="106"/>
      <c r="EE33" s="106"/>
      <c r="EF33" s="106"/>
      <c r="EG33" s="106"/>
      <c r="EH33" s="106"/>
      <c r="EI33" s="106"/>
      <c r="EJ33" s="106"/>
      <c r="EK33" s="106"/>
      <c r="EL33" s="106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6"/>
      <c r="EY33" s="106"/>
      <c r="EZ33" s="106"/>
      <c r="FA33" s="106"/>
      <c r="FB33" s="106"/>
      <c r="FC33" s="106"/>
      <c r="FD33" s="106"/>
      <c r="FE33" s="106"/>
      <c r="FF33" s="106"/>
      <c r="FG33" s="106"/>
      <c r="FH33" s="106"/>
      <c r="FI33" s="106"/>
      <c r="FJ33" s="106"/>
      <c r="FK33" s="106"/>
      <c r="FL33" s="106"/>
      <c r="FM33" s="106"/>
      <c r="FN33" s="106"/>
      <c r="FO33" s="106"/>
      <c r="FP33" s="106"/>
      <c r="FQ33" s="106"/>
      <c r="FR33" s="106"/>
      <c r="FS33" s="106"/>
      <c r="FT33" s="106"/>
      <c r="FU33" s="106"/>
      <c r="FV33" s="106"/>
      <c r="FW33" s="106"/>
      <c r="FX33" s="106"/>
      <c r="FY33" s="106"/>
      <c r="FZ33" s="106"/>
      <c r="GA33" s="106"/>
      <c r="GB33" s="106"/>
      <c r="GC33" s="106"/>
      <c r="GD33" s="106"/>
      <c r="GE33" s="106"/>
      <c r="GF33" s="106"/>
      <c r="GG33" s="106"/>
      <c r="GH33" s="106"/>
      <c r="GI33" s="106"/>
      <c r="GJ33" s="106"/>
      <c r="GK33" s="106"/>
      <c r="GL33" s="106"/>
      <c r="GM33" s="106"/>
      <c r="GN33" s="106"/>
      <c r="GO33" s="106"/>
      <c r="GP33" s="106"/>
      <c r="GQ33" s="106"/>
      <c r="GR33" s="106"/>
      <c r="GS33" s="106"/>
      <c r="GT33" s="106"/>
      <c r="GU33" s="106"/>
      <c r="GV33" s="106"/>
      <c r="GW33" s="106"/>
      <c r="GX33" s="106"/>
      <c r="GY33" s="106"/>
      <c r="GZ33" s="106"/>
      <c r="HA33" s="106"/>
      <c r="HB33" s="106"/>
      <c r="HC33" s="106"/>
      <c r="HD33" s="106"/>
      <c r="HE33" s="106"/>
      <c r="HF33" s="106"/>
      <c r="HG33" s="106"/>
      <c r="HH33" s="106"/>
      <c r="HI33" s="106"/>
      <c r="HJ33" s="106"/>
      <c r="HK33" s="106"/>
      <c r="HL33" s="106"/>
      <c r="HM33" s="106"/>
      <c r="HN33" s="106"/>
      <c r="HO33" s="106"/>
      <c r="HP33" s="106"/>
      <c r="HQ33" s="106"/>
      <c r="HR33" s="106"/>
      <c r="HS33" s="106"/>
      <c r="HT33" s="106"/>
      <c r="HU33" s="106"/>
      <c r="HV33" s="106"/>
      <c r="HW33" s="106"/>
      <c r="HX33" s="106"/>
      <c r="HY33" s="106"/>
      <c r="HZ33" s="106"/>
      <c r="IA33" s="106"/>
      <c r="IB33" s="106"/>
      <c r="IC33" s="106"/>
      <c r="ID33" s="106"/>
      <c r="IE33" s="106"/>
      <c r="IF33" s="106"/>
      <c r="IG33" s="106"/>
      <c r="IH33" s="106"/>
      <c r="II33" s="106"/>
      <c r="IJ33" s="106"/>
      <c r="IK33" s="106"/>
      <c r="IL33" s="106"/>
      <c r="IM33" s="106"/>
      <c r="IN33" s="106"/>
      <c r="IO33" s="106"/>
      <c r="IP33" s="106"/>
      <c r="IQ33" s="106"/>
      <c r="IR33" s="106"/>
      <c r="IS33" s="106"/>
      <c r="IT33" s="106"/>
      <c r="IU33" s="106"/>
      <c r="IV33" s="106"/>
      <c r="IW33" s="106"/>
      <c r="IX33" s="106"/>
    </row>
    <row r="34" spans="1:258" ht="15" customHeight="1" x14ac:dyDescent="0.3">
      <c r="A34" s="71" t="s">
        <v>95</v>
      </c>
      <c r="B34" s="66"/>
      <c r="C34" s="80"/>
      <c r="D34" s="80"/>
      <c r="E34" s="80"/>
      <c r="F34" s="80"/>
      <c r="G34" s="80"/>
      <c r="H34" s="80"/>
      <c r="I34" s="58"/>
      <c r="J34" s="74"/>
      <c r="K34" s="70"/>
      <c r="L34" s="59"/>
    </row>
    <row r="35" spans="1:258" ht="15" customHeight="1" x14ac:dyDescent="0.3">
      <c r="A35" s="75" t="s">
        <v>96</v>
      </c>
      <c r="B35" s="81" t="s">
        <v>97</v>
      </c>
      <c r="C35" s="82">
        <v>1</v>
      </c>
      <c r="D35" s="82">
        <v>1</v>
      </c>
      <c r="E35" s="82">
        <v>1</v>
      </c>
      <c r="F35" s="82">
        <v>1</v>
      </c>
      <c r="G35" s="82">
        <v>1</v>
      </c>
      <c r="H35" s="82">
        <v>1</v>
      </c>
      <c r="I35" s="58"/>
      <c r="J35" s="74"/>
      <c r="K35" s="70"/>
      <c r="L35" s="59"/>
    </row>
    <row r="36" spans="1:258" ht="15" customHeight="1" x14ac:dyDescent="0.3">
      <c r="A36" s="70"/>
      <c r="B36" s="58"/>
      <c r="C36" s="79"/>
      <c r="D36" s="79"/>
      <c r="E36" s="79"/>
      <c r="F36" s="79"/>
      <c r="G36" s="79"/>
      <c r="H36" s="79"/>
      <c r="I36" s="58"/>
      <c r="J36" s="74"/>
      <c r="K36" s="70"/>
      <c r="L36" s="59"/>
    </row>
    <row r="37" spans="1:258" ht="15" customHeight="1" x14ac:dyDescent="0.3">
      <c r="A37" s="71" t="s">
        <v>98</v>
      </c>
      <c r="B37" s="66"/>
      <c r="C37" s="80"/>
      <c r="D37" s="80"/>
      <c r="E37" s="80"/>
      <c r="F37" s="80"/>
      <c r="G37" s="80"/>
      <c r="H37" s="80"/>
      <c r="I37" s="58"/>
      <c r="J37" s="83" t="s">
        <v>99</v>
      </c>
      <c r="K37" s="70"/>
      <c r="L37" s="59"/>
    </row>
    <row r="38" spans="1:258" ht="15" customHeight="1" x14ac:dyDescent="0.3">
      <c r="A38" s="75" t="s">
        <v>100</v>
      </c>
      <c r="B38" s="81" t="s">
        <v>101</v>
      </c>
      <c r="C38" s="84">
        <f t="shared" ref="C38:H38" si="0">C35*C23</f>
        <v>1000000</v>
      </c>
      <c r="D38" s="84">
        <f t="shared" si="0"/>
        <v>1000000</v>
      </c>
      <c r="E38" s="84">
        <f t="shared" si="0"/>
        <v>1000000</v>
      </c>
      <c r="F38" s="84">
        <f t="shared" si="0"/>
        <v>2000000</v>
      </c>
      <c r="G38" s="84">
        <f t="shared" si="0"/>
        <v>2000000</v>
      </c>
      <c r="H38" s="84">
        <f t="shared" si="0"/>
        <v>2000000</v>
      </c>
      <c r="I38" s="58"/>
      <c r="J38" s="85">
        <f>SUM(C38:H38)</f>
        <v>9000000</v>
      </c>
      <c r="K38" s="70"/>
      <c r="L38" s="59"/>
    </row>
    <row r="39" spans="1:258" ht="15" customHeight="1" x14ac:dyDescent="0.3">
      <c r="A39" s="97" t="s">
        <v>111</v>
      </c>
      <c r="B39" s="63" t="s">
        <v>102</v>
      </c>
      <c r="C39" s="88">
        <f t="shared" ref="C39:H39" si="1">MAX(C38-IF(C26=2,C25*C23,IF(C26=1,C38*C25,C25)),0)</f>
        <v>990000</v>
      </c>
      <c r="D39" s="88">
        <f t="shared" si="1"/>
        <v>990000</v>
      </c>
      <c r="E39" s="88">
        <f t="shared" si="1"/>
        <v>950000</v>
      </c>
      <c r="F39" s="88">
        <f t="shared" si="1"/>
        <v>1985000</v>
      </c>
      <c r="G39" s="88">
        <f t="shared" si="1"/>
        <v>1990000</v>
      </c>
      <c r="H39" s="88">
        <f t="shared" si="1"/>
        <v>1800000</v>
      </c>
      <c r="I39" s="58"/>
      <c r="J39" s="86">
        <f>SUM(C39:H39)</f>
        <v>8705000</v>
      </c>
      <c r="K39" s="70"/>
      <c r="L39" s="59"/>
    </row>
    <row r="40" spans="1:258" ht="15" customHeight="1" x14ac:dyDescent="0.3">
      <c r="A40" s="109" t="s">
        <v>128</v>
      </c>
      <c r="B40" s="95" t="s">
        <v>129</v>
      </c>
      <c r="C40" s="78"/>
      <c r="D40" s="78"/>
      <c r="E40" s="78"/>
      <c r="F40" s="78"/>
      <c r="G40" s="78"/>
      <c r="H40" s="78"/>
      <c r="I40" s="58"/>
      <c r="J40" s="115">
        <f>MAX(J39-J27,0)</f>
        <v>8655000</v>
      </c>
      <c r="K40" s="111"/>
      <c r="L40" s="58"/>
      <c r="M40" s="58"/>
      <c r="N40" s="58"/>
      <c r="O40" s="58"/>
      <c r="P40" s="58"/>
      <c r="Q40" s="58"/>
      <c r="R40" s="59"/>
      <c r="IS40" s="53"/>
      <c r="IT40" s="53"/>
      <c r="IU40" s="53"/>
      <c r="IV40" s="53"/>
      <c r="IW40" s="53"/>
      <c r="IX40" s="53"/>
    </row>
    <row r="41" spans="1:258" ht="15" customHeight="1" x14ac:dyDescent="0.3">
      <c r="A41" s="109" t="s">
        <v>130</v>
      </c>
      <c r="B41" s="95" t="s">
        <v>131</v>
      </c>
      <c r="C41" s="78"/>
      <c r="D41" s="78"/>
      <c r="E41" s="78"/>
      <c r="F41" s="78"/>
      <c r="G41" s="78"/>
      <c r="H41" s="78"/>
      <c r="I41" s="58"/>
      <c r="J41" s="115">
        <f>J30*MIN(J29,MAX(J40-J28,0))</f>
        <v>150000</v>
      </c>
      <c r="K41" s="111"/>
      <c r="L41" s="58"/>
      <c r="M41" s="58"/>
      <c r="N41" s="58"/>
      <c r="O41" s="58"/>
      <c r="P41" s="58"/>
      <c r="Q41" s="58"/>
      <c r="R41" s="59"/>
      <c r="IS41" s="53"/>
      <c r="IT41" s="53"/>
      <c r="IU41" s="53"/>
      <c r="IV41" s="53"/>
      <c r="IW41" s="53"/>
      <c r="IX41" s="53"/>
    </row>
    <row r="42" spans="1:258" ht="15" customHeight="1" x14ac:dyDescent="0.3">
      <c r="A42" s="109" t="s">
        <v>132</v>
      </c>
      <c r="B42" s="95" t="s">
        <v>133</v>
      </c>
      <c r="C42" s="78"/>
      <c r="D42" s="78"/>
      <c r="E42" s="78"/>
      <c r="F42" s="78"/>
      <c r="G42" s="78"/>
      <c r="H42" s="78"/>
      <c r="I42" s="58"/>
      <c r="J42" s="115">
        <f>J33*MIN(J32,MAX(J40-J31,0))</f>
        <v>1750000</v>
      </c>
      <c r="K42" s="116"/>
      <c r="L42" s="58"/>
      <c r="M42" s="58"/>
      <c r="N42" s="58"/>
      <c r="O42" s="58"/>
      <c r="P42" s="58"/>
      <c r="Q42" s="58"/>
      <c r="R42" s="59"/>
      <c r="IS42" s="53"/>
      <c r="IT42" s="53"/>
      <c r="IU42" s="53"/>
      <c r="IV42" s="53"/>
      <c r="IW42" s="53"/>
      <c r="IX42" s="53"/>
    </row>
    <row r="43" spans="1:258" ht="15" customHeight="1" x14ac:dyDescent="0.3">
      <c r="A43" s="117" t="s">
        <v>103</v>
      </c>
      <c r="B43" s="118" t="s">
        <v>134</v>
      </c>
      <c r="C43" s="119"/>
      <c r="D43" s="119"/>
      <c r="E43" s="119"/>
      <c r="F43" s="119"/>
      <c r="G43" s="119"/>
      <c r="H43" s="119"/>
      <c r="I43" s="120"/>
      <c r="J43" s="121">
        <f>SUM(J41:J42)</f>
        <v>1900000</v>
      </c>
      <c r="K43" s="122"/>
      <c r="L43" s="91"/>
      <c r="M43" s="91"/>
      <c r="N43" s="91"/>
      <c r="O43" s="91"/>
      <c r="P43" s="91"/>
      <c r="Q43" s="91"/>
      <c r="R43" s="93"/>
      <c r="IS43" s="53"/>
      <c r="IT43" s="53"/>
      <c r="IU43" s="53"/>
      <c r="IV43" s="53"/>
      <c r="IW43" s="53"/>
      <c r="IX43" s="53"/>
    </row>
    <row r="44" spans="1:258" ht="15" customHeight="1" x14ac:dyDescent="0.3">
      <c r="A44" s="87"/>
      <c r="B44" s="68"/>
      <c r="C44" s="68"/>
      <c r="D44" s="68"/>
      <c r="E44" s="68"/>
      <c r="F44" s="68"/>
      <c r="G44" s="68"/>
      <c r="H44" s="68"/>
      <c r="I44" s="68"/>
      <c r="J44" s="68"/>
      <c r="K44" s="58"/>
      <c r="L44" s="59"/>
    </row>
    <row r="45" spans="1:258" ht="15" customHeight="1" x14ac:dyDescent="0.3">
      <c r="A45" s="95" t="s">
        <v>137</v>
      </c>
      <c r="I45" s="58"/>
      <c r="J45" s="58"/>
      <c r="K45" s="58"/>
      <c r="L45" s="59"/>
    </row>
    <row r="46" spans="1:258" ht="15" customHeight="1" x14ac:dyDescent="0.3">
      <c r="A46" s="11" t="s">
        <v>104</v>
      </c>
      <c r="B46" s="58"/>
      <c r="C46" s="88">
        <f t="shared" ref="C46:H46" si="2">$J$41*C38/SUM($C$38:$H$38)</f>
        <v>16666.666666666668</v>
      </c>
      <c r="D46" s="88">
        <f t="shared" si="2"/>
        <v>16666.666666666668</v>
      </c>
      <c r="E46" s="88">
        <f t="shared" si="2"/>
        <v>16666.666666666668</v>
      </c>
      <c r="F46" s="88">
        <f t="shared" si="2"/>
        <v>33333.333333333336</v>
      </c>
      <c r="G46" s="88">
        <f t="shared" si="2"/>
        <v>33333.333333333336</v>
      </c>
      <c r="H46" s="88">
        <f t="shared" si="2"/>
        <v>33333.333333333336</v>
      </c>
      <c r="I46" s="58"/>
      <c r="J46" s="58"/>
      <c r="K46" s="58"/>
      <c r="L46" s="59"/>
    </row>
    <row r="47" spans="1:258" ht="15" customHeight="1" x14ac:dyDescent="0.3">
      <c r="A47" s="11" t="s">
        <v>105</v>
      </c>
      <c r="B47" s="58"/>
      <c r="C47" s="88">
        <f t="shared" ref="C47:H47" si="3">IFERROR($J$41*C39/SUM($C$39:$H$39),0)</f>
        <v>17059.161401493395</v>
      </c>
      <c r="D47" s="88">
        <f t="shared" si="3"/>
        <v>17059.161401493395</v>
      </c>
      <c r="E47" s="88">
        <f t="shared" si="3"/>
        <v>16369.90235496841</v>
      </c>
      <c r="F47" s="88">
        <f t="shared" si="3"/>
        <v>34204.480183802414</v>
      </c>
      <c r="G47" s="88">
        <f t="shared" si="3"/>
        <v>34290.637564618039</v>
      </c>
      <c r="H47" s="88">
        <f t="shared" si="3"/>
        <v>31016.657093624355</v>
      </c>
      <c r="I47" s="58"/>
      <c r="J47" s="58"/>
      <c r="K47" s="58"/>
      <c r="L47" s="59"/>
    </row>
    <row r="48" spans="1:258" ht="15" customHeight="1" x14ac:dyDescent="0.3">
      <c r="A48" s="60"/>
      <c r="B48" s="58"/>
      <c r="C48" s="89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3">
      <c r="A49" s="95" t="s">
        <v>138</v>
      </c>
      <c r="I49" s="58"/>
      <c r="J49" s="58"/>
      <c r="K49" s="58"/>
      <c r="L49" s="59"/>
    </row>
    <row r="50" spans="1:12" ht="15" customHeight="1" x14ac:dyDescent="0.3">
      <c r="A50" s="11" t="s">
        <v>104</v>
      </c>
      <c r="B50" s="58"/>
      <c r="C50" s="88">
        <f>$J$42*C38/SUM($C$38:$H$38)</f>
        <v>194444.44444444444</v>
      </c>
      <c r="D50" s="88">
        <f t="shared" ref="D50:H50" si="4">$J$42*D38/SUM($C$38:$H$38)</f>
        <v>194444.44444444444</v>
      </c>
      <c r="E50" s="88">
        <f t="shared" si="4"/>
        <v>194444.44444444444</v>
      </c>
      <c r="F50" s="88">
        <f t="shared" si="4"/>
        <v>388888.88888888888</v>
      </c>
      <c r="G50" s="88">
        <f t="shared" si="4"/>
        <v>388888.88888888888</v>
      </c>
      <c r="H50" s="88">
        <f t="shared" si="4"/>
        <v>388888.88888888888</v>
      </c>
      <c r="I50" s="58"/>
      <c r="J50" s="58"/>
      <c r="K50" s="58"/>
      <c r="L50" s="59"/>
    </row>
    <row r="51" spans="1:12" ht="15" customHeight="1" x14ac:dyDescent="0.3">
      <c r="A51" s="11" t="s">
        <v>105</v>
      </c>
      <c r="B51" s="58"/>
      <c r="C51" s="88">
        <f>IFERROR($J$42*C39/SUM($C$39:$H$39),0)</f>
        <v>199023.54968408961</v>
      </c>
      <c r="D51" s="88">
        <f t="shared" ref="D51:H51" si="5">IFERROR($J$42*D39/SUM($C$39:$H$39),0)</f>
        <v>199023.54968408961</v>
      </c>
      <c r="E51" s="88">
        <f t="shared" si="5"/>
        <v>190982.1941412981</v>
      </c>
      <c r="F51" s="88">
        <f t="shared" si="5"/>
        <v>399052.26881102816</v>
      </c>
      <c r="G51" s="88">
        <f t="shared" si="5"/>
        <v>400057.4382538771</v>
      </c>
      <c r="H51" s="88">
        <f t="shared" si="5"/>
        <v>361860.99942561745</v>
      </c>
      <c r="I51" s="58"/>
      <c r="J51" s="58"/>
      <c r="K51" s="58"/>
      <c r="L51" s="59"/>
    </row>
    <row r="52" spans="1:12" ht="15" customHeight="1" x14ac:dyDescent="0.3">
      <c r="A52" s="60"/>
      <c r="B52" s="58"/>
      <c r="C52" s="89"/>
      <c r="D52" s="58"/>
      <c r="E52" s="58"/>
      <c r="F52" s="58"/>
      <c r="G52" s="58"/>
      <c r="H52" s="58"/>
      <c r="I52" s="58"/>
      <c r="J52" s="58"/>
      <c r="K52" s="58"/>
      <c r="L52" s="59"/>
    </row>
    <row r="53" spans="1:12" ht="15" customHeight="1" x14ac:dyDescent="0.3">
      <c r="A53" s="60"/>
      <c r="B53" s="58"/>
      <c r="C53" s="89"/>
      <c r="D53" s="58"/>
      <c r="E53" s="58"/>
      <c r="F53" s="58"/>
      <c r="G53" s="58"/>
      <c r="H53" s="58"/>
      <c r="I53" s="58"/>
      <c r="J53" s="58"/>
      <c r="K53" s="58"/>
      <c r="L53" s="59"/>
    </row>
    <row r="54" spans="1:12" ht="15" customHeight="1" x14ac:dyDescent="0.3">
      <c r="A54" s="60"/>
      <c r="B54" s="58"/>
      <c r="C54" s="89"/>
      <c r="D54" s="58"/>
      <c r="E54" s="58"/>
      <c r="F54" s="58"/>
      <c r="G54" s="58"/>
      <c r="H54" s="58"/>
      <c r="I54" s="58"/>
      <c r="J54" s="58"/>
      <c r="K54" s="58"/>
      <c r="L54" s="59"/>
    </row>
    <row r="55" spans="1:12" ht="15" customHeight="1" x14ac:dyDescent="0.3">
      <c r="A55" s="90"/>
      <c r="B55" s="91"/>
      <c r="C55" s="92"/>
      <c r="D55" s="91"/>
      <c r="E55" s="91"/>
      <c r="F55" s="91"/>
      <c r="G55" s="91"/>
      <c r="H55" s="91"/>
      <c r="I55" s="91"/>
      <c r="J55" s="91"/>
      <c r="K55" s="91"/>
      <c r="L55" s="93"/>
    </row>
  </sheetData>
  <pageMargins left="0.70866099999999999" right="0.70866099999999999" top="0.748031" bottom="0.748031" header="0.31496099999999999" footer="0.31496099999999999"/>
  <pageSetup scale="44" orientation="portrait"/>
  <headerFooter>
    <oddHeader>&amp;C&amp;"Calibri,Bold"&amp;14&amp;K000000Format 3</oddHeader>
    <oddFooter>&amp;L&amp;"Calibri,Regular"&amp;11&amp;K00000015/11/2018&amp;C&amp;"Helvetica,Regular"&amp;12&amp;K000000&amp;P&amp;R&amp;"Calibri,Regular"&amp;11&amp;K000000FM6_Worked_example_policy_calculation_4.xlsx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A779-909A-435A-A9F0-9AA055C62988}">
  <dimension ref="B1:X33"/>
  <sheetViews>
    <sheetView zoomScale="80" zoomScaleNormal="80" workbookViewId="0">
      <selection activeCell="B2" sqref="B2"/>
    </sheetView>
  </sheetViews>
  <sheetFormatPr defaultRowHeight="14.4" x14ac:dyDescent="0.3"/>
  <cols>
    <col min="2" max="2" width="8.109375" customWidth="1"/>
    <col min="3" max="3" width="10.88671875" bestFit="1" customWidth="1"/>
    <col min="4" max="4" width="10.6640625" bestFit="1" customWidth="1"/>
    <col min="5" max="5" width="10.88671875" bestFit="1" customWidth="1"/>
    <col min="6" max="6" width="15.5546875" bestFit="1" customWidth="1"/>
    <col min="7" max="7" width="7.88671875" bestFit="1" customWidth="1"/>
    <col min="8" max="8" width="6.5546875" bestFit="1" customWidth="1"/>
    <col min="9" max="9" width="10.88671875" bestFit="1" customWidth="1"/>
    <col min="10" max="10" width="9.6640625" bestFit="1" customWidth="1"/>
    <col min="11" max="11" width="10.21875" bestFit="1" customWidth="1"/>
    <col min="12" max="12" width="10.5546875" bestFit="1" customWidth="1"/>
    <col min="13" max="13" width="11.33203125" bestFit="1" customWidth="1"/>
    <col min="14" max="15" width="11.21875" bestFit="1" customWidth="1"/>
    <col min="16" max="16" width="11.77734375" bestFit="1" customWidth="1"/>
  </cols>
  <sheetData>
    <row r="1" spans="2:24" x14ac:dyDescent="0.3">
      <c r="B1" s="136" t="s">
        <v>199</v>
      </c>
    </row>
    <row r="2" spans="2:24" x14ac:dyDescent="0.3">
      <c r="B2" s="137" t="s">
        <v>161</v>
      </c>
      <c r="Q2" s="137" t="s">
        <v>176</v>
      </c>
      <c r="W2" s="137" t="s">
        <v>153</v>
      </c>
    </row>
    <row r="3" spans="2:24" x14ac:dyDescent="0.3"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s="136" t="s">
        <v>175</v>
      </c>
      <c r="O3" t="s">
        <v>174</v>
      </c>
      <c r="Q3" t="s">
        <v>177</v>
      </c>
      <c r="R3" t="s">
        <v>165</v>
      </c>
      <c r="S3" t="s">
        <v>178</v>
      </c>
      <c r="T3" t="s">
        <v>179</v>
      </c>
      <c r="U3" t="s">
        <v>180</v>
      </c>
      <c r="W3" t="s">
        <v>165</v>
      </c>
      <c r="X3" t="s">
        <v>175</v>
      </c>
    </row>
    <row r="4" spans="2:24" x14ac:dyDescent="0.3"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1000000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1000000</v>
      </c>
    </row>
    <row r="5" spans="2:24" x14ac:dyDescent="0.3"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2</v>
      </c>
      <c r="M5">
        <v>1</v>
      </c>
      <c r="N5">
        <v>1000000</v>
      </c>
      <c r="O5">
        <v>2</v>
      </c>
      <c r="Q5">
        <v>2</v>
      </c>
      <c r="R5">
        <v>2</v>
      </c>
      <c r="S5">
        <v>5</v>
      </c>
      <c r="T5">
        <v>5</v>
      </c>
      <c r="U5">
        <v>2</v>
      </c>
      <c r="W5">
        <v>2</v>
      </c>
      <c r="X5">
        <v>1000000</v>
      </c>
    </row>
    <row r="6" spans="2:24" x14ac:dyDescent="0.3">
      <c r="B6">
        <v>0</v>
      </c>
      <c r="C6">
        <v>1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1000000</v>
      </c>
      <c r="O6">
        <v>3</v>
      </c>
      <c r="Q6">
        <v>3</v>
      </c>
      <c r="R6">
        <v>3</v>
      </c>
      <c r="S6">
        <v>9</v>
      </c>
      <c r="T6">
        <v>9</v>
      </c>
      <c r="U6">
        <v>3</v>
      </c>
      <c r="W6">
        <v>3</v>
      </c>
      <c r="X6">
        <v>1000000</v>
      </c>
    </row>
    <row r="7" spans="2:24" x14ac:dyDescent="0.3"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1000000</v>
      </c>
      <c r="O7">
        <v>4</v>
      </c>
      <c r="Q7">
        <v>4</v>
      </c>
      <c r="R7">
        <v>4</v>
      </c>
      <c r="S7">
        <v>13</v>
      </c>
      <c r="T7">
        <v>13</v>
      </c>
      <c r="U7">
        <v>4</v>
      </c>
      <c r="W7">
        <v>4</v>
      </c>
      <c r="X7">
        <v>2000000</v>
      </c>
    </row>
    <row r="8" spans="2:24" x14ac:dyDescent="0.3">
      <c r="B8">
        <v>0</v>
      </c>
      <c r="C8">
        <v>1</v>
      </c>
      <c r="D8">
        <v>3</v>
      </c>
      <c r="E8">
        <v>3</v>
      </c>
      <c r="F8">
        <v>1</v>
      </c>
      <c r="G8">
        <v>1</v>
      </c>
      <c r="H8">
        <v>3</v>
      </c>
      <c r="I8">
        <v>2</v>
      </c>
      <c r="J8">
        <v>3</v>
      </c>
      <c r="K8">
        <v>1</v>
      </c>
      <c r="L8">
        <v>1</v>
      </c>
      <c r="M8">
        <v>1</v>
      </c>
      <c r="N8">
        <v>1000000</v>
      </c>
      <c r="O8">
        <v>5</v>
      </c>
      <c r="Q8">
        <v>5</v>
      </c>
      <c r="R8">
        <v>5</v>
      </c>
      <c r="S8">
        <v>17</v>
      </c>
      <c r="T8">
        <v>17</v>
      </c>
      <c r="U8">
        <v>5</v>
      </c>
      <c r="W8">
        <v>5</v>
      </c>
      <c r="X8">
        <v>2000000</v>
      </c>
    </row>
    <row r="9" spans="2:24" x14ac:dyDescent="0.3">
      <c r="B9">
        <v>1</v>
      </c>
      <c r="C9">
        <v>1</v>
      </c>
      <c r="D9">
        <v>3</v>
      </c>
      <c r="E9">
        <v>3</v>
      </c>
      <c r="F9">
        <v>1</v>
      </c>
      <c r="G9">
        <v>2</v>
      </c>
      <c r="H9">
        <v>3</v>
      </c>
      <c r="I9">
        <v>2</v>
      </c>
      <c r="J9">
        <v>3</v>
      </c>
      <c r="K9">
        <v>1</v>
      </c>
      <c r="L9">
        <v>2</v>
      </c>
      <c r="M9">
        <v>1</v>
      </c>
      <c r="N9">
        <v>1000000</v>
      </c>
      <c r="O9">
        <v>6</v>
      </c>
      <c r="Q9">
        <v>6</v>
      </c>
      <c r="R9">
        <v>6</v>
      </c>
      <c r="S9">
        <v>21</v>
      </c>
      <c r="T9">
        <v>21</v>
      </c>
      <c r="U9">
        <v>6</v>
      </c>
      <c r="W9">
        <v>6</v>
      </c>
      <c r="X9">
        <v>2000000</v>
      </c>
    </row>
    <row r="10" spans="2:24" x14ac:dyDescent="0.3">
      <c r="B10">
        <v>0</v>
      </c>
      <c r="C10">
        <v>1</v>
      </c>
      <c r="D10">
        <v>4</v>
      </c>
      <c r="E10">
        <v>4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1</v>
      </c>
      <c r="M10">
        <v>1</v>
      </c>
      <c r="N10">
        <v>2000000</v>
      </c>
      <c r="O10">
        <v>7</v>
      </c>
    </row>
    <row r="11" spans="2:24" x14ac:dyDescent="0.3">
      <c r="B11">
        <v>1</v>
      </c>
      <c r="C11">
        <v>1</v>
      </c>
      <c r="D11">
        <v>4</v>
      </c>
      <c r="E11">
        <v>4</v>
      </c>
      <c r="F11">
        <v>1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>
        <v>1</v>
      </c>
      <c r="N11">
        <v>2000000</v>
      </c>
      <c r="O11">
        <v>8</v>
      </c>
    </row>
    <row r="12" spans="2:24" x14ac:dyDescent="0.3">
      <c r="B12">
        <v>0</v>
      </c>
      <c r="C12">
        <v>1</v>
      </c>
      <c r="D12">
        <v>5</v>
      </c>
      <c r="E12">
        <v>5</v>
      </c>
      <c r="F12">
        <v>1</v>
      </c>
      <c r="G12">
        <v>1</v>
      </c>
      <c r="H12">
        <v>5</v>
      </c>
      <c r="I12">
        <v>4</v>
      </c>
      <c r="J12">
        <v>5</v>
      </c>
      <c r="K12">
        <v>1</v>
      </c>
      <c r="L12">
        <v>1</v>
      </c>
      <c r="M12">
        <v>1</v>
      </c>
      <c r="N12">
        <v>2000000</v>
      </c>
      <c r="O12">
        <v>9</v>
      </c>
    </row>
    <row r="13" spans="2:24" x14ac:dyDescent="0.3">
      <c r="B13">
        <v>1</v>
      </c>
      <c r="C13">
        <v>1</v>
      </c>
      <c r="D13">
        <v>5</v>
      </c>
      <c r="E13">
        <v>5</v>
      </c>
      <c r="F13">
        <v>1</v>
      </c>
      <c r="G13">
        <v>2</v>
      </c>
      <c r="H13">
        <v>5</v>
      </c>
      <c r="I13">
        <v>4</v>
      </c>
      <c r="J13">
        <v>5</v>
      </c>
      <c r="K13">
        <v>1</v>
      </c>
      <c r="L13">
        <v>2</v>
      </c>
      <c r="M13">
        <v>1</v>
      </c>
      <c r="N13">
        <v>2000000</v>
      </c>
      <c r="O13">
        <v>10</v>
      </c>
    </row>
    <row r="14" spans="2:24" x14ac:dyDescent="0.3">
      <c r="B14">
        <v>0</v>
      </c>
      <c r="C14">
        <v>1</v>
      </c>
      <c r="D14">
        <v>6</v>
      </c>
      <c r="E14">
        <v>6</v>
      </c>
      <c r="F14">
        <v>1</v>
      </c>
      <c r="G14">
        <v>1</v>
      </c>
      <c r="H14">
        <v>6</v>
      </c>
      <c r="I14">
        <v>5</v>
      </c>
      <c r="J14">
        <v>6</v>
      </c>
      <c r="K14">
        <v>1</v>
      </c>
      <c r="L14">
        <v>1</v>
      </c>
      <c r="M14">
        <v>1</v>
      </c>
      <c r="N14">
        <v>2000000</v>
      </c>
      <c r="O14">
        <v>11</v>
      </c>
    </row>
    <row r="15" spans="2:24" x14ac:dyDescent="0.3">
      <c r="B15">
        <v>1</v>
      </c>
      <c r="C15">
        <v>1</v>
      </c>
      <c r="D15">
        <v>6</v>
      </c>
      <c r="E15">
        <v>6</v>
      </c>
      <c r="F15">
        <v>1</v>
      </c>
      <c r="G15">
        <v>2</v>
      </c>
      <c r="H15">
        <v>6</v>
      </c>
      <c r="I15">
        <v>5</v>
      </c>
      <c r="J15">
        <v>6</v>
      </c>
      <c r="K15">
        <v>1</v>
      </c>
      <c r="L15">
        <v>2</v>
      </c>
      <c r="M15">
        <v>1</v>
      </c>
      <c r="N15">
        <v>2000000</v>
      </c>
      <c r="O15">
        <v>12</v>
      </c>
    </row>
    <row r="19" spans="2:24" x14ac:dyDescent="0.3">
      <c r="B19" s="137" t="s">
        <v>181</v>
      </c>
      <c r="F19" s="137" t="s">
        <v>185</v>
      </c>
      <c r="K19" s="137" t="s">
        <v>187</v>
      </c>
      <c r="V19" s="137" t="s">
        <v>197</v>
      </c>
    </row>
    <row r="20" spans="2:24" x14ac:dyDescent="0.3">
      <c r="B20" t="s">
        <v>182</v>
      </c>
      <c r="C20" t="s">
        <v>183</v>
      </c>
      <c r="D20" t="s">
        <v>184</v>
      </c>
      <c r="F20" t="s">
        <v>167</v>
      </c>
      <c r="G20" t="s">
        <v>183</v>
      </c>
      <c r="H20" t="s">
        <v>164</v>
      </c>
      <c r="I20" t="s">
        <v>186</v>
      </c>
      <c r="K20" t="s">
        <v>186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195</v>
      </c>
      <c r="T20" t="s">
        <v>196</v>
      </c>
      <c r="V20" t="s">
        <v>198</v>
      </c>
      <c r="W20" t="s">
        <v>164</v>
      </c>
      <c r="X20" t="s">
        <v>167</v>
      </c>
    </row>
    <row r="21" spans="2:24" x14ac:dyDescent="0.3"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12</v>
      </c>
      <c r="M21">
        <v>10000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</v>
      </c>
      <c r="W21">
        <v>1</v>
      </c>
      <c r="X21">
        <v>1</v>
      </c>
    </row>
    <row r="22" spans="2:24" x14ac:dyDescent="0.3">
      <c r="B22">
        <v>2</v>
      </c>
      <c r="C22">
        <v>1</v>
      </c>
      <c r="D22">
        <v>2</v>
      </c>
      <c r="F22">
        <v>1</v>
      </c>
      <c r="G22">
        <v>1</v>
      </c>
      <c r="H22">
        <v>2</v>
      </c>
      <c r="I22">
        <v>1</v>
      </c>
      <c r="K22">
        <v>2</v>
      </c>
      <c r="L22">
        <v>16</v>
      </c>
      <c r="M22">
        <v>0.05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2</v>
      </c>
      <c r="W22">
        <v>1</v>
      </c>
      <c r="X22">
        <v>2</v>
      </c>
    </row>
    <row r="23" spans="2:24" x14ac:dyDescent="0.3">
      <c r="B23">
        <v>3</v>
      </c>
      <c r="C23">
        <v>1</v>
      </c>
      <c r="D23">
        <v>3</v>
      </c>
      <c r="F23">
        <v>1</v>
      </c>
      <c r="G23">
        <v>1</v>
      </c>
      <c r="H23">
        <v>3</v>
      </c>
      <c r="I23">
        <v>2</v>
      </c>
      <c r="K23">
        <v>3</v>
      </c>
      <c r="L23">
        <v>12</v>
      </c>
      <c r="M23">
        <v>15000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3</v>
      </c>
      <c r="W23">
        <v>2</v>
      </c>
      <c r="X23">
        <v>1</v>
      </c>
    </row>
    <row r="24" spans="2:24" x14ac:dyDescent="0.3">
      <c r="B24">
        <v>4</v>
      </c>
      <c r="C24">
        <v>1</v>
      </c>
      <c r="D24">
        <v>4</v>
      </c>
      <c r="F24">
        <v>1</v>
      </c>
      <c r="G24">
        <v>1</v>
      </c>
      <c r="H24">
        <v>4</v>
      </c>
      <c r="I24">
        <v>3</v>
      </c>
      <c r="K24">
        <v>4</v>
      </c>
      <c r="L24">
        <v>12</v>
      </c>
      <c r="M24">
        <v>200000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4</v>
      </c>
      <c r="W24">
        <v>2</v>
      </c>
      <c r="X24">
        <v>2</v>
      </c>
    </row>
    <row r="25" spans="2:24" x14ac:dyDescent="0.3">
      <c r="B25">
        <v>5</v>
      </c>
      <c r="C25">
        <v>1</v>
      </c>
      <c r="D25">
        <v>5</v>
      </c>
      <c r="F25">
        <v>1</v>
      </c>
      <c r="G25">
        <v>1</v>
      </c>
      <c r="H25">
        <v>5</v>
      </c>
      <c r="I25">
        <v>1</v>
      </c>
      <c r="K25">
        <v>5</v>
      </c>
      <c r="L25">
        <v>12</v>
      </c>
      <c r="M25">
        <v>50000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5</v>
      </c>
      <c r="W25">
        <v>3</v>
      </c>
      <c r="X25">
        <v>1</v>
      </c>
    </row>
    <row r="26" spans="2:24" x14ac:dyDescent="0.3">
      <c r="B26">
        <v>6</v>
      </c>
      <c r="C26">
        <v>1</v>
      </c>
      <c r="D26">
        <v>6</v>
      </c>
      <c r="F26">
        <v>1</v>
      </c>
      <c r="G26">
        <v>1</v>
      </c>
      <c r="H26">
        <v>6</v>
      </c>
      <c r="I26">
        <v>4</v>
      </c>
      <c r="K26">
        <v>6</v>
      </c>
      <c r="L26">
        <v>2</v>
      </c>
      <c r="M26">
        <v>0</v>
      </c>
      <c r="N26">
        <v>0</v>
      </c>
      <c r="O26">
        <v>0</v>
      </c>
      <c r="P26">
        <v>0</v>
      </c>
      <c r="Q26">
        <v>1500000</v>
      </c>
      <c r="R26">
        <v>0.1</v>
      </c>
      <c r="S26">
        <v>0</v>
      </c>
      <c r="T26">
        <v>0</v>
      </c>
      <c r="V26">
        <v>6</v>
      </c>
      <c r="W26">
        <v>3</v>
      </c>
      <c r="X26">
        <v>2</v>
      </c>
    </row>
    <row r="27" spans="2:24" x14ac:dyDescent="0.3">
      <c r="B27">
        <v>1</v>
      </c>
      <c r="C27">
        <v>2</v>
      </c>
      <c r="D27">
        <v>1</v>
      </c>
      <c r="F27">
        <v>1</v>
      </c>
      <c r="G27">
        <v>2</v>
      </c>
      <c r="H27">
        <v>1</v>
      </c>
      <c r="I27">
        <v>5</v>
      </c>
      <c r="K27">
        <v>7</v>
      </c>
      <c r="L27">
        <v>2</v>
      </c>
      <c r="M27">
        <v>0</v>
      </c>
      <c r="N27">
        <v>0</v>
      </c>
      <c r="O27">
        <v>0</v>
      </c>
      <c r="P27">
        <v>1500000</v>
      </c>
      <c r="Q27">
        <v>3500000</v>
      </c>
      <c r="R27">
        <v>0.5</v>
      </c>
      <c r="S27">
        <v>0</v>
      </c>
      <c r="T27">
        <v>0</v>
      </c>
      <c r="V27">
        <v>7</v>
      </c>
      <c r="W27">
        <v>4</v>
      </c>
      <c r="X27">
        <v>1</v>
      </c>
    </row>
    <row r="28" spans="2:24" x14ac:dyDescent="0.3">
      <c r="B28">
        <v>2</v>
      </c>
      <c r="C28">
        <v>2</v>
      </c>
      <c r="D28">
        <v>1</v>
      </c>
      <c r="F28">
        <v>1</v>
      </c>
      <c r="G28">
        <v>3</v>
      </c>
      <c r="H28">
        <v>1</v>
      </c>
      <c r="I28">
        <v>6</v>
      </c>
      <c r="V28">
        <v>8</v>
      </c>
      <c r="W28">
        <v>4</v>
      </c>
      <c r="X28">
        <v>2</v>
      </c>
    </row>
    <row r="29" spans="2:24" x14ac:dyDescent="0.3">
      <c r="B29">
        <v>3</v>
      </c>
      <c r="C29">
        <v>2</v>
      </c>
      <c r="D29">
        <v>1</v>
      </c>
      <c r="F29">
        <v>2</v>
      </c>
      <c r="G29">
        <v>3</v>
      </c>
      <c r="H29">
        <v>1</v>
      </c>
      <c r="I29">
        <v>7</v>
      </c>
      <c r="V29">
        <v>9</v>
      </c>
      <c r="W29">
        <v>5</v>
      </c>
      <c r="X29">
        <v>1</v>
      </c>
    </row>
    <row r="30" spans="2:24" x14ac:dyDescent="0.3">
      <c r="B30">
        <v>4</v>
      </c>
      <c r="C30">
        <v>2</v>
      </c>
      <c r="D30">
        <v>1</v>
      </c>
      <c r="V30">
        <v>10</v>
      </c>
      <c r="W30">
        <v>5</v>
      </c>
      <c r="X30">
        <v>2</v>
      </c>
    </row>
    <row r="31" spans="2:24" x14ac:dyDescent="0.3">
      <c r="B31">
        <v>5</v>
      </c>
      <c r="C31">
        <v>2</v>
      </c>
      <c r="D31">
        <v>1</v>
      </c>
      <c r="V31">
        <v>11</v>
      </c>
      <c r="W31">
        <v>6</v>
      </c>
      <c r="X31">
        <v>1</v>
      </c>
    </row>
    <row r="32" spans="2:24" x14ac:dyDescent="0.3">
      <c r="B32">
        <v>6</v>
      </c>
      <c r="C32">
        <v>2</v>
      </c>
      <c r="D32">
        <v>1</v>
      </c>
      <c r="V32">
        <v>12</v>
      </c>
      <c r="W32">
        <v>6</v>
      </c>
      <c r="X32">
        <v>2</v>
      </c>
    </row>
    <row r="33" spans="2:4" x14ac:dyDescent="0.3">
      <c r="B33">
        <v>1</v>
      </c>
      <c r="C33">
        <v>3</v>
      </c>
      <c r="D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4795-B7AB-448C-96F3-8C47775FC300}">
  <dimension ref="B1:X33"/>
  <sheetViews>
    <sheetView zoomScale="80" zoomScaleNormal="80" workbookViewId="0">
      <selection activeCell="F33" sqref="F33"/>
    </sheetView>
  </sheetViews>
  <sheetFormatPr defaultRowHeight="14.4" x14ac:dyDescent="0.3"/>
  <cols>
    <col min="2" max="2" width="8.109375" customWidth="1"/>
    <col min="3" max="3" width="10.88671875" bestFit="1" customWidth="1"/>
    <col min="4" max="4" width="10.6640625" bestFit="1" customWidth="1"/>
    <col min="5" max="5" width="10.88671875" bestFit="1" customWidth="1"/>
    <col min="6" max="6" width="15.5546875" bestFit="1" customWidth="1"/>
    <col min="7" max="7" width="7.88671875" bestFit="1" customWidth="1"/>
    <col min="8" max="8" width="6.5546875" bestFit="1" customWidth="1"/>
    <col min="9" max="9" width="10.88671875" bestFit="1" customWidth="1"/>
    <col min="10" max="10" width="9.6640625" bestFit="1" customWidth="1"/>
    <col min="11" max="11" width="10.21875" bestFit="1" customWidth="1"/>
    <col min="12" max="12" width="10.5546875" bestFit="1" customWidth="1"/>
    <col min="13" max="13" width="11.33203125" bestFit="1" customWidth="1"/>
    <col min="14" max="15" width="11.21875" bestFit="1" customWidth="1"/>
    <col min="16" max="16" width="11.77734375" bestFit="1" customWidth="1"/>
  </cols>
  <sheetData>
    <row r="1" spans="2:24" x14ac:dyDescent="0.3">
      <c r="B1" s="136" t="s">
        <v>200</v>
      </c>
    </row>
    <row r="2" spans="2:24" x14ac:dyDescent="0.3">
      <c r="B2" s="137" t="s">
        <v>161</v>
      </c>
      <c r="Q2" s="137" t="s">
        <v>176</v>
      </c>
      <c r="W2" s="137" t="s">
        <v>153</v>
      </c>
    </row>
    <row r="3" spans="2:24" x14ac:dyDescent="0.3"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s="136" t="s">
        <v>175</v>
      </c>
      <c r="O3" t="s">
        <v>174</v>
      </c>
      <c r="Q3" t="s">
        <v>177</v>
      </c>
      <c r="R3" t="s">
        <v>165</v>
      </c>
      <c r="S3" t="s">
        <v>178</v>
      </c>
      <c r="T3" t="s">
        <v>179</v>
      </c>
      <c r="U3" t="s">
        <v>180</v>
      </c>
      <c r="W3" t="s">
        <v>165</v>
      </c>
      <c r="X3" t="s">
        <v>175</v>
      </c>
    </row>
    <row r="4" spans="2:24" x14ac:dyDescent="0.3"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1000000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1000000</v>
      </c>
    </row>
    <row r="5" spans="2:24" x14ac:dyDescent="0.3"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2</v>
      </c>
      <c r="M5">
        <v>1</v>
      </c>
      <c r="N5">
        <v>1000000</v>
      </c>
      <c r="O5">
        <v>2</v>
      </c>
      <c r="Q5">
        <v>2</v>
      </c>
      <c r="R5">
        <v>2</v>
      </c>
      <c r="S5">
        <v>5</v>
      </c>
      <c r="T5">
        <v>5</v>
      </c>
      <c r="U5">
        <v>2</v>
      </c>
      <c r="W5">
        <v>2</v>
      </c>
      <c r="X5">
        <v>1000000</v>
      </c>
    </row>
    <row r="6" spans="2:24" x14ac:dyDescent="0.3">
      <c r="B6">
        <v>0</v>
      </c>
      <c r="C6">
        <v>1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1000000</v>
      </c>
      <c r="O6">
        <v>3</v>
      </c>
      <c r="Q6">
        <v>3</v>
      </c>
      <c r="R6">
        <v>3</v>
      </c>
      <c r="S6">
        <v>9</v>
      </c>
      <c r="T6">
        <v>9</v>
      </c>
      <c r="U6">
        <v>3</v>
      </c>
      <c r="W6">
        <v>3</v>
      </c>
      <c r="X6">
        <v>1000000</v>
      </c>
    </row>
    <row r="7" spans="2:24" x14ac:dyDescent="0.3"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1000000</v>
      </c>
      <c r="O7">
        <v>4</v>
      </c>
      <c r="Q7">
        <v>4</v>
      </c>
      <c r="R7">
        <v>4</v>
      </c>
      <c r="S7">
        <v>13</v>
      </c>
      <c r="T7">
        <v>13</v>
      </c>
      <c r="U7">
        <v>4</v>
      </c>
      <c r="W7">
        <v>4</v>
      </c>
      <c r="X7">
        <v>2000000</v>
      </c>
    </row>
    <row r="8" spans="2:24" x14ac:dyDescent="0.3">
      <c r="B8">
        <v>0</v>
      </c>
      <c r="C8">
        <v>1</v>
      </c>
      <c r="D8">
        <v>3</v>
      </c>
      <c r="E8">
        <v>3</v>
      </c>
      <c r="F8">
        <v>1</v>
      </c>
      <c r="G8">
        <v>1</v>
      </c>
      <c r="H8">
        <v>3</v>
      </c>
      <c r="I8">
        <v>2</v>
      </c>
      <c r="J8">
        <v>3</v>
      </c>
      <c r="K8">
        <v>1</v>
      </c>
      <c r="L8">
        <v>1</v>
      </c>
      <c r="M8">
        <v>1</v>
      </c>
      <c r="N8">
        <v>1000000</v>
      </c>
      <c r="O8">
        <v>5</v>
      </c>
      <c r="Q8">
        <v>5</v>
      </c>
      <c r="R8">
        <v>5</v>
      </c>
      <c r="S8">
        <v>17</v>
      </c>
      <c r="T8">
        <v>17</v>
      </c>
      <c r="U8">
        <v>5</v>
      </c>
      <c r="W8">
        <v>5</v>
      </c>
      <c r="X8">
        <v>2000000</v>
      </c>
    </row>
    <row r="9" spans="2:24" x14ac:dyDescent="0.3">
      <c r="B9">
        <v>1</v>
      </c>
      <c r="C9">
        <v>1</v>
      </c>
      <c r="D9">
        <v>3</v>
      </c>
      <c r="E9">
        <v>3</v>
      </c>
      <c r="F9">
        <v>1</v>
      </c>
      <c r="G9">
        <v>2</v>
      </c>
      <c r="H9">
        <v>3</v>
      </c>
      <c r="I9">
        <v>2</v>
      </c>
      <c r="J9">
        <v>3</v>
      </c>
      <c r="K9">
        <v>1</v>
      </c>
      <c r="L9">
        <v>2</v>
      </c>
      <c r="M9">
        <v>1</v>
      </c>
      <c r="N9">
        <v>1000000</v>
      </c>
      <c r="O9">
        <v>6</v>
      </c>
      <c r="Q9">
        <v>6</v>
      </c>
      <c r="R9">
        <v>6</v>
      </c>
      <c r="S9">
        <v>21</v>
      </c>
      <c r="T9">
        <v>21</v>
      </c>
      <c r="U9">
        <v>6</v>
      </c>
      <c r="W9">
        <v>6</v>
      </c>
      <c r="X9">
        <v>2000000</v>
      </c>
    </row>
    <row r="10" spans="2:24" x14ac:dyDescent="0.3">
      <c r="B10">
        <v>0</v>
      </c>
      <c r="C10">
        <v>1</v>
      </c>
      <c r="D10">
        <v>4</v>
      </c>
      <c r="E10">
        <v>4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1</v>
      </c>
      <c r="M10">
        <v>1</v>
      </c>
      <c r="N10">
        <v>2000000</v>
      </c>
      <c r="O10">
        <v>7</v>
      </c>
    </row>
    <row r="11" spans="2:24" x14ac:dyDescent="0.3">
      <c r="B11">
        <v>1</v>
      </c>
      <c r="C11">
        <v>1</v>
      </c>
      <c r="D11">
        <v>4</v>
      </c>
      <c r="E11">
        <v>4</v>
      </c>
      <c r="F11">
        <v>1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>
        <v>1</v>
      </c>
      <c r="N11">
        <v>2000000</v>
      </c>
      <c r="O11">
        <v>8</v>
      </c>
    </row>
    <row r="12" spans="2:24" x14ac:dyDescent="0.3">
      <c r="B12">
        <v>0</v>
      </c>
      <c r="C12">
        <v>1</v>
      </c>
      <c r="D12">
        <v>5</v>
      </c>
      <c r="E12">
        <v>5</v>
      </c>
      <c r="F12">
        <v>1</v>
      </c>
      <c r="G12">
        <v>1</v>
      </c>
      <c r="H12">
        <v>5</v>
      </c>
      <c r="I12">
        <v>4</v>
      </c>
      <c r="J12">
        <v>5</v>
      </c>
      <c r="K12">
        <v>1</v>
      </c>
      <c r="L12">
        <v>1</v>
      </c>
      <c r="M12">
        <v>1</v>
      </c>
      <c r="N12">
        <v>2000000</v>
      </c>
      <c r="O12">
        <v>9</v>
      </c>
    </row>
    <row r="13" spans="2:24" x14ac:dyDescent="0.3">
      <c r="B13">
        <v>1</v>
      </c>
      <c r="C13">
        <v>1</v>
      </c>
      <c r="D13">
        <v>5</v>
      </c>
      <c r="E13">
        <v>5</v>
      </c>
      <c r="F13">
        <v>1</v>
      </c>
      <c r="G13">
        <v>2</v>
      </c>
      <c r="H13">
        <v>5</v>
      </c>
      <c r="I13">
        <v>4</v>
      </c>
      <c r="J13">
        <v>5</v>
      </c>
      <c r="K13">
        <v>1</v>
      </c>
      <c r="L13">
        <v>2</v>
      </c>
      <c r="M13">
        <v>1</v>
      </c>
      <c r="N13">
        <v>2000000</v>
      </c>
      <c r="O13">
        <v>10</v>
      </c>
    </row>
    <row r="14" spans="2:24" x14ac:dyDescent="0.3">
      <c r="B14">
        <v>0</v>
      </c>
      <c r="C14">
        <v>1</v>
      </c>
      <c r="D14">
        <v>6</v>
      </c>
      <c r="E14">
        <v>6</v>
      </c>
      <c r="F14">
        <v>1</v>
      </c>
      <c r="G14">
        <v>1</v>
      </c>
      <c r="H14">
        <v>6</v>
      </c>
      <c r="I14">
        <v>5</v>
      </c>
      <c r="J14">
        <v>6</v>
      </c>
      <c r="K14">
        <v>1</v>
      </c>
      <c r="L14">
        <v>1</v>
      </c>
      <c r="M14">
        <v>1</v>
      </c>
      <c r="N14">
        <v>2000000</v>
      </c>
      <c r="O14">
        <v>11</v>
      </c>
    </row>
    <row r="15" spans="2:24" x14ac:dyDescent="0.3">
      <c r="B15">
        <v>1</v>
      </c>
      <c r="C15">
        <v>1</v>
      </c>
      <c r="D15">
        <v>6</v>
      </c>
      <c r="E15">
        <v>6</v>
      </c>
      <c r="F15">
        <v>1</v>
      </c>
      <c r="G15">
        <v>2</v>
      </c>
      <c r="H15">
        <v>6</v>
      </c>
      <c r="I15">
        <v>5</v>
      </c>
      <c r="J15">
        <v>6</v>
      </c>
      <c r="K15">
        <v>1</v>
      </c>
      <c r="L15">
        <v>2</v>
      </c>
      <c r="M15">
        <v>1</v>
      </c>
      <c r="N15">
        <v>2000000</v>
      </c>
      <c r="O15">
        <v>12</v>
      </c>
    </row>
    <row r="19" spans="2:24" x14ac:dyDescent="0.3">
      <c r="B19" s="137" t="s">
        <v>181</v>
      </c>
      <c r="F19" s="137" t="s">
        <v>185</v>
      </c>
      <c r="K19" s="137" t="s">
        <v>187</v>
      </c>
      <c r="V19" s="137" t="s">
        <v>197</v>
      </c>
    </row>
    <row r="20" spans="2:24" x14ac:dyDescent="0.3">
      <c r="B20" t="s">
        <v>182</v>
      </c>
      <c r="C20" t="s">
        <v>183</v>
      </c>
      <c r="D20" t="s">
        <v>184</v>
      </c>
      <c r="F20" t="s">
        <v>167</v>
      </c>
      <c r="G20" t="s">
        <v>183</v>
      </c>
      <c r="H20" t="s">
        <v>164</v>
      </c>
      <c r="I20" t="s">
        <v>186</v>
      </c>
      <c r="K20" t="s">
        <v>186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195</v>
      </c>
      <c r="T20" t="s">
        <v>196</v>
      </c>
      <c r="V20" t="s">
        <v>198</v>
      </c>
      <c r="W20" t="s">
        <v>164</v>
      </c>
      <c r="X20" t="s">
        <v>167</v>
      </c>
    </row>
    <row r="21" spans="2:24" x14ac:dyDescent="0.3"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12</v>
      </c>
      <c r="M21">
        <v>10000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</v>
      </c>
      <c r="W21">
        <v>1</v>
      </c>
      <c r="X21">
        <v>1</v>
      </c>
    </row>
    <row r="22" spans="2:24" x14ac:dyDescent="0.3">
      <c r="B22">
        <v>2</v>
      </c>
      <c r="C22">
        <v>1</v>
      </c>
      <c r="D22">
        <v>2</v>
      </c>
      <c r="F22">
        <v>1</v>
      </c>
      <c r="G22">
        <v>1</v>
      </c>
      <c r="H22">
        <v>2</v>
      </c>
      <c r="I22">
        <v>1</v>
      </c>
      <c r="K22">
        <v>2</v>
      </c>
      <c r="L22">
        <v>16</v>
      </c>
      <c r="M22">
        <v>0.05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2</v>
      </c>
      <c r="W22">
        <v>1</v>
      </c>
      <c r="X22">
        <v>2</v>
      </c>
    </row>
    <row r="23" spans="2:24" x14ac:dyDescent="0.3">
      <c r="B23">
        <v>3</v>
      </c>
      <c r="C23">
        <v>1</v>
      </c>
      <c r="D23">
        <v>3</v>
      </c>
      <c r="F23">
        <v>1</v>
      </c>
      <c r="G23">
        <v>1</v>
      </c>
      <c r="H23">
        <v>3</v>
      </c>
      <c r="I23">
        <v>2</v>
      </c>
      <c r="K23">
        <v>3</v>
      </c>
      <c r="L23">
        <v>12</v>
      </c>
      <c r="M23">
        <v>15000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3</v>
      </c>
      <c r="W23">
        <v>2</v>
      </c>
      <c r="X23">
        <v>1</v>
      </c>
    </row>
    <row r="24" spans="2:24" x14ac:dyDescent="0.3">
      <c r="B24">
        <v>4</v>
      </c>
      <c r="C24">
        <v>1</v>
      </c>
      <c r="D24">
        <v>4</v>
      </c>
      <c r="F24">
        <v>1</v>
      </c>
      <c r="G24">
        <v>1</v>
      </c>
      <c r="H24">
        <v>4</v>
      </c>
      <c r="I24">
        <v>3</v>
      </c>
      <c r="K24">
        <v>4</v>
      </c>
      <c r="L24">
        <v>12</v>
      </c>
      <c r="M24">
        <v>200000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4</v>
      </c>
      <c r="W24">
        <v>2</v>
      </c>
      <c r="X24">
        <v>2</v>
      </c>
    </row>
    <row r="25" spans="2:24" x14ac:dyDescent="0.3">
      <c r="B25">
        <v>5</v>
      </c>
      <c r="C25">
        <v>1</v>
      </c>
      <c r="D25">
        <v>5</v>
      </c>
      <c r="F25">
        <v>1</v>
      </c>
      <c r="G25">
        <v>1</v>
      </c>
      <c r="H25">
        <v>5</v>
      </c>
      <c r="I25">
        <v>1</v>
      </c>
      <c r="K25">
        <v>5</v>
      </c>
      <c r="L25">
        <v>12</v>
      </c>
      <c r="M25">
        <v>50000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5</v>
      </c>
      <c r="W25">
        <v>3</v>
      </c>
      <c r="X25">
        <v>1</v>
      </c>
    </row>
    <row r="26" spans="2:24" x14ac:dyDescent="0.3">
      <c r="B26">
        <v>6</v>
      </c>
      <c r="C26">
        <v>1</v>
      </c>
      <c r="D26">
        <v>6</v>
      </c>
      <c r="F26">
        <v>1</v>
      </c>
      <c r="G26">
        <v>1</v>
      </c>
      <c r="H26">
        <v>6</v>
      </c>
      <c r="I26">
        <v>4</v>
      </c>
      <c r="K26">
        <v>6</v>
      </c>
      <c r="L26">
        <v>2</v>
      </c>
      <c r="M26">
        <v>0</v>
      </c>
      <c r="N26">
        <v>0</v>
      </c>
      <c r="O26">
        <v>0</v>
      </c>
      <c r="P26">
        <v>0</v>
      </c>
      <c r="Q26">
        <v>1500000</v>
      </c>
      <c r="R26">
        <v>0.1</v>
      </c>
      <c r="S26">
        <v>0</v>
      </c>
      <c r="T26">
        <v>0</v>
      </c>
      <c r="V26">
        <v>6</v>
      </c>
      <c r="W26">
        <v>3</v>
      </c>
      <c r="X26">
        <v>2</v>
      </c>
    </row>
    <row r="27" spans="2:24" x14ac:dyDescent="0.3">
      <c r="B27">
        <v>1</v>
      </c>
      <c r="C27">
        <v>2</v>
      </c>
      <c r="D27">
        <v>1</v>
      </c>
      <c r="F27">
        <v>1</v>
      </c>
      <c r="G27">
        <v>2</v>
      </c>
      <c r="H27">
        <v>1</v>
      </c>
      <c r="I27">
        <v>5</v>
      </c>
      <c r="K27">
        <v>7</v>
      </c>
      <c r="L27">
        <v>2</v>
      </c>
      <c r="M27">
        <v>0</v>
      </c>
      <c r="N27">
        <v>0</v>
      </c>
      <c r="O27">
        <v>0</v>
      </c>
      <c r="P27">
        <v>1500000</v>
      </c>
      <c r="Q27">
        <v>3500000</v>
      </c>
      <c r="R27">
        <v>0.5</v>
      </c>
      <c r="S27">
        <v>0</v>
      </c>
      <c r="T27">
        <v>0</v>
      </c>
      <c r="V27">
        <v>7</v>
      </c>
      <c r="W27">
        <v>4</v>
      </c>
      <c r="X27">
        <v>1</v>
      </c>
    </row>
    <row r="28" spans="2:24" x14ac:dyDescent="0.3">
      <c r="B28">
        <v>2</v>
      </c>
      <c r="C28">
        <v>2</v>
      </c>
      <c r="D28">
        <v>1</v>
      </c>
      <c r="F28" s="138">
        <v>2</v>
      </c>
      <c r="G28" s="138">
        <v>2</v>
      </c>
      <c r="H28" s="138">
        <v>1</v>
      </c>
      <c r="I28" s="138">
        <v>5</v>
      </c>
      <c r="V28">
        <v>8</v>
      </c>
      <c r="W28">
        <v>4</v>
      </c>
      <c r="X28">
        <v>2</v>
      </c>
    </row>
    <row r="29" spans="2:24" x14ac:dyDescent="0.3">
      <c r="B29">
        <v>3</v>
      </c>
      <c r="C29">
        <v>2</v>
      </c>
      <c r="D29">
        <v>1</v>
      </c>
      <c r="F29">
        <v>1</v>
      </c>
      <c r="G29">
        <v>3</v>
      </c>
      <c r="H29">
        <v>1</v>
      </c>
      <c r="I29">
        <v>6</v>
      </c>
      <c r="V29">
        <v>9</v>
      </c>
      <c r="W29">
        <v>5</v>
      </c>
      <c r="X29">
        <v>1</v>
      </c>
    </row>
    <row r="30" spans="2:24" x14ac:dyDescent="0.3">
      <c r="B30">
        <v>4</v>
      </c>
      <c r="C30">
        <v>2</v>
      </c>
      <c r="D30">
        <v>1</v>
      </c>
      <c r="F30">
        <v>2</v>
      </c>
      <c r="G30">
        <v>3</v>
      </c>
      <c r="H30">
        <v>1</v>
      </c>
      <c r="I30">
        <v>7</v>
      </c>
      <c r="V30">
        <v>10</v>
      </c>
      <c r="W30">
        <v>5</v>
      </c>
      <c r="X30">
        <v>2</v>
      </c>
    </row>
    <row r="31" spans="2:24" x14ac:dyDescent="0.3">
      <c r="B31">
        <v>5</v>
      </c>
      <c r="C31">
        <v>2</v>
      </c>
      <c r="D31">
        <v>1</v>
      </c>
      <c r="V31">
        <v>11</v>
      </c>
      <c r="W31">
        <v>6</v>
      </c>
      <c r="X31">
        <v>1</v>
      </c>
    </row>
    <row r="32" spans="2:24" x14ac:dyDescent="0.3">
      <c r="B32">
        <v>6</v>
      </c>
      <c r="C32">
        <v>2</v>
      </c>
      <c r="D32">
        <v>1</v>
      </c>
      <c r="V32">
        <v>12</v>
      </c>
      <c r="W32">
        <v>6</v>
      </c>
      <c r="X32">
        <v>2</v>
      </c>
    </row>
    <row r="33" spans="2:4" x14ac:dyDescent="0.3">
      <c r="B33">
        <v>1</v>
      </c>
      <c r="C33">
        <v>3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OED files</vt:lpstr>
      <vt:lpstr>Policy Calculation</vt:lpstr>
      <vt:lpstr>Oasis kernel tables</vt:lpstr>
      <vt:lpstr>Oasis kernel tables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2019-04-11T08:55:25Z</dcterms:created>
  <dcterms:modified xsi:type="dcterms:W3CDTF">2020-11-17T16:38:17Z</dcterms:modified>
</cp:coreProperties>
</file>