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17\"/>
    </mc:Choice>
  </mc:AlternateContent>
  <xr:revisionPtr revIDLastSave="0" documentId="13_ncr:1_{C676FA00-76C7-460C-8389-F88C231E024B}" xr6:coauthVersionLast="36" xr6:coauthVersionMax="36" xr10:uidLastSave="{00000000-0000-0000-0000-000000000000}"/>
  <bookViews>
    <workbookView xWindow="0" yWindow="0" windowWidth="23010" windowHeight="5655" xr2:uid="{00000000-000D-0000-FFFF-FFFF00000000}"/>
  </bookViews>
  <sheets>
    <sheet name="sidx 1" sheetId="12" r:id="rId1"/>
    <sheet name="sidx 2" sheetId="11" r:id="rId2"/>
    <sheet name="sidx 3" sheetId="10" r:id="rId3"/>
  </sheets>
  <calcPr calcId="162913" iterateDelta="1E-4"/>
</workbook>
</file>

<file path=xl/calcChain.xml><?xml version="1.0" encoding="utf-8"?>
<calcChain xmlns="http://schemas.openxmlformats.org/spreadsheetml/2006/main">
  <c r="J28" i="10" l="1"/>
  <c r="I28" i="10"/>
  <c r="H28" i="10"/>
  <c r="G28" i="10"/>
  <c r="F28" i="10"/>
  <c r="E28" i="10"/>
  <c r="D28" i="10"/>
  <c r="C28" i="10"/>
  <c r="J27" i="10"/>
  <c r="I27" i="10"/>
  <c r="H27" i="10"/>
  <c r="G27" i="10"/>
  <c r="F27" i="10"/>
  <c r="E27" i="10"/>
  <c r="D27" i="10"/>
  <c r="C27" i="10"/>
  <c r="J28" i="11"/>
  <c r="I28" i="11"/>
  <c r="H28" i="11"/>
  <c r="G28" i="11"/>
  <c r="F28" i="11"/>
  <c r="E28" i="11"/>
  <c r="D28" i="11"/>
  <c r="C28" i="11"/>
  <c r="J27" i="11"/>
  <c r="I27" i="11"/>
  <c r="H27" i="11"/>
  <c r="G27" i="11"/>
  <c r="F27" i="11"/>
  <c r="E27" i="11"/>
  <c r="D27" i="11"/>
  <c r="C27" i="11"/>
  <c r="J19" i="12" l="1"/>
  <c r="I19" i="12"/>
  <c r="H19" i="12"/>
  <c r="G19" i="12"/>
  <c r="F19" i="12"/>
  <c r="E19" i="12"/>
  <c r="D19" i="12"/>
  <c r="C19" i="12"/>
  <c r="L9" i="12"/>
  <c r="J19" i="11"/>
  <c r="I19" i="11"/>
  <c r="H19" i="11"/>
  <c r="G19" i="11"/>
  <c r="F19" i="11"/>
  <c r="E19" i="11"/>
  <c r="D19" i="11"/>
  <c r="C19" i="11"/>
  <c r="C20" i="11" s="1"/>
  <c r="L9" i="11"/>
  <c r="C19" i="10"/>
  <c r="D19" i="10"/>
  <c r="E19" i="10"/>
  <c r="F19" i="10"/>
  <c r="G19" i="10"/>
  <c r="H19" i="10"/>
  <c r="I19" i="10"/>
  <c r="J19" i="10"/>
  <c r="C20" i="10" l="1"/>
  <c r="C21" i="10"/>
  <c r="C20" i="12"/>
  <c r="C21" i="12"/>
  <c r="L21" i="12" s="1"/>
  <c r="K19" i="12"/>
  <c r="L19" i="12" s="1"/>
  <c r="K19" i="11"/>
  <c r="L19" i="11" s="1"/>
  <c r="C21" i="11"/>
  <c r="L9" i="10"/>
  <c r="C22" i="12" l="1"/>
  <c r="L22" i="12" s="1"/>
  <c r="L23" i="12" s="1"/>
  <c r="L24" i="12" s="1"/>
  <c r="C22" i="11"/>
  <c r="L22" i="11" s="1"/>
  <c r="L21" i="11"/>
  <c r="K19" i="10"/>
  <c r="L19" i="10" s="1"/>
  <c r="C23" i="12" l="1"/>
  <c r="L25" i="12"/>
  <c r="C23" i="11"/>
  <c r="L23" i="11"/>
  <c r="L24" i="11" s="1"/>
  <c r="L25" i="11" s="1"/>
  <c r="L21" i="10"/>
  <c r="C22" i="10"/>
  <c r="L22" i="10" s="1"/>
  <c r="J28" i="12" l="1"/>
  <c r="J27" i="12"/>
  <c r="I28" i="12"/>
  <c r="I27" i="12"/>
  <c r="H28" i="12"/>
  <c r="H27" i="12"/>
  <c r="G28" i="12"/>
  <c r="G27" i="12"/>
  <c r="F28" i="12"/>
  <c r="F27" i="12"/>
  <c r="E28" i="12"/>
  <c r="E27" i="12"/>
  <c r="D28" i="12"/>
  <c r="D27" i="12"/>
  <c r="C28" i="12"/>
  <c r="C27" i="12"/>
  <c r="L23" i="10"/>
  <c r="L24" i="10" s="1"/>
  <c r="C23" i="10"/>
  <c r="L25" i="10" l="1"/>
</calcChain>
</file>

<file path=xl/sharedStrings.xml><?xml version="1.0" encoding="utf-8"?>
<sst xmlns="http://schemas.openxmlformats.org/spreadsheetml/2006/main" count="150" uniqueCount="46">
  <si>
    <t>Worked example description</t>
  </si>
  <si>
    <t>Worked example</t>
  </si>
  <si>
    <t>Location 1</t>
  </si>
  <si>
    <t>Location 2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</si>
  <si>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</si>
  <si>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</si>
  <si>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</si>
  <si>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</si>
  <si>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</si>
  <si>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</si>
  <si>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</si>
  <si>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Policy</t>
  </si>
  <si>
    <t>Terms</t>
  </si>
  <si>
    <t>Total Insurable Value</t>
  </si>
  <si>
    <t>V</t>
  </si>
  <si>
    <t>Variable Inputs</t>
  </si>
  <si>
    <t>Damage Ratio</t>
  </si>
  <si>
    <t>DR</t>
  </si>
  <si>
    <t>Calculations</t>
  </si>
  <si>
    <t>Coverage level</t>
  </si>
  <si>
    <t>Policy level</t>
  </si>
  <si>
    <t>Ground-up loss</t>
  </si>
  <si>
    <t>GU = V * DR</t>
  </si>
  <si>
    <t>Effective policy ded</t>
  </si>
  <si>
    <t>II. Location Ded/min ded/policy limit</t>
  </si>
  <si>
    <t>S4 = S2 -S3</t>
  </si>
  <si>
    <t>Gross Loss</t>
  </si>
  <si>
    <t>S5 = S4 + S3 - S5</t>
  </si>
  <si>
    <t>Policy minimum deductible</t>
  </si>
  <si>
    <t>Dmin</t>
  </si>
  <si>
    <t>Policy maximum deductible</t>
  </si>
  <si>
    <t>Dmax</t>
  </si>
  <si>
    <r>
      <t>S3 = Sum(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(S1,S2))</t>
    </r>
  </si>
  <si>
    <r>
      <t xml:space="preserve">S5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(Dmax,Min(Max(S3,Dmin),S3+S4)</t>
    </r>
  </si>
  <si>
    <t>Percentage of loss</t>
  </si>
  <si>
    <t>Policy deductible</t>
  </si>
  <si>
    <t>Policy deductible type</t>
  </si>
  <si>
    <t>PD</t>
  </si>
  <si>
    <t>Total GUL</t>
  </si>
  <si>
    <t>Policy Deductible deductible</t>
  </si>
  <si>
    <t>S1 = Sum(PD*GU)</t>
  </si>
  <si>
    <t>S2 = Sum(GU)</t>
  </si>
  <si>
    <t>PD applied</t>
  </si>
  <si>
    <t>% Loss deductible with Min and Max</t>
  </si>
  <si>
    <t>Back-allocation allocrule 1 (GU)</t>
  </si>
  <si>
    <t>Back-allocation allocrule 2 (Prior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</si>
</sst>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_(* #,##0_);_(* \(#,##0\);_(* \-??_);_(@_)"/>
  </numFmts>
  <fonts count="1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0000"/>
      <name val="Calibri"/>
      <family val="2"/>
    </font>
    <font>
      <sz val="11"/>
      <color theme="4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9" fontId="2" fillId="0" borderId="0"/>
    <xf numFmtId="164" fontId="2" fillId="0" borderId="0"/>
  </cellStyleXfs>
  <cellXfs count="63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5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right" vertical="top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right" vertical="top"/>
    </xf>
    <xf numFmtId="0" fontId="4" fillId="0" borderId="6" xfId="0" applyFont="1" applyBorder="1" applyAlignment="1">
      <alignment horizontal="right" vertical="top"/>
    </xf>
    <xf numFmtId="0" fontId="0" fillId="0" borderId="0" xfId="0" applyBorder="1"/>
    <xf numFmtId="0" fontId="6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9" xfId="0" applyNumberFormat="1" applyFont="1" applyBorder="1" applyAlignment="1">
      <alignment vertical="top"/>
    </xf>
    <xf numFmtId="9" fontId="2" fillId="0" borderId="9" xfId="2" applyBorder="1"/>
    <xf numFmtId="0" fontId="0" fillId="0" borderId="8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9" xfId="0" applyBorder="1"/>
    <xf numFmtId="3" fontId="0" fillId="0" borderId="0" xfId="0" applyNumberFormat="1" applyFont="1" applyBorder="1" applyAlignment="1">
      <alignment horizontal="center" vertical="top"/>
    </xf>
    <xf numFmtId="3" fontId="7" fillId="0" borderId="9" xfId="0" applyNumberFormat="1" applyFont="1" applyBorder="1" applyAlignment="1">
      <alignment horizontal="right" vertical="top"/>
    </xf>
    <xf numFmtId="3" fontId="8" fillId="0" borderId="0" xfId="0" applyNumberFormat="1" applyFont="1" applyBorder="1" applyAlignment="1">
      <alignment horizontal="right" vertical="top"/>
    </xf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9" fillId="0" borderId="0" xfId="2" applyFont="1" applyBorder="1" applyAlignment="1" applyProtection="1">
      <alignment horizontal="right" vertical="top"/>
    </xf>
    <xf numFmtId="0" fontId="6" fillId="0" borderId="5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9" fontId="2" fillId="0" borderId="0" xfId="2" applyBorder="1"/>
    <xf numFmtId="165" fontId="7" fillId="0" borderId="9" xfId="3" applyNumberFormat="1" applyFont="1" applyBorder="1"/>
    <xf numFmtId="3" fontId="0" fillId="0" borderId="0" xfId="0" applyNumberFormat="1" applyBorder="1"/>
    <xf numFmtId="3" fontId="0" fillId="0" borderId="9" xfId="0" applyNumberFormat="1" applyBorder="1"/>
    <xf numFmtId="3" fontId="0" fillId="0" borderId="0" xfId="0" applyNumberFormat="1"/>
    <xf numFmtId="3" fontId="0" fillId="0" borderId="0" xfId="0" applyNumberFormat="1" applyFont="1" applyBorder="1" applyAlignment="1">
      <alignment horizontal="center" vertical="top" wrapText="1"/>
    </xf>
    <xf numFmtId="0" fontId="0" fillId="0" borderId="4" xfId="0" applyFont="1" applyBorder="1" applyAlignment="1">
      <alignment vertical="top"/>
    </xf>
    <xf numFmtId="3" fontId="0" fillId="0" borderId="5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3" fontId="0" fillId="0" borderId="2" xfId="0" applyNumberFormat="1" applyFont="1" applyBorder="1" applyAlignment="1">
      <alignment horizontal="right" vertical="top"/>
    </xf>
    <xf numFmtId="3" fontId="0" fillId="0" borderId="2" xfId="0" applyNumberFormat="1" applyFont="1" applyBorder="1" applyAlignment="1">
      <alignment vertical="top"/>
    </xf>
    <xf numFmtId="3" fontId="0" fillId="0" borderId="3" xfId="0" applyNumberFormat="1" applyFont="1" applyBorder="1" applyAlignment="1">
      <alignment vertical="top"/>
    </xf>
    <xf numFmtId="3" fontId="0" fillId="0" borderId="10" xfId="0" applyNumberFormat="1" applyBorder="1"/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  <xf numFmtId="9" fontId="0" fillId="0" borderId="0" xfId="0" applyNumberFormat="1"/>
    <xf numFmtId="3" fontId="0" fillId="0" borderId="5" xfId="0" applyNumberFormat="1" applyBorder="1" applyAlignment="1">
      <alignment horizontal="center"/>
    </xf>
    <xf numFmtId="9" fontId="11" fillId="0" borderId="0" xfId="2" applyFont="1" applyBorder="1" applyAlignment="1">
      <alignment horizontal="center"/>
    </xf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  <xf numFmtId="0" fontId="12" fillId="0" borderId="0" xfId="0" applyFont="1" applyBorder="1" applyAlignment="1">
      <alignment vertical="top"/>
    </xf>
    <xf numFmtId="3" fontId="12" fillId="0" borderId="0" xfId="0" applyNumberFormat="1" applyFont="1" applyBorder="1" applyAlignment="1">
      <alignment horizontal="right" vertical="top"/>
    </xf>
    <xf numFmtId="0" fontId="0" fillId="0" borderId="0" xfId="0" applyAlignment="1">
      <alignment vertical="top"/>
    </xf>
  </cellXfs>
  <cellStyles count="4">
    <cellStyle name="Comma 2" xfId="3" xr:uid="{00000000-0005-0000-0000-000000000000}"/>
    <cellStyle name="Normal" xfId="0" builtinId="0"/>
    <cellStyle name="Normal 2" xfId="1" xr:uid="{00000000-0005-0000-0000-000002000000}"/>
    <cellStyle name="Percent 2" xfId="2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D666-A660-4FEE-85B7-2CF034788FBB}">
  <sheetPr>
    <pageSetUpPr fitToPage="1"/>
  </sheetPr>
  <dimension ref="A1:AMK44"/>
  <sheetViews>
    <sheetView tabSelected="1" zoomScale="90" zoomScaleNormal="90" workbookViewId="0">
      <selection activeCell="C16" sqref="C16"/>
    </sheetView>
  </sheetViews>
  <sheetFormatPr defaultRowHeight="15" x14ac:dyDescent="0.25"/>
  <cols>
    <col min="1" max="1" width="28.7109375" customWidth="1"/>
    <col min="2" max="2" width="25.5703125" customWidth="1"/>
    <col min="3" max="3" width="10.140625" bestFit="1" customWidth="1"/>
    <col min="4" max="4" width="15.28515625" bestFit="1" customWidth="1"/>
    <col min="5" max="5" width="10.140625" bestFit="1" customWidth="1"/>
    <col min="6" max="6" width="13.42578125" bestFit="1" customWidth="1"/>
    <col min="7" max="7" width="10.140625" bestFit="1" customWidth="1"/>
    <col min="8" max="8" width="15.28515625" bestFit="1" customWidth="1"/>
    <col min="9" max="9" width="9" bestFit="1" customWidth="1"/>
    <col min="10" max="10" width="13.42578125" bestFit="1" customWidth="1"/>
    <col min="11" max="11" width="14.28515625" bestFit="1" customWidth="1"/>
    <col min="12" max="12" width="11.5703125" bestFit="1" customWidth="1"/>
    <col min="14" max="14" width="21.42578125" customWidth="1"/>
  </cols>
  <sheetData>
    <row r="1" spans="1:12" x14ac:dyDescent="0.25">
      <c r="A1" s="1" t="s">
        <v>0</v>
      </c>
    </row>
    <row r="2" spans="1:12" x14ac:dyDescent="0.25">
      <c r="A2" t="s">
        <v>43</v>
      </c>
      <c r="D2" s="55"/>
      <c r="E2" s="55"/>
    </row>
    <row r="4" spans="1:12" x14ac:dyDescent="0.25">
      <c r="A4" s="2" t="s">
        <v>1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2" ht="15.75" thickBot="1" x14ac:dyDescent="0.3">
      <c r="A5" s="6" t="s">
        <v>24</v>
      </c>
      <c r="B5" s="3"/>
      <c r="C5" s="7" t="s">
        <v>2</v>
      </c>
      <c r="D5" s="5"/>
      <c r="E5" s="5"/>
      <c r="F5" s="5"/>
      <c r="G5" s="7" t="s">
        <v>3</v>
      </c>
      <c r="H5" s="5"/>
      <c r="I5" s="5"/>
      <c r="J5" s="5"/>
      <c r="K5" s="3"/>
      <c r="L5" s="3"/>
    </row>
    <row r="6" spans="1:12" x14ac:dyDescent="0.25">
      <c r="A6" s="8"/>
      <c r="B6" s="9"/>
      <c r="C6" s="10" t="s">
        <v>4</v>
      </c>
      <c r="D6" s="10"/>
      <c r="E6" s="10"/>
      <c r="F6" s="10"/>
      <c r="G6" s="10"/>
      <c r="H6" s="10"/>
      <c r="I6" s="10"/>
      <c r="J6" s="10"/>
      <c r="K6" s="11"/>
      <c r="L6" s="12"/>
    </row>
    <row r="7" spans="1:12" ht="15.75" thickBot="1" x14ac:dyDescent="0.3">
      <c r="A7" s="13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7</v>
      </c>
      <c r="H7" s="15" t="s">
        <v>8</v>
      </c>
      <c r="I7" s="15" t="s">
        <v>9</v>
      </c>
      <c r="J7" s="16" t="s">
        <v>10</v>
      </c>
      <c r="K7" s="17"/>
      <c r="L7" s="18" t="s">
        <v>11</v>
      </c>
    </row>
    <row r="8" spans="1:12" x14ac:dyDescent="0.25">
      <c r="A8" s="19" t="s">
        <v>12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2" x14ac:dyDescent="0.25">
      <c r="A9" s="19" t="s">
        <v>13</v>
      </c>
      <c r="B9" s="20" t="s">
        <v>14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2" x14ac:dyDescent="0.25">
      <c r="A10" s="19" t="s">
        <v>35</v>
      </c>
      <c r="B10" s="20" t="s">
        <v>37</v>
      </c>
      <c r="C10" s="57">
        <v>0.15</v>
      </c>
      <c r="D10" s="57"/>
      <c r="E10" s="57"/>
      <c r="F10" s="57"/>
      <c r="G10" s="57"/>
      <c r="H10" s="57"/>
      <c r="I10" s="57"/>
      <c r="J10" s="57"/>
      <c r="K10" s="17"/>
      <c r="L10" s="24"/>
    </row>
    <row r="11" spans="1:12" x14ac:dyDescent="0.25">
      <c r="A11" s="25" t="s">
        <v>36</v>
      </c>
      <c r="B11" s="26" t="s">
        <v>34</v>
      </c>
      <c r="C11" s="17"/>
      <c r="D11" s="17"/>
      <c r="E11" s="17"/>
      <c r="F11" s="17"/>
      <c r="G11" s="17"/>
      <c r="H11" s="17"/>
      <c r="I11" s="17"/>
      <c r="J11" s="17"/>
      <c r="K11" s="17"/>
      <c r="L11" s="27"/>
    </row>
    <row r="12" spans="1:12" x14ac:dyDescent="0.25">
      <c r="A12" s="19" t="s">
        <v>28</v>
      </c>
      <c r="B12" s="20" t="s">
        <v>29</v>
      </c>
      <c r="C12" s="53"/>
      <c r="D12" s="53"/>
      <c r="E12" s="53"/>
      <c r="F12" s="53"/>
      <c r="G12" s="53"/>
      <c r="H12" s="53"/>
      <c r="I12" s="53"/>
      <c r="J12" s="53"/>
      <c r="K12" s="17"/>
      <c r="L12" s="29">
        <v>100000</v>
      </c>
    </row>
    <row r="13" spans="1:12" x14ac:dyDescent="0.25">
      <c r="A13" s="19" t="s">
        <v>30</v>
      </c>
      <c r="B13" s="20" t="s">
        <v>31</v>
      </c>
      <c r="C13" s="30"/>
      <c r="D13" s="30"/>
      <c r="E13" s="30"/>
      <c r="F13" s="30"/>
      <c r="G13" s="30"/>
      <c r="H13" s="30"/>
      <c r="I13" s="30"/>
      <c r="J13" s="30"/>
      <c r="K13" s="17"/>
      <c r="L13" s="29">
        <v>150000</v>
      </c>
    </row>
    <row r="14" spans="1:12" x14ac:dyDescent="0.25">
      <c r="A14" s="19"/>
      <c r="B14" s="20"/>
      <c r="C14" s="4"/>
      <c r="D14" s="4"/>
      <c r="E14" s="4"/>
      <c r="F14" s="4"/>
      <c r="G14" s="4"/>
      <c r="H14" s="4"/>
      <c r="I14" s="4"/>
      <c r="J14" s="4"/>
      <c r="K14" s="17"/>
      <c r="L14" s="21"/>
    </row>
    <row r="15" spans="1:12" ht="15.75" thickBot="1" x14ac:dyDescent="0.3">
      <c r="A15" s="13" t="s">
        <v>15</v>
      </c>
      <c r="B15" s="31"/>
      <c r="C15" s="32"/>
      <c r="D15" s="32"/>
      <c r="E15" s="32"/>
      <c r="F15" s="32"/>
      <c r="G15" s="32"/>
      <c r="H15" s="32"/>
      <c r="I15" s="32"/>
      <c r="J15" s="32"/>
      <c r="K15" s="17"/>
      <c r="L15" s="21"/>
    </row>
    <row r="16" spans="1:12" x14ac:dyDescent="0.25">
      <c r="A16" s="19" t="s">
        <v>16</v>
      </c>
      <c r="B16" s="20" t="s">
        <v>17</v>
      </c>
      <c r="C16" s="33">
        <v>0.25</v>
      </c>
      <c r="D16" s="33">
        <v>0.25</v>
      </c>
      <c r="E16" s="33">
        <v>0.25</v>
      </c>
      <c r="F16" s="33">
        <v>0.25</v>
      </c>
      <c r="G16" s="33">
        <v>0.25</v>
      </c>
      <c r="H16" s="33">
        <v>0.25</v>
      </c>
      <c r="I16" s="33">
        <v>0.25</v>
      </c>
      <c r="J16" s="33">
        <v>0.25</v>
      </c>
      <c r="K16" s="20"/>
      <c r="L16" s="21"/>
    </row>
    <row r="17" spans="1:1025" x14ac:dyDescent="0.25">
      <c r="A17" s="19"/>
      <c r="B17" s="20"/>
      <c r="C17" s="17"/>
      <c r="D17" s="17"/>
      <c r="E17" s="17"/>
      <c r="F17" s="17"/>
      <c r="G17" s="17"/>
      <c r="H17" s="17"/>
      <c r="I17" s="17"/>
      <c r="J17" s="17"/>
      <c r="K17" s="20"/>
      <c r="L17" s="21"/>
    </row>
    <row r="18" spans="1:1025" ht="15.75" thickBot="1" x14ac:dyDescent="0.3">
      <c r="A18" s="13" t="s">
        <v>18</v>
      </c>
      <c r="B18" s="31"/>
      <c r="C18" s="32"/>
      <c r="D18" s="32"/>
      <c r="E18" s="32"/>
      <c r="F18" s="32"/>
      <c r="G18" s="32"/>
      <c r="H18" s="32"/>
      <c r="I18" s="32"/>
      <c r="J18" s="32"/>
      <c r="K18" s="34" t="s">
        <v>19</v>
      </c>
      <c r="L18" s="35" t="s">
        <v>20</v>
      </c>
    </row>
    <row r="19" spans="1:1025" x14ac:dyDescent="0.25">
      <c r="A19" s="48" t="s">
        <v>21</v>
      </c>
      <c r="B19" s="11" t="s">
        <v>22</v>
      </c>
      <c r="C19" s="49">
        <f t="shared" ref="C19:J19" si="0">C16*C9</f>
        <v>250000</v>
      </c>
      <c r="D19" s="49">
        <f t="shared" si="0"/>
        <v>25000</v>
      </c>
      <c r="E19" s="49">
        <f t="shared" si="0"/>
        <v>12500</v>
      </c>
      <c r="F19" s="49">
        <f t="shared" si="0"/>
        <v>5000</v>
      </c>
      <c r="G19" s="49">
        <f t="shared" si="0"/>
        <v>250000</v>
      </c>
      <c r="H19" s="49">
        <f t="shared" si="0"/>
        <v>25000</v>
      </c>
      <c r="I19" s="49">
        <f t="shared" si="0"/>
        <v>12500</v>
      </c>
      <c r="J19" s="49">
        <f t="shared" si="0"/>
        <v>5000</v>
      </c>
      <c r="K19" s="50">
        <f>SUM(C19:J19)</f>
        <v>585000</v>
      </c>
      <c r="L19" s="51">
        <f>K19</f>
        <v>585000</v>
      </c>
    </row>
    <row r="20" spans="1:1025" x14ac:dyDescent="0.25">
      <c r="A20" s="19" t="s">
        <v>39</v>
      </c>
      <c r="B20" s="20" t="s">
        <v>40</v>
      </c>
      <c r="C20" s="58">
        <f>SUM(C19:J19)*C10</f>
        <v>87750</v>
      </c>
      <c r="D20" s="58"/>
      <c r="E20" s="58"/>
      <c r="F20" s="58"/>
      <c r="G20" s="58"/>
      <c r="H20" s="58"/>
      <c r="I20" s="58"/>
      <c r="J20" s="58"/>
      <c r="K20" s="37"/>
      <c r="L20" s="38"/>
    </row>
    <row r="21" spans="1:1025" x14ac:dyDescent="0.25">
      <c r="A21" s="19" t="s">
        <v>38</v>
      </c>
      <c r="B21" s="20" t="s">
        <v>41</v>
      </c>
      <c r="C21" s="59">
        <f>SUM(C19:J19)</f>
        <v>585000</v>
      </c>
      <c r="D21" s="59"/>
      <c r="E21" s="59"/>
      <c r="F21" s="59"/>
      <c r="G21" s="59"/>
      <c r="H21" s="59"/>
      <c r="I21" s="59"/>
      <c r="J21" s="59"/>
      <c r="K21" s="36"/>
      <c r="L21" s="23">
        <f>SUM(C21:J21)</f>
        <v>585000</v>
      </c>
    </row>
    <row r="22" spans="1:1025" x14ac:dyDescent="0.25">
      <c r="A22" s="19" t="s">
        <v>42</v>
      </c>
      <c r="B22" s="20" t="s">
        <v>32</v>
      </c>
      <c r="C22" s="59">
        <f>MIN(C21,C20)</f>
        <v>87750</v>
      </c>
      <c r="D22" s="59"/>
      <c r="E22" s="59"/>
      <c r="F22" s="59"/>
      <c r="G22" s="59"/>
      <c r="H22" s="59"/>
      <c r="I22" s="59"/>
      <c r="J22" s="59"/>
      <c r="K22" s="39"/>
      <c r="L22" s="40">
        <f>SUM(C22:J22)</f>
        <v>87750</v>
      </c>
      <c r="M22" s="41"/>
    </row>
    <row r="23" spans="1:1025" x14ac:dyDescent="0.25">
      <c r="A23" s="19"/>
      <c r="B23" s="20" t="s">
        <v>25</v>
      </c>
      <c r="C23" s="59">
        <f>C21-C22</f>
        <v>497250</v>
      </c>
      <c r="D23" s="59"/>
      <c r="E23" s="59"/>
      <c r="F23" s="59"/>
      <c r="G23" s="59"/>
      <c r="H23" s="59"/>
      <c r="I23" s="59"/>
      <c r="J23" s="59"/>
      <c r="K23" s="39"/>
      <c r="L23" s="40">
        <f>L21-L22</f>
        <v>497250</v>
      </c>
      <c r="M23" s="41"/>
    </row>
    <row r="24" spans="1:1025" x14ac:dyDescent="0.25">
      <c r="A24" s="19" t="s">
        <v>23</v>
      </c>
      <c r="B24" s="20" t="s">
        <v>33</v>
      </c>
      <c r="C24" s="54"/>
      <c r="D24" s="54"/>
      <c r="E24" s="54"/>
      <c r="F24" s="54"/>
      <c r="G24" s="54"/>
      <c r="H24" s="54"/>
      <c r="I24" s="54"/>
      <c r="J24" s="54"/>
      <c r="K24" s="39"/>
      <c r="L24" s="23">
        <f>MIN(L13,MIN(MAX(L12,L22),L23+L22))</f>
        <v>100000</v>
      </c>
      <c r="M24" s="41"/>
    </row>
    <row r="25" spans="1:1025" ht="15.75" thickBot="1" x14ac:dyDescent="0.3">
      <c r="A25" s="43" t="s">
        <v>26</v>
      </c>
      <c r="B25" s="31" t="s">
        <v>27</v>
      </c>
      <c r="C25" s="56"/>
      <c r="D25" s="56"/>
      <c r="E25" s="56"/>
      <c r="F25" s="56"/>
      <c r="G25" s="56"/>
      <c r="H25" s="56"/>
      <c r="I25" s="56"/>
      <c r="J25" s="56"/>
      <c r="K25" s="44"/>
      <c r="L25" s="52">
        <f>L22+L23-L24</f>
        <v>485000</v>
      </c>
      <c r="Q25" s="17"/>
    </row>
    <row r="26" spans="1:1025" x14ac:dyDescent="0.25">
      <c r="A26" s="47"/>
      <c r="B26" s="45"/>
      <c r="C26" s="7"/>
      <c r="D26" s="7"/>
      <c r="E26" s="7"/>
      <c r="F26" s="7"/>
      <c r="G26" s="7"/>
      <c r="H26" s="7"/>
      <c r="I26" s="7"/>
      <c r="J26" s="7"/>
      <c r="K26" s="20"/>
      <c r="Q26" s="17"/>
    </row>
    <row r="27" spans="1:1025" ht="15" customHeight="1" x14ac:dyDescent="0.25">
      <c r="A27" s="60" t="s">
        <v>44</v>
      </c>
      <c r="B27" s="60"/>
      <c r="C27" s="61">
        <f>C19*$L$25/$L$19</f>
        <v>207264.95726495725</v>
      </c>
      <c r="D27" s="61">
        <f t="shared" ref="D27:J28" si="1">D19*$L$25/$L$19</f>
        <v>20726.495726495727</v>
      </c>
      <c r="E27" s="61">
        <f t="shared" si="1"/>
        <v>10363.247863247863</v>
      </c>
      <c r="F27" s="61">
        <f t="shared" si="1"/>
        <v>4145.2991452991455</v>
      </c>
      <c r="G27" s="61">
        <f t="shared" si="1"/>
        <v>207264.95726495725</v>
      </c>
      <c r="H27" s="61">
        <f t="shared" si="1"/>
        <v>20726.495726495727</v>
      </c>
      <c r="I27" s="61">
        <f t="shared" si="1"/>
        <v>10363.247863247863</v>
      </c>
      <c r="J27" s="61">
        <f t="shared" si="1"/>
        <v>4145.2991452991455</v>
      </c>
      <c r="K27" s="61"/>
      <c r="L27" s="61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2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FL27" s="62"/>
      <c r="FM27" s="62"/>
      <c r="FN27" s="62"/>
      <c r="FO27" s="62"/>
      <c r="FP27" s="62"/>
      <c r="FQ27" s="62"/>
      <c r="FR27" s="62"/>
      <c r="FS27" s="62"/>
      <c r="FT27" s="62"/>
      <c r="FU27" s="62"/>
      <c r="FV27" s="62"/>
      <c r="FW27" s="62"/>
      <c r="FX27" s="62"/>
      <c r="FY27" s="62"/>
      <c r="FZ27" s="62"/>
      <c r="GA27" s="62"/>
      <c r="GB27" s="62"/>
      <c r="GC27" s="62"/>
      <c r="GD27" s="62"/>
      <c r="GE27" s="62"/>
      <c r="GF27" s="62"/>
      <c r="GG27" s="62"/>
      <c r="GH27" s="62"/>
      <c r="GI27" s="62"/>
      <c r="GJ27" s="62"/>
      <c r="GK27" s="62"/>
      <c r="GL27" s="62"/>
      <c r="GM27" s="62"/>
      <c r="GN27" s="62"/>
      <c r="GO27" s="62"/>
      <c r="GP27" s="62"/>
      <c r="GQ27" s="62"/>
      <c r="GR27" s="62"/>
      <c r="GS27" s="62"/>
      <c r="GT27" s="62"/>
      <c r="GU27" s="62"/>
      <c r="GV27" s="62"/>
      <c r="GW27" s="62"/>
      <c r="GX27" s="62"/>
      <c r="GY27" s="62"/>
      <c r="GZ27" s="62"/>
      <c r="HA27" s="62"/>
      <c r="HB27" s="62"/>
      <c r="HC27" s="62"/>
      <c r="HD27" s="62"/>
      <c r="HE27" s="62"/>
      <c r="HF27" s="62"/>
      <c r="HG27" s="62"/>
      <c r="HH27" s="62"/>
      <c r="HI27" s="62"/>
      <c r="HJ27" s="62"/>
      <c r="HK27" s="62"/>
      <c r="HL27" s="62"/>
      <c r="HM27" s="62"/>
      <c r="HN27" s="62"/>
      <c r="HO27" s="62"/>
      <c r="HP27" s="62"/>
      <c r="HQ27" s="62"/>
      <c r="HR27" s="62"/>
      <c r="HS27" s="62"/>
      <c r="HT27" s="62"/>
      <c r="HU27" s="62"/>
      <c r="HV27" s="62"/>
      <c r="HW27" s="62"/>
      <c r="HX27" s="62"/>
      <c r="HY27" s="62"/>
      <c r="HZ27" s="62"/>
      <c r="IA27" s="62"/>
      <c r="IB27" s="62"/>
      <c r="IC27" s="62"/>
      <c r="ID27" s="62"/>
      <c r="IE27" s="62"/>
      <c r="IF27" s="62"/>
      <c r="IG27" s="62"/>
      <c r="IH27" s="62"/>
      <c r="II27" s="62"/>
      <c r="IJ27" s="62"/>
      <c r="IK27" s="62"/>
      <c r="IL27" s="62"/>
      <c r="IM27" s="62"/>
      <c r="IN27" s="62"/>
      <c r="IO27" s="62"/>
      <c r="IP27" s="62"/>
      <c r="IQ27" s="62"/>
      <c r="IR27" s="62"/>
      <c r="IS27" s="62"/>
      <c r="IT27" s="62"/>
      <c r="IU27" s="62"/>
      <c r="IV27" s="62"/>
      <c r="IW27" s="62"/>
      <c r="IX27" s="62"/>
      <c r="IY27" s="62"/>
      <c r="IZ27" s="62"/>
      <c r="JA27" s="62"/>
      <c r="JB27" s="62"/>
      <c r="JC27" s="62"/>
      <c r="JD27" s="62"/>
      <c r="JE27" s="62"/>
      <c r="JF27" s="62"/>
      <c r="JG27" s="62"/>
      <c r="JH27" s="62"/>
      <c r="JI27" s="62"/>
      <c r="JJ27" s="62"/>
      <c r="JK27" s="62"/>
      <c r="JL27" s="62"/>
      <c r="JM27" s="62"/>
      <c r="JN27" s="62"/>
      <c r="JO27" s="62"/>
      <c r="JP27" s="62"/>
      <c r="JQ27" s="62"/>
      <c r="JR27" s="62"/>
      <c r="JS27" s="62"/>
      <c r="JT27" s="62"/>
      <c r="JU27" s="62"/>
      <c r="JV27" s="62"/>
      <c r="JW27" s="62"/>
      <c r="JX27" s="62"/>
      <c r="JY27" s="62"/>
      <c r="JZ27" s="62"/>
      <c r="KA27" s="62"/>
      <c r="KB27" s="62"/>
      <c r="KC27" s="62"/>
      <c r="KD27" s="62"/>
      <c r="KE27" s="62"/>
      <c r="KF27" s="62"/>
      <c r="KG27" s="62"/>
      <c r="KH27" s="62"/>
      <c r="KI27" s="62"/>
      <c r="KJ27" s="62"/>
      <c r="KK27" s="62"/>
      <c r="KL27" s="62"/>
      <c r="KM27" s="62"/>
      <c r="KN27" s="62"/>
      <c r="KO27" s="62"/>
      <c r="KP27" s="62"/>
      <c r="KQ27" s="62"/>
      <c r="KR27" s="62"/>
      <c r="KS27" s="62"/>
      <c r="KT27" s="62"/>
      <c r="KU27" s="62"/>
      <c r="KV27" s="62"/>
      <c r="KW27" s="62"/>
      <c r="KX27" s="62"/>
      <c r="KY27" s="62"/>
      <c r="KZ27" s="62"/>
      <c r="LA27" s="62"/>
      <c r="LB27" s="62"/>
      <c r="LC27" s="62"/>
      <c r="LD27" s="62"/>
      <c r="LE27" s="62"/>
      <c r="LF27" s="62"/>
      <c r="LG27" s="62"/>
      <c r="LH27" s="62"/>
      <c r="LI27" s="62"/>
      <c r="LJ27" s="62"/>
      <c r="LK27" s="62"/>
      <c r="LL27" s="62"/>
      <c r="LM27" s="62"/>
      <c r="LN27" s="62"/>
      <c r="LO27" s="62"/>
      <c r="LP27" s="62"/>
      <c r="LQ27" s="62"/>
      <c r="LR27" s="62"/>
      <c r="LS27" s="62"/>
      <c r="LT27" s="62"/>
      <c r="LU27" s="62"/>
      <c r="LV27" s="62"/>
      <c r="LW27" s="62"/>
      <c r="LX27" s="62"/>
      <c r="LY27" s="62"/>
      <c r="LZ27" s="62"/>
      <c r="MA27" s="62"/>
      <c r="MB27" s="62"/>
      <c r="MC27" s="62"/>
      <c r="MD27" s="62"/>
      <c r="ME27" s="62"/>
      <c r="MF27" s="62"/>
      <c r="MG27" s="62"/>
      <c r="MH27" s="62"/>
      <c r="MI27" s="62"/>
      <c r="MJ27" s="62"/>
      <c r="MK27" s="62"/>
      <c r="ML27" s="62"/>
      <c r="MM27" s="62"/>
      <c r="MN27" s="62"/>
      <c r="MO27" s="62"/>
      <c r="MP27" s="62"/>
      <c r="MQ27" s="62"/>
      <c r="MR27" s="62"/>
      <c r="MS27" s="62"/>
      <c r="MT27" s="62"/>
      <c r="MU27" s="62"/>
      <c r="MV27" s="62"/>
      <c r="MW27" s="62"/>
      <c r="MX27" s="62"/>
      <c r="MY27" s="62"/>
      <c r="MZ27" s="62"/>
      <c r="NA27" s="62"/>
      <c r="NB27" s="62"/>
      <c r="NC27" s="62"/>
      <c r="ND27" s="62"/>
      <c r="NE27" s="62"/>
      <c r="NF27" s="62"/>
      <c r="NG27" s="62"/>
      <c r="NH27" s="62"/>
      <c r="NI27" s="62"/>
      <c r="NJ27" s="62"/>
      <c r="NK27" s="62"/>
      <c r="NL27" s="62"/>
      <c r="NM27" s="62"/>
      <c r="NN27" s="62"/>
      <c r="NO27" s="62"/>
      <c r="NP27" s="62"/>
      <c r="NQ27" s="62"/>
      <c r="NR27" s="62"/>
      <c r="NS27" s="62"/>
      <c r="NT27" s="62"/>
      <c r="NU27" s="62"/>
      <c r="NV27" s="62"/>
      <c r="NW27" s="62"/>
      <c r="NX27" s="62"/>
      <c r="NY27" s="62"/>
      <c r="NZ27" s="62"/>
      <c r="OA27" s="62"/>
      <c r="OB27" s="62"/>
      <c r="OC27" s="62"/>
      <c r="OD27" s="62"/>
      <c r="OE27" s="62"/>
      <c r="OF27" s="62"/>
      <c r="OG27" s="62"/>
      <c r="OH27" s="62"/>
      <c r="OI27" s="62"/>
      <c r="OJ27" s="62"/>
      <c r="OK27" s="62"/>
      <c r="OL27" s="62"/>
      <c r="OM27" s="62"/>
      <c r="ON27" s="62"/>
      <c r="OO27" s="62"/>
      <c r="OP27" s="62"/>
      <c r="OQ27" s="62"/>
      <c r="OR27" s="62"/>
      <c r="OS27" s="62"/>
      <c r="OT27" s="62"/>
      <c r="OU27" s="62"/>
      <c r="OV27" s="62"/>
      <c r="OW27" s="62"/>
      <c r="OX27" s="62"/>
      <c r="OY27" s="62"/>
      <c r="OZ27" s="62"/>
      <c r="PA27" s="62"/>
      <c r="PB27" s="62"/>
      <c r="PC27" s="62"/>
      <c r="PD27" s="62"/>
      <c r="PE27" s="62"/>
      <c r="PF27" s="62"/>
      <c r="PG27" s="62"/>
      <c r="PH27" s="62"/>
      <c r="PI27" s="62"/>
      <c r="PJ27" s="62"/>
      <c r="PK27" s="62"/>
      <c r="PL27" s="62"/>
      <c r="PM27" s="62"/>
      <c r="PN27" s="62"/>
      <c r="PO27" s="62"/>
      <c r="PP27" s="62"/>
      <c r="PQ27" s="62"/>
      <c r="PR27" s="62"/>
      <c r="PS27" s="62"/>
      <c r="PT27" s="62"/>
      <c r="PU27" s="62"/>
      <c r="PV27" s="62"/>
      <c r="PW27" s="62"/>
      <c r="PX27" s="62"/>
      <c r="PY27" s="62"/>
      <c r="PZ27" s="62"/>
      <c r="QA27" s="62"/>
      <c r="QB27" s="62"/>
      <c r="QC27" s="62"/>
      <c r="QD27" s="62"/>
      <c r="QE27" s="62"/>
      <c r="QF27" s="62"/>
      <c r="QG27" s="62"/>
      <c r="QH27" s="62"/>
      <c r="QI27" s="62"/>
      <c r="QJ27" s="62"/>
      <c r="QK27" s="62"/>
      <c r="QL27" s="62"/>
      <c r="QM27" s="62"/>
      <c r="QN27" s="62"/>
      <c r="QO27" s="62"/>
      <c r="QP27" s="62"/>
      <c r="QQ27" s="62"/>
      <c r="QR27" s="62"/>
      <c r="QS27" s="62"/>
      <c r="QT27" s="62"/>
      <c r="QU27" s="62"/>
      <c r="QV27" s="62"/>
      <c r="QW27" s="62"/>
      <c r="QX27" s="62"/>
      <c r="QY27" s="62"/>
      <c r="QZ27" s="62"/>
      <c r="RA27" s="62"/>
      <c r="RB27" s="62"/>
      <c r="RC27" s="62"/>
      <c r="RD27" s="62"/>
      <c r="RE27" s="62"/>
      <c r="RF27" s="62"/>
      <c r="RG27" s="62"/>
      <c r="RH27" s="62"/>
      <c r="RI27" s="62"/>
      <c r="RJ27" s="62"/>
      <c r="RK27" s="62"/>
      <c r="RL27" s="62"/>
      <c r="RM27" s="62"/>
      <c r="RN27" s="62"/>
      <c r="RO27" s="62"/>
      <c r="RP27" s="62"/>
      <c r="RQ27" s="62"/>
      <c r="RR27" s="62"/>
      <c r="RS27" s="62"/>
      <c r="RT27" s="62"/>
      <c r="RU27" s="62"/>
      <c r="RV27" s="62"/>
      <c r="RW27" s="62"/>
      <c r="RX27" s="62"/>
      <c r="RY27" s="62"/>
      <c r="RZ27" s="62"/>
      <c r="SA27" s="62"/>
      <c r="SB27" s="62"/>
      <c r="SC27" s="62"/>
      <c r="SD27" s="62"/>
      <c r="SE27" s="62"/>
      <c r="SF27" s="62"/>
      <c r="SG27" s="62"/>
      <c r="SH27" s="62"/>
      <c r="SI27" s="62"/>
      <c r="SJ27" s="62"/>
      <c r="SK27" s="62"/>
      <c r="SL27" s="62"/>
      <c r="SM27" s="62"/>
      <c r="SN27" s="62"/>
      <c r="SO27" s="62"/>
      <c r="SP27" s="62"/>
      <c r="SQ27" s="62"/>
      <c r="SR27" s="62"/>
      <c r="SS27" s="62"/>
      <c r="ST27" s="62"/>
      <c r="SU27" s="62"/>
      <c r="SV27" s="62"/>
      <c r="SW27" s="62"/>
      <c r="SX27" s="62"/>
      <c r="SY27" s="62"/>
      <c r="SZ27" s="62"/>
      <c r="TA27" s="62"/>
      <c r="TB27" s="62"/>
      <c r="TC27" s="62"/>
      <c r="TD27" s="62"/>
      <c r="TE27" s="62"/>
      <c r="TF27" s="62"/>
      <c r="TG27" s="62"/>
      <c r="TH27" s="62"/>
      <c r="TI27" s="62"/>
      <c r="TJ27" s="62"/>
      <c r="TK27" s="62"/>
      <c r="TL27" s="62"/>
      <c r="TM27" s="62"/>
      <c r="TN27" s="62"/>
      <c r="TO27" s="62"/>
      <c r="TP27" s="62"/>
      <c r="TQ27" s="62"/>
      <c r="TR27" s="62"/>
      <c r="TS27" s="62"/>
      <c r="TT27" s="62"/>
      <c r="TU27" s="62"/>
      <c r="TV27" s="62"/>
      <c r="TW27" s="62"/>
      <c r="TX27" s="62"/>
      <c r="TY27" s="62"/>
      <c r="TZ27" s="62"/>
      <c r="UA27" s="62"/>
      <c r="UB27" s="62"/>
      <c r="UC27" s="62"/>
      <c r="UD27" s="62"/>
      <c r="UE27" s="62"/>
      <c r="UF27" s="62"/>
      <c r="UG27" s="62"/>
      <c r="UH27" s="62"/>
      <c r="UI27" s="62"/>
      <c r="UJ27" s="62"/>
      <c r="UK27" s="62"/>
      <c r="UL27" s="62"/>
      <c r="UM27" s="62"/>
      <c r="UN27" s="62"/>
      <c r="UO27" s="62"/>
      <c r="UP27" s="62"/>
      <c r="UQ27" s="62"/>
      <c r="UR27" s="62"/>
      <c r="US27" s="62"/>
      <c r="UT27" s="62"/>
      <c r="UU27" s="62"/>
      <c r="UV27" s="62"/>
      <c r="UW27" s="62"/>
      <c r="UX27" s="62"/>
      <c r="UY27" s="62"/>
      <c r="UZ27" s="62"/>
      <c r="VA27" s="62"/>
      <c r="VB27" s="62"/>
      <c r="VC27" s="62"/>
      <c r="VD27" s="62"/>
      <c r="VE27" s="62"/>
      <c r="VF27" s="62"/>
      <c r="VG27" s="62"/>
      <c r="VH27" s="62"/>
      <c r="VI27" s="62"/>
      <c r="VJ27" s="62"/>
      <c r="VK27" s="62"/>
      <c r="VL27" s="62"/>
      <c r="VM27" s="62"/>
      <c r="VN27" s="62"/>
      <c r="VO27" s="62"/>
      <c r="VP27" s="62"/>
      <c r="VQ27" s="62"/>
      <c r="VR27" s="62"/>
      <c r="VS27" s="62"/>
      <c r="VT27" s="62"/>
      <c r="VU27" s="62"/>
      <c r="VV27" s="62"/>
      <c r="VW27" s="62"/>
      <c r="VX27" s="62"/>
      <c r="VY27" s="62"/>
      <c r="VZ27" s="62"/>
      <c r="WA27" s="62"/>
      <c r="WB27" s="62"/>
      <c r="WC27" s="62"/>
      <c r="WD27" s="62"/>
      <c r="WE27" s="62"/>
      <c r="WF27" s="62"/>
      <c r="WG27" s="62"/>
      <c r="WH27" s="62"/>
      <c r="WI27" s="62"/>
      <c r="WJ27" s="62"/>
      <c r="WK27" s="62"/>
      <c r="WL27" s="62"/>
      <c r="WM27" s="62"/>
      <c r="WN27" s="62"/>
      <c r="WO27" s="62"/>
      <c r="WP27" s="62"/>
      <c r="WQ27" s="62"/>
      <c r="WR27" s="62"/>
      <c r="WS27" s="62"/>
      <c r="WT27" s="62"/>
      <c r="WU27" s="62"/>
      <c r="WV27" s="62"/>
      <c r="WW27" s="62"/>
      <c r="WX27" s="62"/>
      <c r="WY27" s="62"/>
      <c r="WZ27" s="62"/>
      <c r="XA27" s="62"/>
      <c r="XB27" s="62"/>
      <c r="XC27" s="62"/>
      <c r="XD27" s="62"/>
      <c r="XE27" s="62"/>
      <c r="XF27" s="62"/>
      <c r="XG27" s="62"/>
      <c r="XH27" s="62"/>
      <c r="XI27" s="62"/>
      <c r="XJ27" s="62"/>
      <c r="XK27" s="62"/>
      <c r="XL27" s="62"/>
      <c r="XM27" s="62"/>
      <c r="XN27" s="62"/>
      <c r="XO27" s="62"/>
      <c r="XP27" s="62"/>
      <c r="XQ27" s="62"/>
      <c r="XR27" s="62"/>
      <c r="XS27" s="62"/>
      <c r="XT27" s="62"/>
      <c r="XU27" s="62"/>
      <c r="XV27" s="62"/>
      <c r="XW27" s="62"/>
      <c r="XX27" s="62"/>
      <c r="XY27" s="62"/>
      <c r="XZ27" s="62"/>
      <c r="YA27" s="62"/>
      <c r="YB27" s="62"/>
      <c r="YC27" s="62"/>
      <c r="YD27" s="62"/>
      <c r="YE27" s="62"/>
      <c r="YF27" s="62"/>
      <c r="YG27" s="62"/>
      <c r="YH27" s="62"/>
      <c r="YI27" s="62"/>
      <c r="YJ27" s="62"/>
      <c r="YK27" s="62"/>
      <c r="YL27" s="62"/>
      <c r="YM27" s="62"/>
      <c r="YN27" s="62"/>
      <c r="YO27" s="62"/>
      <c r="YP27" s="62"/>
      <c r="YQ27" s="62"/>
      <c r="YR27" s="62"/>
      <c r="YS27" s="62"/>
      <c r="YT27" s="62"/>
      <c r="YU27" s="62"/>
      <c r="YV27" s="62"/>
      <c r="YW27" s="62"/>
      <c r="YX27" s="62"/>
      <c r="YY27" s="62"/>
      <c r="YZ27" s="62"/>
      <c r="ZA27" s="62"/>
      <c r="ZB27" s="62"/>
      <c r="ZC27" s="62"/>
      <c r="ZD27" s="62"/>
      <c r="ZE27" s="62"/>
      <c r="ZF27" s="62"/>
      <c r="ZG27" s="62"/>
      <c r="ZH27" s="62"/>
      <c r="ZI27" s="62"/>
      <c r="ZJ27" s="62"/>
      <c r="ZK27" s="62"/>
      <c r="ZL27" s="62"/>
      <c r="ZM27" s="62"/>
      <c r="ZN27" s="62"/>
      <c r="ZO27" s="62"/>
      <c r="ZP27" s="62"/>
      <c r="ZQ27" s="62"/>
      <c r="ZR27" s="62"/>
      <c r="ZS27" s="62"/>
      <c r="ZT27" s="62"/>
      <c r="ZU27" s="62"/>
      <c r="ZV27" s="62"/>
      <c r="ZW27" s="62"/>
      <c r="ZX27" s="62"/>
      <c r="ZY27" s="62"/>
      <c r="ZZ27" s="62"/>
      <c r="AAA27" s="62"/>
      <c r="AAB27" s="62"/>
      <c r="AAC27" s="62"/>
      <c r="AAD27" s="62"/>
      <c r="AAE27" s="62"/>
      <c r="AAF27" s="62"/>
      <c r="AAG27" s="62"/>
      <c r="AAH27" s="62"/>
      <c r="AAI27" s="62"/>
      <c r="AAJ27" s="62"/>
      <c r="AAK27" s="62"/>
      <c r="AAL27" s="62"/>
      <c r="AAM27" s="62"/>
      <c r="AAN27" s="62"/>
      <c r="AAO27" s="62"/>
      <c r="AAP27" s="62"/>
      <c r="AAQ27" s="62"/>
      <c r="AAR27" s="62"/>
      <c r="AAS27" s="62"/>
      <c r="AAT27" s="62"/>
      <c r="AAU27" s="62"/>
      <c r="AAV27" s="62"/>
      <c r="AAW27" s="62"/>
      <c r="AAX27" s="62"/>
      <c r="AAY27" s="62"/>
      <c r="AAZ27" s="62"/>
      <c r="ABA27" s="62"/>
      <c r="ABB27" s="62"/>
      <c r="ABC27" s="62"/>
      <c r="ABD27" s="62"/>
      <c r="ABE27" s="62"/>
      <c r="ABF27" s="62"/>
      <c r="ABG27" s="62"/>
      <c r="ABH27" s="62"/>
      <c r="ABI27" s="62"/>
      <c r="ABJ27" s="62"/>
      <c r="ABK27" s="62"/>
      <c r="ABL27" s="62"/>
      <c r="ABM27" s="62"/>
      <c r="ABN27" s="62"/>
      <c r="ABO27" s="62"/>
      <c r="ABP27" s="62"/>
      <c r="ABQ27" s="62"/>
      <c r="ABR27" s="62"/>
      <c r="ABS27" s="62"/>
      <c r="ABT27" s="62"/>
      <c r="ABU27" s="62"/>
      <c r="ABV27" s="62"/>
      <c r="ABW27" s="62"/>
      <c r="ABX27" s="62"/>
      <c r="ABY27" s="62"/>
      <c r="ABZ27" s="62"/>
      <c r="ACA27" s="62"/>
      <c r="ACB27" s="62"/>
      <c r="ACC27" s="62"/>
      <c r="ACD27" s="62"/>
      <c r="ACE27" s="62"/>
      <c r="ACF27" s="62"/>
      <c r="ACG27" s="62"/>
      <c r="ACH27" s="62"/>
      <c r="ACI27" s="62"/>
      <c r="ACJ27" s="62"/>
      <c r="ACK27" s="62"/>
      <c r="ACL27" s="62"/>
      <c r="ACM27" s="62"/>
      <c r="ACN27" s="62"/>
      <c r="ACO27" s="62"/>
      <c r="ACP27" s="62"/>
      <c r="ACQ27" s="62"/>
      <c r="ACR27" s="62"/>
      <c r="ACS27" s="62"/>
      <c r="ACT27" s="62"/>
      <c r="ACU27" s="62"/>
      <c r="ACV27" s="62"/>
      <c r="ACW27" s="62"/>
      <c r="ACX27" s="62"/>
      <c r="ACY27" s="62"/>
      <c r="ACZ27" s="62"/>
      <c r="ADA27" s="62"/>
      <c r="ADB27" s="62"/>
      <c r="ADC27" s="62"/>
      <c r="ADD27" s="62"/>
      <c r="ADE27" s="62"/>
      <c r="ADF27" s="62"/>
      <c r="ADG27" s="62"/>
      <c r="ADH27" s="62"/>
      <c r="ADI27" s="62"/>
      <c r="ADJ27" s="62"/>
      <c r="ADK27" s="62"/>
      <c r="ADL27" s="62"/>
      <c r="ADM27" s="62"/>
      <c r="ADN27" s="62"/>
      <c r="ADO27" s="62"/>
      <c r="ADP27" s="62"/>
      <c r="ADQ27" s="62"/>
      <c r="ADR27" s="62"/>
      <c r="ADS27" s="62"/>
      <c r="ADT27" s="62"/>
      <c r="ADU27" s="62"/>
      <c r="ADV27" s="62"/>
      <c r="ADW27" s="62"/>
      <c r="ADX27" s="62"/>
      <c r="ADY27" s="62"/>
      <c r="ADZ27" s="62"/>
      <c r="AEA27" s="62"/>
      <c r="AEB27" s="62"/>
      <c r="AEC27" s="62"/>
      <c r="AED27" s="62"/>
      <c r="AEE27" s="62"/>
      <c r="AEF27" s="62"/>
      <c r="AEG27" s="62"/>
      <c r="AEH27" s="62"/>
      <c r="AEI27" s="62"/>
      <c r="AEJ27" s="62"/>
      <c r="AEK27" s="62"/>
      <c r="AEL27" s="62"/>
      <c r="AEM27" s="62"/>
      <c r="AEN27" s="62"/>
      <c r="AEO27" s="62"/>
      <c r="AEP27" s="62"/>
      <c r="AEQ27" s="62"/>
      <c r="AER27" s="62"/>
      <c r="AES27" s="62"/>
      <c r="AET27" s="62"/>
      <c r="AEU27" s="62"/>
      <c r="AEV27" s="62"/>
      <c r="AEW27" s="62"/>
      <c r="AEX27" s="62"/>
      <c r="AEY27" s="62"/>
      <c r="AEZ27" s="62"/>
      <c r="AFA27" s="62"/>
      <c r="AFB27" s="62"/>
      <c r="AFC27" s="62"/>
      <c r="AFD27" s="62"/>
      <c r="AFE27" s="62"/>
      <c r="AFF27" s="62"/>
      <c r="AFG27" s="62"/>
      <c r="AFH27" s="62"/>
      <c r="AFI27" s="62"/>
      <c r="AFJ27" s="62"/>
      <c r="AFK27" s="62"/>
      <c r="AFL27" s="62"/>
      <c r="AFM27" s="62"/>
      <c r="AFN27" s="62"/>
      <c r="AFO27" s="62"/>
      <c r="AFP27" s="62"/>
      <c r="AFQ27" s="62"/>
      <c r="AFR27" s="62"/>
      <c r="AFS27" s="62"/>
      <c r="AFT27" s="62"/>
      <c r="AFU27" s="62"/>
      <c r="AFV27" s="62"/>
      <c r="AFW27" s="62"/>
      <c r="AFX27" s="62"/>
      <c r="AFY27" s="62"/>
      <c r="AFZ27" s="62"/>
      <c r="AGA27" s="62"/>
      <c r="AGB27" s="62"/>
      <c r="AGC27" s="62"/>
      <c r="AGD27" s="62"/>
      <c r="AGE27" s="62"/>
      <c r="AGF27" s="62"/>
      <c r="AGG27" s="62"/>
      <c r="AGH27" s="62"/>
      <c r="AGI27" s="62"/>
      <c r="AGJ27" s="62"/>
      <c r="AGK27" s="62"/>
      <c r="AGL27" s="62"/>
      <c r="AGM27" s="62"/>
      <c r="AGN27" s="62"/>
      <c r="AGO27" s="62"/>
      <c r="AGP27" s="62"/>
      <c r="AGQ27" s="62"/>
      <c r="AGR27" s="62"/>
      <c r="AGS27" s="62"/>
      <c r="AGT27" s="62"/>
      <c r="AGU27" s="62"/>
      <c r="AGV27" s="62"/>
      <c r="AGW27" s="62"/>
      <c r="AGX27" s="62"/>
      <c r="AGY27" s="62"/>
      <c r="AGZ27" s="62"/>
      <c r="AHA27" s="62"/>
      <c r="AHB27" s="62"/>
      <c r="AHC27" s="62"/>
      <c r="AHD27" s="62"/>
      <c r="AHE27" s="62"/>
      <c r="AHF27" s="62"/>
      <c r="AHG27" s="62"/>
      <c r="AHH27" s="62"/>
      <c r="AHI27" s="62"/>
      <c r="AHJ27" s="62"/>
      <c r="AHK27" s="62"/>
      <c r="AHL27" s="62"/>
      <c r="AHM27" s="62"/>
      <c r="AHN27" s="62"/>
      <c r="AHO27" s="62"/>
      <c r="AHP27" s="62"/>
      <c r="AHQ27" s="62"/>
      <c r="AHR27" s="62"/>
      <c r="AHS27" s="62"/>
      <c r="AHT27" s="62"/>
      <c r="AHU27" s="62"/>
      <c r="AHV27" s="62"/>
      <c r="AHW27" s="62"/>
      <c r="AHX27" s="62"/>
      <c r="AHY27" s="62"/>
      <c r="AHZ27" s="62"/>
      <c r="AIA27" s="62"/>
      <c r="AIB27" s="62"/>
      <c r="AIC27" s="62"/>
      <c r="AID27" s="62"/>
      <c r="AIE27" s="62"/>
      <c r="AIF27" s="62"/>
      <c r="AIG27" s="62"/>
      <c r="AIH27" s="62"/>
      <c r="AII27" s="62"/>
      <c r="AIJ27" s="62"/>
      <c r="AIK27" s="62"/>
      <c r="AIL27" s="62"/>
      <c r="AIM27" s="62"/>
      <c r="AIN27" s="62"/>
      <c r="AIO27" s="62"/>
      <c r="AIP27" s="62"/>
      <c r="AIQ27" s="62"/>
      <c r="AIR27" s="62"/>
      <c r="AIS27" s="62"/>
      <c r="AIT27" s="62"/>
      <c r="AIU27" s="62"/>
      <c r="AIV27" s="62"/>
      <c r="AIW27" s="62"/>
      <c r="AIX27" s="62"/>
      <c r="AIY27" s="62"/>
      <c r="AIZ27" s="62"/>
      <c r="AJA27" s="62"/>
      <c r="AJB27" s="62"/>
      <c r="AJC27" s="62"/>
      <c r="AJD27" s="62"/>
      <c r="AJE27" s="62"/>
      <c r="AJF27" s="62"/>
      <c r="AJG27" s="62"/>
      <c r="AJH27" s="62"/>
      <c r="AJI27" s="62"/>
      <c r="AJJ27" s="62"/>
      <c r="AJK27" s="62"/>
      <c r="AJL27" s="62"/>
      <c r="AJM27" s="62"/>
      <c r="AJN27" s="62"/>
      <c r="AJO27" s="62"/>
      <c r="AJP27" s="62"/>
      <c r="AJQ27" s="62"/>
      <c r="AJR27" s="62"/>
      <c r="AJS27" s="62"/>
      <c r="AJT27" s="62"/>
      <c r="AJU27" s="62"/>
      <c r="AJV27" s="62"/>
      <c r="AJW27" s="62"/>
      <c r="AJX27" s="62"/>
      <c r="AJY27" s="62"/>
      <c r="AJZ27" s="62"/>
      <c r="AKA27" s="62"/>
      <c r="AKB27" s="62"/>
      <c r="AKC27" s="62"/>
      <c r="AKD27" s="62"/>
      <c r="AKE27" s="62"/>
      <c r="AKF27" s="62"/>
      <c r="AKG27" s="62"/>
      <c r="AKH27" s="62"/>
      <c r="AKI27" s="62"/>
      <c r="AKJ27" s="62"/>
      <c r="AKK27" s="62"/>
      <c r="AKL27" s="62"/>
      <c r="AKM27" s="62"/>
      <c r="AKN27" s="62"/>
      <c r="AKO27" s="62"/>
      <c r="AKP27" s="62"/>
      <c r="AKQ27" s="62"/>
      <c r="AKR27" s="62"/>
      <c r="AKS27" s="62"/>
      <c r="AKT27" s="62"/>
      <c r="AKU27" s="62"/>
      <c r="AKV27" s="62"/>
      <c r="AKW27" s="62"/>
      <c r="AKX27" s="62"/>
      <c r="AKY27" s="62"/>
      <c r="AKZ27" s="62"/>
      <c r="ALA27" s="62"/>
      <c r="ALB27" s="62"/>
      <c r="ALC27" s="62"/>
      <c r="ALD27" s="62"/>
      <c r="ALE27" s="62"/>
      <c r="ALF27" s="62"/>
      <c r="ALG27" s="62"/>
      <c r="ALH27" s="62"/>
      <c r="ALI27" s="62"/>
      <c r="ALJ27" s="62"/>
      <c r="ALK27" s="62"/>
      <c r="ALL27" s="62"/>
      <c r="ALM27" s="62"/>
      <c r="ALN27" s="62"/>
      <c r="ALO27" s="62"/>
      <c r="ALP27" s="62"/>
      <c r="ALQ27" s="62"/>
      <c r="ALR27" s="62"/>
      <c r="ALS27" s="62"/>
      <c r="ALT27" s="62"/>
      <c r="ALU27" s="62"/>
      <c r="ALV27" s="62"/>
      <c r="ALW27" s="62"/>
      <c r="ALX27" s="62"/>
      <c r="ALY27" s="62"/>
      <c r="ALZ27" s="62"/>
      <c r="AMA27" s="62"/>
      <c r="AMB27" s="62"/>
      <c r="AMC27" s="62"/>
      <c r="AMD27" s="62"/>
      <c r="AME27" s="62"/>
      <c r="AMF27" s="62"/>
      <c r="AMG27" s="62"/>
      <c r="AMH27" s="62"/>
      <c r="AMI27" s="62"/>
      <c r="AMJ27" s="62"/>
      <c r="AMK27" s="62"/>
    </row>
    <row r="28" spans="1:1025" ht="15" customHeight="1" x14ac:dyDescent="0.25">
      <c r="A28" s="60" t="s">
        <v>45</v>
      </c>
      <c r="B28" s="60"/>
      <c r="C28" s="61">
        <f>C19*$L$25/$L$19</f>
        <v>207264.95726495725</v>
      </c>
      <c r="D28" s="61">
        <f t="shared" ref="D28:J28" si="2">D19*$L$25/$L$19</f>
        <v>20726.495726495727</v>
      </c>
      <c r="E28" s="61">
        <f t="shared" si="2"/>
        <v>10363.247863247863</v>
      </c>
      <c r="F28" s="61">
        <f t="shared" si="2"/>
        <v>4145.2991452991455</v>
      </c>
      <c r="G28" s="61">
        <f t="shared" si="2"/>
        <v>207264.95726495725</v>
      </c>
      <c r="H28" s="61">
        <f t="shared" si="2"/>
        <v>20726.495726495727</v>
      </c>
      <c r="I28" s="61">
        <f t="shared" si="2"/>
        <v>10363.247863247863</v>
      </c>
      <c r="J28" s="61">
        <f t="shared" si="2"/>
        <v>4145.2991452991455</v>
      </c>
      <c r="K28" s="61"/>
      <c r="L28" s="61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  <c r="GH28" s="62"/>
      <c r="GI28" s="62"/>
      <c r="GJ28" s="62"/>
      <c r="GK28" s="62"/>
      <c r="GL28" s="62"/>
      <c r="GM28" s="62"/>
      <c r="GN28" s="62"/>
      <c r="GO28" s="62"/>
      <c r="GP28" s="62"/>
      <c r="GQ28" s="62"/>
      <c r="GR28" s="62"/>
      <c r="GS28" s="62"/>
      <c r="GT28" s="62"/>
      <c r="GU28" s="62"/>
      <c r="GV28" s="62"/>
      <c r="GW28" s="62"/>
      <c r="GX28" s="62"/>
      <c r="GY28" s="62"/>
      <c r="GZ28" s="62"/>
      <c r="HA28" s="62"/>
      <c r="HB28" s="62"/>
      <c r="HC28" s="62"/>
      <c r="HD28" s="62"/>
      <c r="HE28" s="62"/>
      <c r="HF28" s="62"/>
      <c r="HG28" s="62"/>
      <c r="HH28" s="62"/>
      <c r="HI28" s="62"/>
      <c r="HJ28" s="62"/>
      <c r="HK28" s="62"/>
      <c r="HL28" s="62"/>
      <c r="HM28" s="62"/>
      <c r="HN28" s="62"/>
      <c r="HO28" s="62"/>
      <c r="HP28" s="62"/>
      <c r="HQ28" s="62"/>
      <c r="HR28" s="62"/>
      <c r="HS28" s="62"/>
      <c r="HT28" s="62"/>
      <c r="HU28" s="62"/>
      <c r="HV28" s="62"/>
      <c r="HW28" s="62"/>
      <c r="HX28" s="62"/>
      <c r="HY28" s="62"/>
      <c r="HZ28" s="62"/>
      <c r="IA28" s="62"/>
      <c r="IB28" s="62"/>
      <c r="IC28" s="62"/>
      <c r="ID28" s="62"/>
      <c r="IE28" s="62"/>
      <c r="IF28" s="62"/>
      <c r="IG28" s="62"/>
      <c r="IH28" s="62"/>
      <c r="II28" s="62"/>
      <c r="IJ28" s="62"/>
      <c r="IK28" s="62"/>
      <c r="IL28" s="62"/>
      <c r="IM28" s="62"/>
      <c r="IN28" s="62"/>
      <c r="IO28" s="62"/>
      <c r="IP28" s="62"/>
      <c r="IQ28" s="62"/>
      <c r="IR28" s="62"/>
      <c r="IS28" s="62"/>
      <c r="IT28" s="62"/>
      <c r="IU28" s="62"/>
      <c r="IV28" s="62"/>
      <c r="IW28" s="62"/>
      <c r="IX28" s="62"/>
      <c r="IY28" s="62"/>
      <c r="IZ28" s="62"/>
      <c r="JA28" s="62"/>
      <c r="JB28" s="62"/>
      <c r="JC28" s="62"/>
      <c r="JD28" s="62"/>
      <c r="JE28" s="62"/>
      <c r="JF28" s="62"/>
      <c r="JG28" s="62"/>
      <c r="JH28" s="62"/>
      <c r="JI28" s="62"/>
      <c r="JJ28" s="62"/>
      <c r="JK28" s="62"/>
      <c r="JL28" s="62"/>
      <c r="JM28" s="62"/>
      <c r="JN28" s="62"/>
      <c r="JO28" s="62"/>
      <c r="JP28" s="62"/>
      <c r="JQ28" s="62"/>
      <c r="JR28" s="62"/>
      <c r="JS28" s="62"/>
      <c r="JT28" s="62"/>
      <c r="JU28" s="62"/>
      <c r="JV28" s="62"/>
      <c r="JW28" s="62"/>
      <c r="JX28" s="62"/>
      <c r="JY28" s="62"/>
      <c r="JZ28" s="62"/>
      <c r="KA28" s="62"/>
      <c r="KB28" s="62"/>
      <c r="KC28" s="62"/>
      <c r="KD28" s="62"/>
      <c r="KE28" s="62"/>
      <c r="KF28" s="62"/>
      <c r="KG28" s="62"/>
      <c r="KH28" s="62"/>
      <c r="KI28" s="62"/>
      <c r="KJ28" s="62"/>
      <c r="KK28" s="62"/>
      <c r="KL28" s="62"/>
      <c r="KM28" s="62"/>
      <c r="KN28" s="62"/>
      <c r="KO28" s="62"/>
      <c r="KP28" s="62"/>
      <c r="KQ28" s="62"/>
      <c r="KR28" s="62"/>
      <c r="KS28" s="62"/>
      <c r="KT28" s="62"/>
      <c r="KU28" s="62"/>
      <c r="KV28" s="62"/>
      <c r="KW28" s="62"/>
      <c r="KX28" s="62"/>
      <c r="KY28" s="62"/>
      <c r="KZ28" s="62"/>
      <c r="LA28" s="62"/>
      <c r="LB28" s="62"/>
      <c r="LC28" s="62"/>
      <c r="LD28" s="62"/>
      <c r="LE28" s="62"/>
      <c r="LF28" s="62"/>
      <c r="LG28" s="62"/>
      <c r="LH28" s="62"/>
      <c r="LI28" s="62"/>
      <c r="LJ28" s="62"/>
      <c r="LK28" s="62"/>
      <c r="LL28" s="62"/>
      <c r="LM28" s="62"/>
      <c r="LN28" s="62"/>
      <c r="LO28" s="62"/>
      <c r="LP28" s="62"/>
      <c r="LQ28" s="62"/>
      <c r="LR28" s="62"/>
      <c r="LS28" s="62"/>
      <c r="LT28" s="62"/>
      <c r="LU28" s="62"/>
      <c r="LV28" s="62"/>
      <c r="LW28" s="62"/>
      <c r="LX28" s="62"/>
      <c r="LY28" s="62"/>
      <c r="LZ28" s="62"/>
      <c r="MA28" s="62"/>
      <c r="MB28" s="62"/>
      <c r="MC28" s="62"/>
      <c r="MD28" s="62"/>
      <c r="ME28" s="62"/>
      <c r="MF28" s="62"/>
      <c r="MG28" s="62"/>
      <c r="MH28" s="62"/>
      <c r="MI28" s="62"/>
      <c r="MJ28" s="62"/>
      <c r="MK28" s="62"/>
      <c r="ML28" s="62"/>
      <c r="MM28" s="62"/>
      <c r="MN28" s="62"/>
      <c r="MO28" s="62"/>
      <c r="MP28" s="62"/>
      <c r="MQ28" s="62"/>
      <c r="MR28" s="62"/>
      <c r="MS28" s="62"/>
      <c r="MT28" s="62"/>
      <c r="MU28" s="62"/>
      <c r="MV28" s="62"/>
      <c r="MW28" s="62"/>
      <c r="MX28" s="62"/>
      <c r="MY28" s="62"/>
      <c r="MZ28" s="62"/>
      <c r="NA28" s="62"/>
      <c r="NB28" s="62"/>
      <c r="NC28" s="62"/>
      <c r="ND28" s="62"/>
      <c r="NE28" s="62"/>
      <c r="NF28" s="62"/>
      <c r="NG28" s="62"/>
      <c r="NH28" s="62"/>
      <c r="NI28" s="62"/>
      <c r="NJ28" s="62"/>
      <c r="NK28" s="62"/>
      <c r="NL28" s="62"/>
      <c r="NM28" s="62"/>
      <c r="NN28" s="62"/>
      <c r="NO28" s="62"/>
      <c r="NP28" s="62"/>
      <c r="NQ28" s="62"/>
      <c r="NR28" s="62"/>
      <c r="NS28" s="62"/>
      <c r="NT28" s="62"/>
      <c r="NU28" s="62"/>
      <c r="NV28" s="62"/>
      <c r="NW28" s="62"/>
      <c r="NX28" s="62"/>
      <c r="NY28" s="62"/>
      <c r="NZ28" s="62"/>
      <c r="OA28" s="62"/>
      <c r="OB28" s="62"/>
      <c r="OC28" s="62"/>
      <c r="OD28" s="62"/>
      <c r="OE28" s="62"/>
      <c r="OF28" s="62"/>
      <c r="OG28" s="62"/>
      <c r="OH28" s="62"/>
      <c r="OI28" s="62"/>
      <c r="OJ28" s="62"/>
      <c r="OK28" s="62"/>
      <c r="OL28" s="62"/>
      <c r="OM28" s="62"/>
      <c r="ON28" s="62"/>
      <c r="OO28" s="62"/>
      <c r="OP28" s="62"/>
      <c r="OQ28" s="62"/>
      <c r="OR28" s="62"/>
      <c r="OS28" s="62"/>
      <c r="OT28" s="62"/>
      <c r="OU28" s="62"/>
      <c r="OV28" s="62"/>
      <c r="OW28" s="62"/>
      <c r="OX28" s="62"/>
      <c r="OY28" s="62"/>
      <c r="OZ28" s="62"/>
      <c r="PA28" s="62"/>
      <c r="PB28" s="62"/>
      <c r="PC28" s="62"/>
      <c r="PD28" s="62"/>
      <c r="PE28" s="62"/>
      <c r="PF28" s="62"/>
      <c r="PG28" s="62"/>
      <c r="PH28" s="62"/>
      <c r="PI28" s="62"/>
      <c r="PJ28" s="62"/>
      <c r="PK28" s="62"/>
      <c r="PL28" s="62"/>
      <c r="PM28" s="62"/>
      <c r="PN28" s="62"/>
      <c r="PO28" s="62"/>
      <c r="PP28" s="62"/>
      <c r="PQ28" s="62"/>
      <c r="PR28" s="62"/>
      <c r="PS28" s="62"/>
      <c r="PT28" s="62"/>
      <c r="PU28" s="62"/>
      <c r="PV28" s="62"/>
      <c r="PW28" s="62"/>
      <c r="PX28" s="62"/>
      <c r="PY28" s="62"/>
      <c r="PZ28" s="62"/>
      <c r="QA28" s="62"/>
      <c r="QB28" s="62"/>
      <c r="QC28" s="62"/>
      <c r="QD28" s="62"/>
      <c r="QE28" s="62"/>
      <c r="QF28" s="62"/>
      <c r="QG28" s="62"/>
      <c r="QH28" s="62"/>
      <c r="QI28" s="62"/>
      <c r="QJ28" s="62"/>
      <c r="QK28" s="62"/>
      <c r="QL28" s="62"/>
      <c r="QM28" s="62"/>
      <c r="QN28" s="62"/>
      <c r="QO28" s="62"/>
      <c r="QP28" s="62"/>
      <c r="QQ28" s="62"/>
      <c r="QR28" s="62"/>
      <c r="QS28" s="62"/>
      <c r="QT28" s="62"/>
      <c r="QU28" s="62"/>
      <c r="QV28" s="62"/>
      <c r="QW28" s="62"/>
      <c r="QX28" s="62"/>
      <c r="QY28" s="62"/>
      <c r="QZ28" s="62"/>
      <c r="RA28" s="62"/>
      <c r="RB28" s="62"/>
      <c r="RC28" s="62"/>
      <c r="RD28" s="62"/>
      <c r="RE28" s="62"/>
      <c r="RF28" s="62"/>
      <c r="RG28" s="62"/>
      <c r="RH28" s="62"/>
      <c r="RI28" s="62"/>
      <c r="RJ28" s="62"/>
      <c r="RK28" s="62"/>
      <c r="RL28" s="62"/>
      <c r="RM28" s="62"/>
      <c r="RN28" s="62"/>
      <c r="RO28" s="62"/>
      <c r="RP28" s="62"/>
      <c r="RQ28" s="62"/>
      <c r="RR28" s="62"/>
      <c r="RS28" s="62"/>
      <c r="RT28" s="62"/>
      <c r="RU28" s="62"/>
      <c r="RV28" s="62"/>
      <c r="RW28" s="62"/>
      <c r="RX28" s="62"/>
      <c r="RY28" s="62"/>
      <c r="RZ28" s="62"/>
      <c r="SA28" s="62"/>
      <c r="SB28" s="62"/>
      <c r="SC28" s="62"/>
      <c r="SD28" s="62"/>
      <c r="SE28" s="62"/>
      <c r="SF28" s="62"/>
      <c r="SG28" s="62"/>
      <c r="SH28" s="62"/>
      <c r="SI28" s="62"/>
      <c r="SJ28" s="62"/>
      <c r="SK28" s="62"/>
      <c r="SL28" s="62"/>
      <c r="SM28" s="62"/>
      <c r="SN28" s="62"/>
      <c r="SO28" s="62"/>
      <c r="SP28" s="62"/>
      <c r="SQ28" s="62"/>
      <c r="SR28" s="62"/>
      <c r="SS28" s="62"/>
      <c r="ST28" s="62"/>
      <c r="SU28" s="62"/>
      <c r="SV28" s="62"/>
      <c r="SW28" s="62"/>
      <c r="SX28" s="62"/>
      <c r="SY28" s="62"/>
      <c r="SZ28" s="62"/>
      <c r="TA28" s="62"/>
      <c r="TB28" s="62"/>
      <c r="TC28" s="62"/>
      <c r="TD28" s="62"/>
      <c r="TE28" s="62"/>
      <c r="TF28" s="62"/>
      <c r="TG28" s="62"/>
      <c r="TH28" s="62"/>
      <c r="TI28" s="62"/>
      <c r="TJ28" s="62"/>
      <c r="TK28" s="62"/>
      <c r="TL28" s="62"/>
      <c r="TM28" s="62"/>
      <c r="TN28" s="62"/>
      <c r="TO28" s="62"/>
      <c r="TP28" s="62"/>
      <c r="TQ28" s="62"/>
      <c r="TR28" s="62"/>
      <c r="TS28" s="62"/>
      <c r="TT28" s="62"/>
      <c r="TU28" s="62"/>
      <c r="TV28" s="62"/>
      <c r="TW28" s="62"/>
      <c r="TX28" s="62"/>
      <c r="TY28" s="62"/>
      <c r="TZ28" s="62"/>
      <c r="UA28" s="62"/>
      <c r="UB28" s="62"/>
      <c r="UC28" s="62"/>
      <c r="UD28" s="62"/>
      <c r="UE28" s="62"/>
      <c r="UF28" s="62"/>
      <c r="UG28" s="62"/>
      <c r="UH28" s="62"/>
      <c r="UI28" s="62"/>
      <c r="UJ28" s="62"/>
      <c r="UK28" s="62"/>
      <c r="UL28" s="62"/>
      <c r="UM28" s="62"/>
      <c r="UN28" s="62"/>
      <c r="UO28" s="62"/>
      <c r="UP28" s="62"/>
      <c r="UQ28" s="62"/>
      <c r="UR28" s="62"/>
      <c r="US28" s="62"/>
      <c r="UT28" s="62"/>
      <c r="UU28" s="62"/>
      <c r="UV28" s="62"/>
      <c r="UW28" s="62"/>
      <c r="UX28" s="62"/>
      <c r="UY28" s="62"/>
      <c r="UZ28" s="62"/>
      <c r="VA28" s="62"/>
      <c r="VB28" s="62"/>
      <c r="VC28" s="62"/>
      <c r="VD28" s="62"/>
      <c r="VE28" s="62"/>
      <c r="VF28" s="62"/>
      <c r="VG28" s="62"/>
      <c r="VH28" s="62"/>
      <c r="VI28" s="62"/>
      <c r="VJ28" s="62"/>
      <c r="VK28" s="62"/>
      <c r="VL28" s="62"/>
      <c r="VM28" s="62"/>
      <c r="VN28" s="62"/>
      <c r="VO28" s="62"/>
      <c r="VP28" s="62"/>
      <c r="VQ28" s="62"/>
      <c r="VR28" s="62"/>
      <c r="VS28" s="62"/>
      <c r="VT28" s="62"/>
      <c r="VU28" s="62"/>
      <c r="VV28" s="62"/>
      <c r="VW28" s="62"/>
      <c r="VX28" s="62"/>
      <c r="VY28" s="62"/>
      <c r="VZ28" s="62"/>
      <c r="WA28" s="62"/>
      <c r="WB28" s="62"/>
      <c r="WC28" s="62"/>
      <c r="WD28" s="62"/>
      <c r="WE28" s="62"/>
      <c r="WF28" s="62"/>
      <c r="WG28" s="62"/>
      <c r="WH28" s="62"/>
      <c r="WI28" s="62"/>
      <c r="WJ28" s="62"/>
      <c r="WK28" s="62"/>
      <c r="WL28" s="62"/>
      <c r="WM28" s="62"/>
      <c r="WN28" s="62"/>
      <c r="WO28" s="62"/>
      <c r="WP28" s="62"/>
      <c r="WQ28" s="62"/>
      <c r="WR28" s="62"/>
      <c r="WS28" s="62"/>
      <c r="WT28" s="62"/>
      <c r="WU28" s="62"/>
      <c r="WV28" s="62"/>
      <c r="WW28" s="62"/>
      <c r="WX28" s="62"/>
      <c r="WY28" s="62"/>
      <c r="WZ28" s="62"/>
      <c r="XA28" s="62"/>
      <c r="XB28" s="62"/>
      <c r="XC28" s="62"/>
      <c r="XD28" s="62"/>
      <c r="XE28" s="62"/>
      <c r="XF28" s="62"/>
      <c r="XG28" s="62"/>
      <c r="XH28" s="62"/>
      <c r="XI28" s="62"/>
      <c r="XJ28" s="62"/>
      <c r="XK28" s="62"/>
      <c r="XL28" s="62"/>
      <c r="XM28" s="62"/>
      <c r="XN28" s="62"/>
      <c r="XO28" s="62"/>
      <c r="XP28" s="62"/>
      <c r="XQ28" s="62"/>
      <c r="XR28" s="62"/>
      <c r="XS28" s="62"/>
      <c r="XT28" s="62"/>
      <c r="XU28" s="62"/>
      <c r="XV28" s="62"/>
      <c r="XW28" s="62"/>
      <c r="XX28" s="62"/>
      <c r="XY28" s="62"/>
      <c r="XZ28" s="62"/>
      <c r="YA28" s="62"/>
      <c r="YB28" s="62"/>
      <c r="YC28" s="62"/>
      <c r="YD28" s="62"/>
      <c r="YE28" s="62"/>
      <c r="YF28" s="62"/>
      <c r="YG28" s="62"/>
      <c r="YH28" s="62"/>
      <c r="YI28" s="62"/>
      <c r="YJ28" s="62"/>
      <c r="YK28" s="62"/>
      <c r="YL28" s="62"/>
      <c r="YM28" s="62"/>
      <c r="YN28" s="62"/>
      <c r="YO28" s="62"/>
      <c r="YP28" s="62"/>
      <c r="YQ28" s="62"/>
      <c r="YR28" s="62"/>
      <c r="YS28" s="62"/>
      <c r="YT28" s="62"/>
      <c r="YU28" s="62"/>
      <c r="YV28" s="62"/>
      <c r="YW28" s="62"/>
      <c r="YX28" s="62"/>
      <c r="YY28" s="62"/>
      <c r="YZ28" s="62"/>
      <c r="ZA28" s="62"/>
      <c r="ZB28" s="62"/>
      <c r="ZC28" s="62"/>
      <c r="ZD28" s="62"/>
      <c r="ZE28" s="62"/>
      <c r="ZF28" s="62"/>
      <c r="ZG28" s="62"/>
      <c r="ZH28" s="62"/>
      <c r="ZI28" s="62"/>
      <c r="ZJ28" s="62"/>
      <c r="ZK28" s="62"/>
      <c r="ZL28" s="62"/>
      <c r="ZM28" s="62"/>
      <c r="ZN28" s="62"/>
      <c r="ZO28" s="62"/>
      <c r="ZP28" s="62"/>
      <c r="ZQ28" s="62"/>
      <c r="ZR28" s="62"/>
      <c r="ZS28" s="62"/>
      <c r="ZT28" s="62"/>
      <c r="ZU28" s="62"/>
      <c r="ZV28" s="62"/>
      <c r="ZW28" s="62"/>
      <c r="ZX28" s="62"/>
      <c r="ZY28" s="62"/>
      <c r="ZZ28" s="62"/>
      <c r="AAA28" s="62"/>
      <c r="AAB28" s="62"/>
      <c r="AAC28" s="62"/>
      <c r="AAD28" s="62"/>
      <c r="AAE28" s="62"/>
      <c r="AAF28" s="62"/>
      <c r="AAG28" s="62"/>
      <c r="AAH28" s="62"/>
      <c r="AAI28" s="62"/>
      <c r="AAJ28" s="62"/>
      <c r="AAK28" s="62"/>
      <c r="AAL28" s="62"/>
      <c r="AAM28" s="62"/>
      <c r="AAN28" s="62"/>
      <c r="AAO28" s="62"/>
      <c r="AAP28" s="62"/>
      <c r="AAQ28" s="62"/>
      <c r="AAR28" s="62"/>
      <c r="AAS28" s="62"/>
      <c r="AAT28" s="62"/>
      <c r="AAU28" s="62"/>
      <c r="AAV28" s="62"/>
      <c r="AAW28" s="62"/>
      <c r="AAX28" s="62"/>
      <c r="AAY28" s="62"/>
      <c r="AAZ28" s="62"/>
      <c r="ABA28" s="62"/>
      <c r="ABB28" s="62"/>
      <c r="ABC28" s="62"/>
      <c r="ABD28" s="62"/>
      <c r="ABE28" s="62"/>
      <c r="ABF28" s="62"/>
      <c r="ABG28" s="62"/>
      <c r="ABH28" s="62"/>
      <c r="ABI28" s="62"/>
      <c r="ABJ28" s="62"/>
      <c r="ABK28" s="62"/>
      <c r="ABL28" s="62"/>
      <c r="ABM28" s="62"/>
      <c r="ABN28" s="62"/>
      <c r="ABO28" s="62"/>
      <c r="ABP28" s="62"/>
      <c r="ABQ28" s="62"/>
      <c r="ABR28" s="62"/>
      <c r="ABS28" s="62"/>
      <c r="ABT28" s="62"/>
      <c r="ABU28" s="62"/>
      <c r="ABV28" s="62"/>
      <c r="ABW28" s="62"/>
      <c r="ABX28" s="62"/>
      <c r="ABY28" s="62"/>
      <c r="ABZ28" s="62"/>
      <c r="ACA28" s="62"/>
      <c r="ACB28" s="62"/>
      <c r="ACC28" s="62"/>
      <c r="ACD28" s="62"/>
      <c r="ACE28" s="62"/>
      <c r="ACF28" s="62"/>
      <c r="ACG28" s="62"/>
      <c r="ACH28" s="62"/>
      <c r="ACI28" s="62"/>
      <c r="ACJ28" s="62"/>
      <c r="ACK28" s="62"/>
      <c r="ACL28" s="62"/>
      <c r="ACM28" s="62"/>
      <c r="ACN28" s="62"/>
      <c r="ACO28" s="62"/>
      <c r="ACP28" s="62"/>
      <c r="ACQ28" s="62"/>
      <c r="ACR28" s="62"/>
      <c r="ACS28" s="62"/>
      <c r="ACT28" s="62"/>
      <c r="ACU28" s="62"/>
      <c r="ACV28" s="62"/>
      <c r="ACW28" s="62"/>
      <c r="ACX28" s="62"/>
      <c r="ACY28" s="62"/>
      <c r="ACZ28" s="62"/>
      <c r="ADA28" s="62"/>
      <c r="ADB28" s="62"/>
      <c r="ADC28" s="62"/>
      <c r="ADD28" s="62"/>
      <c r="ADE28" s="62"/>
      <c r="ADF28" s="62"/>
      <c r="ADG28" s="62"/>
      <c r="ADH28" s="62"/>
      <c r="ADI28" s="62"/>
      <c r="ADJ28" s="62"/>
      <c r="ADK28" s="62"/>
      <c r="ADL28" s="62"/>
      <c r="ADM28" s="62"/>
      <c r="ADN28" s="62"/>
      <c r="ADO28" s="62"/>
      <c r="ADP28" s="62"/>
      <c r="ADQ28" s="62"/>
      <c r="ADR28" s="62"/>
      <c r="ADS28" s="62"/>
      <c r="ADT28" s="62"/>
      <c r="ADU28" s="62"/>
      <c r="ADV28" s="62"/>
      <c r="ADW28" s="62"/>
      <c r="ADX28" s="62"/>
      <c r="ADY28" s="62"/>
      <c r="ADZ28" s="62"/>
      <c r="AEA28" s="62"/>
      <c r="AEB28" s="62"/>
      <c r="AEC28" s="62"/>
      <c r="AED28" s="62"/>
      <c r="AEE28" s="62"/>
      <c r="AEF28" s="62"/>
      <c r="AEG28" s="62"/>
      <c r="AEH28" s="62"/>
      <c r="AEI28" s="62"/>
      <c r="AEJ28" s="62"/>
      <c r="AEK28" s="62"/>
      <c r="AEL28" s="62"/>
      <c r="AEM28" s="62"/>
      <c r="AEN28" s="62"/>
      <c r="AEO28" s="62"/>
      <c r="AEP28" s="62"/>
      <c r="AEQ28" s="62"/>
      <c r="AER28" s="62"/>
      <c r="AES28" s="62"/>
      <c r="AET28" s="62"/>
      <c r="AEU28" s="62"/>
      <c r="AEV28" s="62"/>
      <c r="AEW28" s="62"/>
      <c r="AEX28" s="62"/>
      <c r="AEY28" s="62"/>
      <c r="AEZ28" s="62"/>
      <c r="AFA28" s="62"/>
      <c r="AFB28" s="62"/>
      <c r="AFC28" s="62"/>
      <c r="AFD28" s="62"/>
      <c r="AFE28" s="62"/>
      <c r="AFF28" s="62"/>
      <c r="AFG28" s="62"/>
      <c r="AFH28" s="62"/>
      <c r="AFI28" s="62"/>
      <c r="AFJ28" s="62"/>
      <c r="AFK28" s="62"/>
      <c r="AFL28" s="62"/>
      <c r="AFM28" s="62"/>
      <c r="AFN28" s="62"/>
      <c r="AFO28" s="62"/>
      <c r="AFP28" s="62"/>
      <c r="AFQ28" s="62"/>
      <c r="AFR28" s="62"/>
      <c r="AFS28" s="62"/>
      <c r="AFT28" s="62"/>
      <c r="AFU28" s="62"/>
      <c r="AFV28" s="62"/>
      <c r="AFW28" s="62"/>
      <c r="AFX28" s="62"/>
      <c r="AFY28" s="62"/>
      <c r="AFZ28" s="62"/>
      <c r="AGA28" s="62"/>
      <c r="AGB28" s="62"/>
      <c r="AGC28" s="62"/>
      <c r="AGD28" s="62"/>
      <c r="AGE28" s="62"/>
      <c r="AGF28" s="62"/>
      <c r="AGG28" s="62"/>
      <c r="AGH28" s="62"/>
      <c r="AGI28" s="62"/>
      <c r="AGJ28" s="62"/>
      <c r="AGK28" s="62"/>
      <c r="AGL28" s="62"/>
      <c r="AGM28" s="62"/>
      <c r="AGN28" s="62"/>
      <c r="AGO28" s="62"/>
      <c r="AGP28" s="62"/>
      <c r="AGQ28" s="62"/>
      <c r="AGR28" s="62"/>
      <c r="AGS28" s="62"/>
      <c r="AGT28" s="62"/>
      <c r="AGU28" s="62"/>
      <c r="AGV28" s="62"/>
      <c r="AGW28" s="62"/>
      <c r="AGX28" s="62"/>
      <c r="AGY28" s="62"/>
      <c r="AGZ28" s="62"/>
      <c r="AHA28" s="62"/>
      <c r="AHB28" s="62"/>
      <c r="AHC28" s="62"/>
      <c r="AHD28" s="62"/>
      <c r="AHE28" s="62"/>
      <c r="AHF28" s="62"/>
      <c r="AHG28" s="62"/>
      <c r="AHH28" s="62"/>
      <c r="AHI28" s="62"/>
      <c r="AHJ28" s="62"/>
      <c r="AHK28" s="62"/>
      <c r="AHL28" s="62"/>
      <c r="AHM28" s="62"/>
      <c r="AHN28" s="62"/>
      <c r="AHO28" s="62"/>
      <c r="AHP28" s="62"/>
      <c r="AHQ28" s="62"/>
      <c r="AHR28" s="62"/>
      <c r="AHS28" s="62"/>
      <c r="AHT28" s="62"/>
      <c r="AHU28" s="62"/>
      <c r="AHV28" s="62"/>
      <c r="AHW28" s="62"/>
      <c r="AHX28" s="62"/>
      <c r="AHY28" s="62"/>
      <c r="AHZ28" s="62"/>
      <c r="AIA28" s="62"/>
      <c r="AIB28" s="62"/>
      <c r="AIC28" s="62"/>
      <c r="AID28" s="62"/>
      <c r="AIE28" s="62"/>
      <c r="AIF28" s="62"/>
      <c r="AIG28" s="62"/>
      <c r="AIH28" s="62"/>
      <c r="AII28" s="62"/>
      <c r="AIJ28" s="62"/>
      <c r="AIK28" s="62"/>
      <c r="AIL28" s="62"/>
      <c r="AIM28" s="62"/>
      <c r="AIN28" s="62"/>
      <c r="AIO28" s="62"/>
      <c r="AIP28" s="62"/>
      <c r="AIQ28" s="62"/>
      <c r="AIR28" s="62"/>
      <c r="AIS28" s="62"/>
      <c r="AIT28" s="62"/>
      <c r="AIU28" s="62"/>
      <c r="AIV28" s="62"/>
      <c r="AIW28" s="62"/>
      <c r="AIX28" s="62"/>
      <c r="AIY28" s="62"/>
      <c r="AIZ28" s="62"/>
      <c r="AJA28" s="62"/>
      <c r="AJB28" s="62"/>
      <c r="AJC28" s="62"/>
      <c r="AJD28" s="62"/>
      <c r="AJE28" s="62"/>
      <c r="AJF28" s="62"/>
      <c r="AJG28" s="62"/>
      <c r="AJH28" s="62"/>
      <c r="AJI28" s="62"/>
      <c r="AJJ28" s="62"/>
      <c r="AJK28" s="62"/>
      <c r="AJL28" s="62"/>
      <c r="AJM28" s="62"/>
      <c r="AJN28" s="62"/>
      <c r="AJO28" s="62"/>
      <c r="AJP28" s="62"/>
      <c r="AJQ28" s="62"/>
      <c r="AJR28" s="62"/>
      <c r="AJS28" s="62"/>
      <c r="AJT28" s="62"/>
      <c r="AJU28" s="62"/>
      <c r="AJV28" s="62"/>
      <c r="AJW28" s="62"/>
      <c r="AJX28" s="62"/>
      <c r="AJY28" s="62"/>
      <c r="AJZ28" s="62"/>
      <c r="AKA28" s="62"/>
      <c r="AKB28" s="62"/>
      <c r="AKC28" s="62"/>
      <c r="AKD28" s="62"/>
      <c r="AKE28" s="62"/>
      <c r="AKF28" s="62"/>
      <c r="AKG28" s="62"/>
      <c r="AKH28" s="62"/>
      <c r="AKI28" s="62"/>
      <c r="AKJ28" s="62"/>
      <c r="AKK28" s="62"/>
      <c r="AKL28" s="62"/>
      <c r="AKM28" s="62"/>
      <c r="AKN28" s="62"/>
      <c r="AKO28" s="62"/>
      <c r="AKP28" s="62"/>
      <c r="AKQ28" s="62"/>
      <c r="AKR28" s="62"/>
      <c r="AKS28" s="62"/>
      <c r="AKT28" s="62"/>
      <c r="AKU28" s="62"/>
      <c r="AKV28" s="62"/>
      <c r="AKW28" s="62"/>
      <c r="AKX28" s="62"/>
      <c r="AKY28" s="62"/>
      <c r="AKZ28" s="62"/>
      <c r="ALA28" s="62"/>
      <c r="ALB28" s="62"/>
      <c r="ALC28" s="62"/>
      <c r="ALD28" s="62"/>
      <c r="ALE28" s="62"/>
      <c r="ALF28" s="62"/>
      <c r="ALG28" s="62"/>
      <c r="ALH28" s="62"/>
      <c r="ALI28" s="62"/>
      <c r="ALJ28" s="62"/>
      <c r="ALK28" s="62"/>
      <c r="ALL28" s="62"/>
      <c r="ALM28" s="62"/>
      <c r="ALN28" s="62"/>
      <c r="ALO28" s="62"/>
      <c r="ALP28" s="62"/>
      <c r="ALQ28" s="62"/>
      <c r="ALR28" s="62"/>
      <c r="ALS28" s="62"/>
      <c r="ALT28" s="62"/>
      <c r="ALU28" s="62"/>
      <c r="ALV28" s="62"/>
      <c r="ALW28" s="62"/>
      <c r="ALX28" s="62"/>
      <c r="ALY28" s="62"/>
      <c r="ALZ28" s="62"/>
      <c r="AMA28" s="62"/>
      <c r="AMB28" s="62"/>
      <c r="AMC28" s="62"/>
      <c r="AMD28" s="62"/>
      <c r="AME28" s="62"/>
      <c r="AMF28" s="62"/>
      <c r="AMG28" s="62"/>
      <c r="AMH28" s="62"/>
      <c r="AMI28" s="62"/>
      <c r="AMJ28" s="62"/>
      <c r="AMK28" s="62"/>
    </row>
    <row r="29" spans="1:1025" s="17" customFormat="1" x14ac:dyDescent="0.25">
      <c r="A29" s="20"/>
      <c r="B29" s="20"/>
      <c r="C29" s="22"/>
      <c r="D29" s="22"/>
      <c r="E29" s="22"/>
      <c r="F29" s="22"/>
      <c r="G29" s="22"/>
      <c r="H29" s="22"/>
      <c r="I29" s="22"/>
      <c r="J29" s="22"/>
      <c r="K29" s="36"/>
      <c r="N29"/>
      <c r="O29"/>
      <c r="P29"/>
      <c r="Q29"/>
    </row>
    <row r="30" spans="1:1025" s="17" customFormat="1" x14ac:dyDescent="0.25">
      <c r="A30" s="45"/>
      <c r="B30" s="45"/>
      <c r="C30" s="22"/>
      <c r="D30" s="22"/>
      <c r="E30" s="22"/>
      <c r="F30" s="22"/>
      <c r="G30" s="22"/>
      <c r="H30" s="22"/>
      <c r="I30" s="22"/>
      <c r="J30" s="22"/>
      <c r="K30" s="20"/>
      <c r="N30"/>
      <c r="O30"/>
      <c r="P30"/>
      <c r="Q30"/>
    </row>
    <row r="31" spans="1:1025" s="17" customFormat="1" x14ac:dyDescent="0.25">
      <c r="A31" s="20"/>
      <c r="B31" s="20"/>
      <c r="C31" s="30"/>
      <c r="D31" s="30"/>
      <c r="E31" s="30"/>
      <c r="F31" s="30"/>
      <c r="G31" s="30"/>
      <c r="H31" s="30"/>
      <c r="I31" s="30"/>
      <c r="J31" s="30"/>
      <c r="K31" s="37"/>
      <c r="N31"/>
      <c r="O31"/>
      <c r="P31"/>
      <c r="Q31"/>
    </row>
    <row r="32" spans="1:1025" s="17" customFormat="1" x14ac:dyDescent="0.25">
      <c r="A32" s="20"/>
      <c r="B32" s="20"/>
      <c r="C32" s="30"/>
      <c r="D32" s="30"/>
      <c r="E32" s="30"/>
      <c r="F32" s="30"/>
      <c r="G32" s="30"/>
      <c r="H32" s="30"/>
      <c r="I32" s="30"/>
      <c r="J32" s="30"/>
      <c r="K32" s="36"/>
      <c r="N32"/>
      <c r="O32"/>
      <c r="P32"/>
    </row>
    <row r="33" spans="1:17" s="17" customFormat="1" x14ac:dyDescent="0.25">
      <c r="A33" s="20"/>
      <c r="B33" s="20"/>
      <c r="C33" s="4"/>
      <c r="D33" s="4"/>
      <c r="E33" s="4"/>
      <c r="F33" s="4"/>
      <c r="G33" s="4"/>
      <c r="H33" s="4"/>
      <c r="I33" s="4"/>
      <c r="J33" s="4"/>
      <c r="K33" s="20"/>
      <c r="N33"/>
      <c r="O33"/>
      <c r="P33"/>
    </row>
    <row r="34" spans="1:17" s="17" customFormat="1" x14ac:dyDescent="0.25">
      <c r="A34" s="45"/>
      <c r="B34" s="20"/>
      <c r="C34" s="4"/>
      <c r="D34" s="4"/>
      <c r="E34" s="4"/>
      <c r="F34" s="4"/>
      <c r="G34" s="4"/>
      <c r="H34" s="4"/>
      <c r="I34" s="4"/>
      <c r="J34" s="4"/>
      <c r="K34" s="20"/>
      <c r="N34"/>
      <c r="O34"/>
      <c r="P34"/>
    </row>
    <row r="35" spans="1:17" s="17" customFormat="1" x14ac:dyDescent="0.25">
      <c r="A35" s="20"/>
      <c r="B35" s="20"/>
      <c r="C35" s="33"/>
      <c r="D35" s="33"/>
      <c r="E35" s="33"/>
      <c r="F35" s="33"/>
      <c r="G35" s="33"/>
      <c r="H35" s="33"/>
      <c r="I35" s="33"/>
      <c r="J35" s="33"/>
      <c r="K35" s="20"/>
      <c r="N35"/>
      <c r="O35"/>
      <c r="P35"/>
    </row>
    <row r="36" spans="1:17" s="17" customFormat="1" x14ac:dyDescent="0.25">
      <c r="A36" s="20"/>
      <c r="B36" s="20"/>
      <c r="C36" s="4"/>
      <c r="D36" s="4"/>
      <c r="E36" s="4"/>
      <c r="F36" s="4"/>
      <c r="G36" s="4"/>
      <c r="H36" s="4"/>
      <c r="I36" s="4"/>
      <c r="J36" s="4"/>
      <c r="K36" s="20"/>
      <c r="N36"/>
      <c r="O36"/>
      <c r="P36"/>
      <c r="Q36"/>
    </row>
    <row r="37" spans="1:17" s="17" customFormat="1" x14ac:dyDescent="0.25">
      <c r="A37" s="45"/>
      <c r="B37" s="20"/>
      <c r="C37" s="4"/>
      <c r="D37" s="4"/>
      <c r="E37" s="4"/>
      <c r="F37" s="4"/>
      <c r="G37" s="4"/>
      <c r="H37" s="4"/>
      <c r="I37" s="4"/>
      <c r="J37" s="4"/>
      <c r="K37" s="20"/>
      <c r="N37"/>
      <c r="O37"/>
      <c r="P37"/>
      <c r="Q37"/>
    </row>
    <row r="38" spans="1:17" s="17" customFormat="1" x14ac:dyDescent="0.25">
      <c r="A38" s="20"/>
      <c r="B38" s="20"/>
      <c r="C38" s="22"/>
      <c r="D38" s="22"/>
      <c r="E38" s="22"/>
      <c r="F38" s="22"/>
      <c r="G38" s="22"/>
      <c r="H38" s="22"/>
      <c r="I38" s="22"/>
      <c r="J38" s="22"/>
      <c r="K38" s="36"/>
      <c r="N38"/>
      <c r="O38"/>
      <c r="P38"/>
      <c r="Q38"/>
    </row>
    <row r="39" spans="1:17" s="17" customFormat="1" x14ac:dyDescent="0.25">
      <c r="A39" s="20"/>
      <c r="B39" s="20"/>
      <c r="C39" s="22"/>
      <c r="D39" s="22"/>
      <c r="E39" s="22"/>
      <c r="F39" s="22"/>
      <c r="G39" s="22"/>
      <c r="H39" s="22"/>
      <c r="I39" s="22"/>
      <c r="J39" s="22"/>
      <c r="K39" s="36"/>
      <c r="N39"/>
      <c r="O39"/>
      <c r="P39"/>
      <c r="Q39"/>
    </row>
    <row r="40" spans="1:17" s="17" customFormat="1" x14ac:dyDescent="0.25">
      <c r="A40" s="20"/>
      <c r="B40" s="20"/>
      <c r="C40" s="22"/>
      <c r="D40" s="22"/>
      <c r="E40" s="22"/>
      <c r="F40" s="22"/>
      <c r="G40" s="22"/>
      <c r="H40" s="22"/>
      <c r="I40" s="22"/>
      <c r="J40" s="22"/>
      <c r="K40" s="36"/>
      <c r="N40"/>
      <c r="O40"/>
      <c r="P40"/>
    </row>
    <row r="41" spans="1:17" s="17" customFormat="1" x14ac:dyDescent="0.25">
      <c r="A41" s="20"/>
      <c r="B41" s="20"/>
      <c r="C41" s="4"/>
      <c r="D41" s="4"/>
      <c r="E41" s="4"/>
      <c r="F41" s="4"/>
      <c r="G41" s="4"/>
      <c r="H41" s="4"/>
      <c r="I41" s="4"/>
      <c r="J41" s="4"/>
      <c r="K41" s="20"/>
      <c r="N41"/>
      <c r="O41"/>
      <c r="P41"/>
    </row>
    <row r="42" spans="1:17" s="17" customFormat="1" x14ac:dyDescent="0.25">
      <c r="N42"/>
      <c r="O42"/>
      <c r="P42"/>
    </row>
    <row r="43" spans="1:17" x14ac:dyDescent="0.25">
      <c r="A43" s="26"/>
    </row>
    <row r="44" spans="1:17" x14ac:dyDescent="0.25">
      <c r="A44" s="26"/>
    </row>
  </sheetData>
  <mergeCells count="7">
    <mergeCell ref="C25:F25"/>
    <mergeCell ref="G25:J25"/>
    <mergeCell ref="C10:J10"/>
    <mergeCell ref="C20:J20"/>
    <mergeCell ref="C21:J21"/>
    <mergeCell ref="C22:J22"/>
    <mergeCell ref="C23:J23"/>
  </mergeCells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6B20-C4DF-4FE9-85DB-BA6802E447B3}">
  <sheetPr>
    <pageSetUpPr fitToPage="1"/>
  </sheetPr>
  <dimension ref="A1:Q44"/>
  <sheetViews>
    <sheetView zoomScale="90" zoomScaleNormal="90" workbookViewId="0">
      <selection activeCell="A27" sqref="A27:XFD28"/>
    </sheetView>
  </sheetViews>
  <sheetFormatPr defaultRowHeight="15" x14ac:dyDescent="0.25"/>
  <cols>
    <col min="1" max="1" width="28.7109375" customWidth="1"/>
    <col min="2" max="2" width="25.5703125" customWidth="1"/>
    <col min="3" max="3" width="10.140625" bestFit="1" customWidth="1"/>
    <col min="4" max="4" width="15.28515625" bestFit="1" customWidth="1"/>
    <col min="5" max="5" width="10.140625" bestFit="1" customWidth="1"/>
    <col min="6" max="6" width="13.42578125" bestFit="1" customWidth="1"/>
    <col min="7" max="7" width="10.140625" bestFit="1" customWidth="1"/>
    <col min="8" max="8" width="15.28515625" bestFit="1" customWidth="1"/>
    <col min="9" max="9" width="9" bestFit="1" customWidth="1"/>
    <col min="10" max="10" width="13.42578125" bestFit="1" customWidth="1"/>
    <col min="11" max="11" width="14.28515625" bestFit="1" customWidth="1"/>
    <col min="12" max="12" width="11.5703125" bestFit="1" customWidth="1"/>
    <col min="14" max="14" width="21.42578125" customWidth="1"/>
  </cols>
  <sheetData>
    <row r="1" spans="1:12" x14ac:dyDescent="0.25">
      <c r="A1" s="1" t="s">
        <v>0</v>
      </c>
    </row>
    <row r="2" spans="1:12" x14ac:dyDescent="0.25">
      <c r="A2" t="s">
        <v>43</v>
      </c>
      <c r="D2" s="55"/>
      <c r="E2" s="55"/>
    </row>
    <row r="4" spans="1:12" x14ac:dyDescent="0.25">
      <c r="A4" s="2" t="s">
        <v>1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2" ht="15.75" thickBot="1" x14ac:dyDescent="0.3">
      <c r="A5" s="6" t="s">
        <v>24</v>
      </c>
      <c r="B5" s="3"/>
      <c r="C5" s="7" t="s">
        <v>2</v>
      </c>
      <c r="D5" s="5"/>
      <c r="E5" s="5"/>
      <c r="F5" s="5"/>
      <c r="G5" s="7" t="s">
        <v>3</v>
      </c>
      <c r="H5" s="5"/>
      <c r="I5" s="5"/>
      <c r="J5" s="5"/>
      <c r="K5" s="3"/>
      <c r="L5" s="3"/>
    </row>
    <row r="6" spans="1:12" x14ac:dyDescent="0.25">
      <c r="A6" s="8"/>
      <c r="B6" s="9"/>
      <c r="C6" s="10" t="s">
        <v>4</v>
      </c>
      <c r="D6" s="10"/>
      <c r="E6" s="10"/>
      <c r="F6" s="10"/>
      <c r="G6" s="10"/>
      <c r="H6" s="10"/>
      <c r="I6" s="10"/>
      <c r="J6" s="10"/>
      <c r="K6" s="11"/>
      <c r="L6" s="12"/>
    </row>
    <row r="7" spans="1:12" ht="15.75" thickBot="1" x14ac:dyDescent="0.3">
      <c r="A7" s="13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7</v>
      </c>
      <c r="H7" s="15" t="s">
        <v>8</v>
      </c>
      <c r="I7" s="15" t="s">
        <v>9</v>
      </c>
      <c r="J7" s="16" t="s">
        <v>10</v>
      </c>
      <c r="K7" s="17"/>
      <c r="L7" s="18" t="s">
        <v>11</v>
      </c>
    </row>
    <row r="8" spans="1:12" x14ac:dyDescent="0.25">
      <c r="A8" s="19" t="s">
        <v>12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2" x14ac:dyDescent="0.25">
      <c r="A9" s="19" t="s">
        <v>13</v>
      </c>
      <c r="B9" s="20" t="s">
        <v>14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2" x14ac:dyDescent="0.25">
      <c r="A10" s="19" t="s">
        <v>35</v>
      </c>
      <c r="B10" s="20" t="s">
        <v>37</v>
      </c>
      <c r="C10" s="57">
        <v>0.15</v>
      </c>
      <c r="D10" s="57"/>
      <c r="E10" s="57"/>
      <c r="F10" s="57"/>
      <c r="G10" s="57"/>
      <c r="H10" s="57"/>
      <c r="I10" s="57"/>
      <c r="J10" s="57"/>
      <c r="K10" s="17"/>
      <c r="L10" s="24"/>
    </row>
    <row r="11" spans="1:12" x14ac:dyDescent="0.25">
      <c r="A11" s="25" t="s">
        <v>36</v>
      </c>
      <c r="B11" s="26" t="s">
        <v>34</v>
      </c>
      <c r="C11" s="17"/>
      <c r="D11" s="17"/>
      <c r="E11" s="17"/>
      <c r="F11" s="17"/>
      <c r="G11" s="17"/>
      <c r="H11" s="17"/>
      <c r="I11" s="17"/>
      <c r="J11" s="17"/>
      <c r="K11" s="17"/>
      <c r="L11" s="27"/>
    </row>
    <row r="12" spans="1:12" x14ac:dyDescent="0.25">
      <c r="A12" s="19" t="s">
        <v>28</v>
      </c>
      <c r="B12" s="20" t="s">
        <v>29</v>
      </c>
      <c r="C12" s="53"/>
      <c r="D12" s="53"/>
      <c r="E12" s="53"/>
      <c r="F12" s="53"/>
      <c r="G12" s="53"/>
      <c r="H12" s="53"/>
      <c r="I12" s="53"/>
      <c r="J12" s="53"/>
      <c r="K12" s="17"/>
      <c r="L12" s="29">
        <v>100000</v>
      </c>
    </row>
    <row r="13" spans="1:12" x14ac:dyDescent="0.25">
      <c r="A13" s="19" t="s">
        <v>30</v>
      </c>
      <c r="B13" s="20" t="s">
        <v>31</v>
      </c>
      <c r="C13" s="30"/>
      <c r="D13" s="30"/>
      <c r="E13" s="30"/>
      <c r="F13" s="30"/>
      <c r="G13" s="30"/>
      <c r="H13" s="30"/>
      <c r="I13" s="30"/>
      <c r="J13" s="30"/>
      <c r="K13" s="17"/>
      <c r="L13" s="29">
        <v>150000</v>
      </c>
    </row>
    <row r="14" spans="1:12" x14ac:dyDescent="0.25">
      <c r="A14" s="19"/>
      <c r="B14" s="20"/>
      <c r="C14" s="4"/>
      <c r="D14" s="4"/>
      <c r="E14" s="4"/>
      <c r="F14" s="4"/>
      <c r="G14" s="4"/>
      <c r="H14" s="4"/>
      <c r="I14" s="4"/>
      <c r="J14" s="4"/>
      <c r="K14" s="17"/>
      <c r="L14" s="21"/>
    </row>
    <row r="15" spans="1:12" ht="15.75" thickBot="1" x14ac:dyDescent="0.3">
      <c r="A15" s="13" t="s">
        <v>15</v>
      </c>
      <c r="B15" s="31"/>
      <c r="C15" s="32"/>
      <c r="D15" s="32"/>
      <c r="E15" s="32"/>
      <c r="F15" s="32"/>
      <c r="G15" s="32"/>
      <c r="H15" s="32"/>
      <c r="I15" s="32"/>
      <c r="J15" s="32"/>
      <c r="K15" s="17"/>
      <c r="L15" s="21"/>
    </row>
    <row r="16" spans="1:12" x14ac:dyDescent="0.25">
      <c r="A16" s="19" t="s">
        <v>16</v>
      </c>
      <c r="B16" s="20" t="s">
        <v>17</v>
      </c>
      <c r="C16" s="33">
        <v>0.35</v>
      </c>
      <c r="D16" s="33">
        <v>0.35</v>
      </c>
      <c r="E16" s="33">
        <v>0.35</v>
      </c>
      <c r="F16" s="33">
        <v>0.35</v>
      </c>
      <c r="G16" s="33">
        <v>0.35</v>
      </c>
      <c r="H16" s="33">
        <v>0.35</v>
      </c>
      <c r="I16" s="33">
        <v>0.35</v>
      </c>
      <c r="J16" s="33">
        <v>0.35</v>
      </c>
      <c r="K16" s="20"/>
      <c r="L16" s="21"/>
    </row>
    <row r="17" spans="1:17" x14ac:dyDescent="0.25">
      <c r="A17" s="19"/>
      <c r="B17" s="20"/>
      <c r="C17" s="17"/>
      <c r="D17" s="17"/>
      <c r="E17" s="17"/>
      <c r="F17" s="17"/>
      <c r="G17" s="17"/>
      <c r="H17" s="17"/>
      <c r="I17" s="17"/>
      <c r="J17" s="17"/>
      <c r="K17" s="20"/>
      <c r="L17" s="21"/>
    </row>
    <row r="18" spans="1:17" ht="15.75" thickBot="1" x14ac:dyDescent="0.3">
      <c r="A18" s="13" t="s">
        <v>18</v>
      </c>
      <c r="B18" s="31"/>
      <c r="C18" s="32"/>
      <c r="D18" s="32"/>
      <c r="E18" s="32"/>
      <c r="F18" s="32"/>
      <c r="G18" s="32"/>
      <c r="H18" s="32"/>
      <c r="I18" s="32"/>
      <c r="J18" s="32"/>
      <c r="K18" s="34" t="s">
        <v>19</v>
      </c>
      <c r="L18" s="35" t="s">
        <v>20</v>
      </c>
    </row>
    <row r="19" spans="1:17" x14ac:dyDescent="0.25">
      <c r="A19" s="48" t="s">
        <v>21</v>
      </c>
      <c r="B19" s="11" t="s">
        <v>22</v>
      </c>
      <c r="C19" s="49">
        <f t="shared" ref="C19:J19" si="0">C16*C9</f>
        <v>350000</v>
      </c>
      <c r="D19" s="49">
        <f t="shared" si="0"/>
        <v>35000</v>
      </c>
      <c r="E19" s="49">
        <f t="shared" si="0"/>
        <v>17500</v>
      </c>
      <c r="F19" s="49">
        <f t="shared" si="0"/>
        <v>7000</v>
      </c>
      <c r="G19" s="49">
        <f t="shared" si="0"/>
        <v>350000</v>
      </c>
      <c r="H19" s="49">
        <f t="shared" si="0"/>
        <v>35000</v>
      </c>
      <c r="I19" s="49">
        <f t="shared" si="0"/>
        <v>17500</v>
      </c>
      <c r="J19" s="49">
        <f t="shared" si="0"/>
        <v>7000</v>
      </c>
      <c r="K19" s="50">
        <f>SUM(C19:J19)</f>
        <v>819000</v>
      </c>
      <c r="L19" s="51">
        <f>K19</f>
        <v>819000</v>
      </c>
    </row>
    <row r="20" spans="1:17" x14ac:dyDescent="0.25">
      <c r="A20" s="19" t="s">
        <v>39</v>
      </c>
      <c r="B20" s="20" t="s">
        <v>40</v>
      </c>
      <c r="C20" s="58">
        <f>SUM(C19:J19)*C10</f>
        <v>122850</v>
      </c>
      <c r="D20" s="58"/>
      <c r="E20" s="58"/>
      <c r="F20" s="58"/>
      <c r="G20" s="58"/>
      <c r="H20" s="58"/>
      <c r="I20" s="58"/>
      <c r="J20" s="58"/>
      <c r="K20" s="37"/>
      <c r="L20" s="38"/>
    </row>
    <row r="21" spans="1:17" x14ac:dyDescent="0.25">
      <c r="A21" s="19" t="s">
        <v>38</v>
      </c>
      <c r="B21" s="20" t="s">
        <v>41</v>
      </c>
      <c r="C21" s="59">
        <f>SUM(C19:J19)</f>
        <v>819000</v>
      </c>
      <c r="D21" s="59"/>
      <c r="E21" s="59"/>
      <c r="F21" s="59"/>
      <c r="G21" s="59"/>
      <c r="H21" s="59"/>
      <c r="I21" s="59"/>
      <c r="J21" s="59"/>
      <c r="K21" s="36"/>
      <c r="L21" s="23">
        <f>SUM(C21:J21)</f>
        <v>819000</v>
      </c>
    </row>
    <row r="22" spans="1:17" x14ac:dyDescent="0.25">
      <c r="A22" s="19" t="s">
        <v>42</v>
      </c>
      <c r="B22" s="20" t="s">
        <v>32</v>
      </c>
      <c r="C22" s="59">
        <f>MIN(C21,C20)</f>
        <v>122850</v>
      </c>
      <c r="D22" s="59"/>
      <c r="E22" s="59"/>
      <c r="F22" s="59"/>
      <c r="G22" s="59"/>
      <c r="H22" s="59"/>
      <c r="I22" s="59"/>
      <c r="J22" s="59"/>
      <c r="K22" s="39"/>
      <c r="L22" s="40">
        <f>SUM(C22:J22)</f>
        <v>122850</v>
      </c>
      <c r="M22" s="41"/>
    </row>
    <row r="23" spans="1:17" x14ac:dyDescent="0.25">
      <c r="A23" s="19"/>
      <c r="B23" s="20" t="s">
        <v>25</v>
      </c>
      <c r="C23" s="59">
        <f>C21-C22</f>
        <v>696150</v>
      </c>
      <c r="D23" s="59"/>
      <c r="E23" s="59"/>
      <c r="F23" s="59"/>
      <c r="G23" s="59"/>
      <c r="H23" s="59"/>
      <c r="I23" s="59"/>
      <c r="J23" s="59"/>
      <c r="K23" s="39"/>
      <c r="L23" s="40">
        <f>L21-L22</f>
        <v>696150</v>
      </c>
      <c r="M23" s="41"/>
    </row>
    <row r="24" spans="1:17" x14ac:dyDescent="0.25">
      <c r="A24" s="19" t="s">
        <v>23</v>
      </c>
      <c r="B24" s="20" t="s">
        <v>33</v>
      </c>
      <c r="C24" s="54"/>
      <c r="D24" s="54"/>
      <c r="E24" s="54"/>
      <c r="F24" s="54"/>
      <c r="G24" s="54"/>
      <c r="H24" s="54"/>
      <c r="I24" s="54"/>
      <c r="J24" s="54"/>
      <c r="K24" s="39"/>
      <c r="L24" s="23">
        <f>MIN(L13,MIN(MAX(L12,L22),L23+L22))</f>
        <v>122850</v>
      </c>
      <c r="M24" s="41"/>
    </row>
    <row r="25" spans="1:17" ht="15.75" thickBot="1" x14ac:dyDescent="0.3">
      <c r="A25" s="43" t="s">
        <v>26</v>
      </c>
      <c r="B25" s="31" t="s">
        <v>27</v>
      </c>
      <c r="C25" s="56"/>
      <c r="D25" s="56"/>
      <c r="E25" s="56"/>
      <c r="F25" s="56"/>
      <c r="G25" s="56"/>
      <c r="H25" s="56"/>
      <c r="I25" s="56"/>
      <c r="J25" s="56"/>
      <c r="K25" s="44"/>
      <c r="L25" s="52">
        <f>L22+L23-L24</f>
        <v>696150</v>
      </c>
      <c r="Q25" s="17"/>
    </row>
    <row r="26" spans="1:17" x14ac:dyDescent="0.25">
      <c r="A26" s="47"/>
      <c r="B26" s="45"/>
      <c r="C26" s="7"/>
      <c r="D26" s="7"/>
      <c r="E26" s="7"/>
      <c r="F26" s="7"/>
      <c r="G26" s="7"/>
      <c r="H26" s="7"/>
      <c r="I26" s="7"/>
      <c r="J26" s="7"/>
      <c r="K26" s="20"/>
      <c r="Q26" s="17"/>
    </row>
    <row r="27" spans="1:17" s="17" customFormat="1" x14ac:dyDescent="0.25">
      <c r="A27" s="60" t="s">
        <v>44</v>
      </c>
      <c r="B27" s="60"/>
      <c r="C27" s="61">
        <f>C19*$L$25/$L$19</f>
        <v>297500</v>
      </c>
      <c r="D27" s="61">
        <f t="shared" ref="D27:J27" si="1">D19*$L$25/$L$19</f>
        <v>29750</v>
      </c>
      <c r="E27" s="61">
        <f t="shared" si="1"/>
        <v>14875</v>
      </c>
      <c r="F27" s="61">
        <f t="shared" si="1"/>
        <v>5950</v>
      </c>
      <c r="G27" s="61">
        <f t="shared" si="1"/>
        <v>297500</v>
      </c>
      <c r="H27" s="61">
        <f t="shared" si="1"/>
        <v>29750</v>
      </c>
      <c r="I27" s="61">
        <f t="shared" si="1"/>
        <v>14875</v>
      </c>
      <c r="J27" s="61">
        <f t="shared" si="1"/>
        <v>5950</v>
      </c>
      <c r="K27" s="46"/>
      <c r="N27"/>
      <c r="O27"/>
      <c r="P27"/>
    </row>
    <row r="28" spans="1:17" s="17" customFormat="1" x14ac:dyDescent="0.25">
      <c r="A28" s="60" t="s">
        <v>45</v>
      </c>
      <c r="B28" s="60"/>
      <c r="C28" s="61">
        <f>C19*$L$25/$L$19</f>
        <v>297500</v>
      </c>
      <c r="D28" s="61">
        <f t="shared" ref="D28:J28" si="2">D19*$L$25/$L$19</f>
        <v>29750</v>
      </c>
      <c r="E28" s="61">
        <f t="shared" si="2"/>
        <v>14875</v>
      </c>
      <c r="F28" s="61">
        <f t="shared" si="2"/>
        <v>5950</v>
      </c>
      <c r="G28" s="61">
        <f t="shared" si="2"/>
        <v>297500</v>
      </c>
      <c r="H28" s="61">
        <f t="shared" si="2"/>
        <v>29750</v>
      </c>
      <c r="I28" s="61">
        <f t="shared" si="2"/>
        <v>14875</v>
      </c>
      <c r="J28" s="61">
        <f t="shared" si="2"/>
        <v>5950</v>
      </c>
      <c r="K28" s="20"/>
      <c r="N28"/>
      <c r="O28"/>
      <c r="P28"/>
      <c r="Q28"/>
    </row>
    <row r="29" spans="1:17" s="17" customFormat="1" x14ac:dyDescent="0.25">
      <c r="A29" s="20"/>
      <c r="B29" s="20"/>
      <c r="C29" s="22"/>
      <c r="D29" s="22"/>
      <c r="E29" s="22"/>
      <c r="F29" s="22"/>
      <c r="G29" s="22"/>
      <c r="H29" s="22"/>
      <c r="I29" s="22"/>
      <c r="J29" s="22"/>
      <c r="K29" s="36"/>
      <c r="N29"/>
      <c r="O29"/>
      <c r="P29"/>
      <c r="Q29"/>
    </row>
    <row r="30" spans="1:17" s="17" customFormat="1" x14ac:dyDescent="0.25">
      <c r="A30" s="45"/>
      <c r="B30" s="45"/>
      <c r="C30" s="22"/>
      <c r="D30" s="22"/>
      <c r="E30" s="22"/>
      <c r="F30" s="22"/>
      <c r="G30" s="22"/>
      <c r="H30" s="22"/>
      <c r="I30" s="22"/>
      <c r="J30" s="22"/>
      <c r="K30" s="20"/>
      <c r="N30"/>
      <c r="O30"/>
      <c r="P30"/>
      <c r="Q30"/>
    </row>
    <row r="31" spans="1:17" s="17" customFormat="1" x14ac:dyDescent="0.25">
      <c r="A31" s="20"/>
      <c r="B31" s="20"/>
      <c r="C31" s="30"/>
      <c r="D31" s="30"/>
      <c r="E31" s="30"/>
      <c r="F31" s="30"/>
      <c r="G31" s="30"/>
      <c r="H31" s="30"/>
      <c r="I31" s="30"/>
      <c r="J31" s="30"/>
      <c r="K31" s="37"/>
      <c r="N31"/>
      <c r="O31"/>
      <c r="P31"/>
      <c r="Q31"/>
    </row>
    <row r="32" spans="1:17" s="17" customFormat="1" x14ac:dyDescent="0.25">
      <c r="A32" s="20"/>
      <c r="B32" s="20"/>
      <c r="C32" s="30"/>
      <c r="D32" s="30"/>
      <c r="E32" s="30"/>
      <c r="F32" s="30"/>
      <c r="G32" s="30"/>
      <c r="H32" s="30"/>
      <c r="I32" s="30"/>
      <c r="J32" s="30"/>
      <c r="K32" s="36"/>
      <c r="N32"/>
      <c r="O32"/>
      <c r="P32"/>
    </row>
    <row r="33" spans="1:17" s="17" customFormat="1" x14ac:dyDescent="0.25">
      <c r="A33" s="20"/>
      <c r="B33" s="20"/>
      <c r="C33" s="4"/>
      <c r="D33" s="4"/>
      <c r="E33" s="4"/>
      <c r="F33" s="4"/>
      <c r="G33" s="4"/>
      <c r="H33" s="4"/>
      <c r="I33" s="4"/>
      <c r="J33" s="4"/>
      <c r="K33" s="20"/>
      <c r="N33"/>
      <c r="O33"/>
      <c r="P33"/>
    </row>
    <row r="34" spans="1:17" s="17" customFormat="1" x14ac:dyDescent="0.25">
      <c r="A34" s="45"/>
      <c r="B34" s="20"/>
      <c r="C34" s="4"/>
      <c r="D34" s="4"/>
      <c r="E34" s="4"/>
      <c r="F34" s="4"/>
      <c r="G34" s="4"/>
      <c r="H34" s="4"/>
      <c r="I34" s="4"/>
      <c r="J34" s="4"/>
      <c r="K34" s="20"/>
      <c r="N34"/>
      <c r="O34"/>
      <c r="P34"/>
    </row>
    <row r="35" spans="1:17" s="17" customFormat="1" x14ac:dyDescent="0.25">
      <c r="A35" s="20"/>
      <c r="B35" s="20"/>
      <c r="C35" s="33"/>
      <c r="D35" s="33"/>
      <c r="E35" s="33"/>
      <c r="F35" s="33"/>
      <c r="G35" s="33"/>
      <c r="H35" s="33"/>
      <c r="I35" s="33"/>
      <c r="J35" s="33"/>
      <c r="K35" s="20"/>
      <c r="N35"/>
      <c r="O35"/>
      <c r="P35"/>
    </row>
    <row r="36" spans="1:17" s="17" customFormat="1" x14ac:dyDescent="0.25">
      <c r="A36" s="20"/>
      <c r="B36" s="20"/>
      <c r="C36" s="4"/>
      <c r="D36" s="4"/>
      <c r="E36" s="4"/>
      <c r="F36" s="4"/>
      <c r="G36" s="4"/>
      <c r="H36" s="4"/>
      <c r="I36" s="4"/>
      <c r="J36" s="4"/>
      <c r="K36" s="20"/>
      <c r="N36"/>
      <c r="O36"/>
      <c r="P36"/>
      <c r="Q36"/>
    </row>
    <row r="37" spans="1:17" s="17" customFormat="1" x14ac:dyDescent="0.25">
      <c r="A37" s="45"/>
      <c r="B37" s="20"/>
      <c r="C37" s="4"/>
      <c r="D37" s="4"/>
      <c r="E37" s="4"/>
      <c r="F37" s="4"/>
      <c r="G37" s="4"/>
      <c r="H37" s="4"/>
      <c r="I37" s="4"/>
      <c r="J37" s="4"/>
      <c r="K37" s="20"/>
      <c r="N37"/>
      <c r="O37"/>
      <c r="P37"/>
      <c r="Q37"/>
    </row>
    <row r="38" spans="1:17" s="17" customFormat="1" x14ac:dyDescent="0.25">
      <c r="A38" s="20"/>
      <c r="B38" s="20"/>
      <c r="C38" s="22"/>
      <c r="D38" s="22"/>
      <c r="E38" s="22"/>
      <c r="F38" s="22"/>
      <c r="G38" s="22"/>
      <c r="H38" s="22"/>
      <c r="I38" s="22"/>
      <c r="J38" s="22"/>
      <c r="K38" s="36"/>
      <c r="N38"/>
      <c r="O38"/>
      <c r="P38"/>
      <c r="Q38"/>
    </row>
    <row r="39" spans="1:17" s="17" customFormat="1" x14ac:dyDescent="0.25">
      <c r="A39" s="20"/>
      <c r="B39" s="20"/>
      <c r="C39" s="22"/>
      <c r="D39" s="22"/>
      <c r="E39" s="22"/>
      <c r="F39" s="22"/>
      <c r="G39" s="22"/>
      <c r="H39" s="22"/>
      <c r="I39" s="22"/>
      <c r="J39" s="22"/>
      <c r="K39" s="36"/>
      <c r="N39"/>
      <c r="O39"/>
      <c r="P39"/>
      <c r="Q39"/>
    </row>
    <row r="40" spans="1:17" s="17" customFormat="1" x14ac:dyDescent="0.25">
      <c r="A40" s="20"/>
      <c r="B40" s="20"/>
      <c r="C40" s="22"/>
      <c r="D40" s="22"/>
      <c r="E40" s="22"/>
      <c r="F40" s="22"/>
      <c r="G40" s="22"/>
      <c r="H40" s="22"/>
      <c r="I40" s="22"/>
      <c r="J40" s="22"/>
      <c r="K40" s="36"/>
      <c r="N40"/>
      <c r="O40"/>
      <c r="P40"/>
    </row>
    <row r="41" spans="1:17" s="17" customFormat="1" x14ac:dyDescent="0.25">
      <c r="A41" s="20"/>
      <c r="B41" s="20"/>
      <c r="C41" s="4"/>
      <c r="D41" s="4"/>
      <c r="E41" s="4"/>
      <c r="F41" s="4"/>
      <c r="G41" s="4"/>
      <c r="H41" s="4"/>
      <c r="I41" s="4"/>
      <c r="J41" s="4"/>
      <c r="K41" s="20"/>
      <c r="N41"/>
      <c r="O41"/>
      <c r="P41"/>
    </row>
    <row r="42" spans="1:17" s="17" customFormat="1" x14ac:dyDescent="0.25">
      <c r="N42"/>
      <c r="O42"/>
      <c r="P42"/>
    </row>
    <row r="43" spans="1:17" x14ac:dyDescent="0.25">
      <c r="A43" s="26"/>
    </row>
    <row r="44" spans="1:17" x14ac:dyDescent="0.25">
      <c r="A44" s="26"/>
    </row>
  </sheetData>
  <mergeCells count="7">
    <mergeCell ref="C25:F25"/>
    <mergeCell ref="G25:J25"/>
    <mergeCell ref="C10:J10"/>
    <mergeCell ref="C20:J20"/>
    <mergeCell ref="C21:J21"/>
    <mergeCell ref="C22:J22"/>
    <mergeCell ref="C23:J23"/>
  </mergeCells>
  <pageMargins left="0.7" right="0.7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4"/>
  <sheetViews>
    <sheetView zoomScale="90" zoomScaleNormal="90" workbookViewId="0">
      <selection activeCell="A28" sqref="A28"/>
    </sheetView>
  </sheetViews>
  <sheetFormatPr defaultRowHeight="15" x14ac:dyDescent="0.25"/>
  <cols>
    <col min="1" max="1" width="28.7109375" customWidth="1"/>
    <col min="2" max="2" width="25.5703125" customWidth="1"/>
    <col min="3" max="3" width="10.140625" bestFit="1" customWidth="1"/>
    <col min="4" max="4" width="15.28515625" bestFit="1" customWidth="1"/>
    <col min="5" max="5" width="10.140625" bestFit="1" customWidth="1"/>
    <col min="6" max="6" width="13.42578125" bestFit="1" customWidth="1"/>
    <col min="7" max="7" width="10.140625" bestFit="1" customWidth="1"/>
    <col min="8" max="8" width="15.28515625" bestFit="1" customWidth="1"/>
    <col min="9" max="9" width="9" bestFit="1" customWidth="1"/>
    <col min="10" max="10" width="13.42578125" bestFit="1" customWidth="1"/>
    <col min="11" max="11" width="14.28515625" bestFit="1" customWidth="1"/>
    <col min="12" max="12" width="11.5703125" bestFit="1" customWidth="1"/>
    <col min="14" max="14" width="21.42578125" customWidth="1"/>
  </cols>
  <sheetData>
    <row r="1" spans="1:12" x14ac:dyDescent="0.25">
      <c r="A1" s="1" t="s">
        <v>0</v>
      </c>
    </row>
    <row r="2" spans="1:12" x14ac:dyDescent="0.25">
      <c r="A2" t="s">
        <v>43</v>
      </c>
      <c r="D2" s="55"/>
      <c r="E2" s="55"/>
    </row>
    <row r="4" spans="1:12" x14ac:dyDescent="0.25">
      <c r="A4" s="2" t="s">
        <v>1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2" ht="15.75" thickBot="1" x14ac:dyDescent="0.3">
      <c r="A5" s="6" t="s">
        <v>24</v>
      </c>
      <c r="B5" s="3"/>
      <c r="C5" s="7" t="s">
        <v>2</v>
      </c>
      <c r="D5" s="5"/>
      <c r="E5" s="5"/>
      <c r="F5" s="5"/>
      <c r="G5" s="7" t="s">
        <v>3</v>
      </c>
      <c r="H5" s="5"/>
      <c r="I5" s="5"/>
      <c r="J5" s="5"/>
      <c r="K5" s="3"/>
      <c r="L5" s="3"/>
    </row>
    <row r="6" spans="1:12" x14ac:dyDescent="0.25">
      <c r="A6" s="8"/>
      <c r="B6" s="9"/>
      <c r="C6" s="10" t="s">
        <v>4</v>
      </c>
      <c r="D6" s="10"/>
      <c r="E6" s="10"/>
      <c r="F6" s="10"/>
      <c r="G6" s="10"/>
      <c r="H6" s="10"/>
      <c r="I6" s="10"/>
      <c r="J6" s="10"/>
      <c r="K6" s="11"/>
      <c r="L6" s="12"/>
    </row>
    <row r="7" spans="1:12" ht="15.75" thickBot="1" x14ac:dyDescent="0.3">
      <c r="A7" s="13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7</v>
      </c>
      <c r="H7" s="15" t="s">
        <v>8</v>
      </c>
      <c r="I7" s="15" t="s">
        <v>9</v>
      </c>
      <c r="J7" s="16" t="s">
        <v>10</v>
      </c>
      <c r="K7" s="17"/>
      <c r="L7" s="18" t="s">
        <v>11</v>
      </c>
    </row>
    <row r="8" spans="1:12" x14ac:dyDescent="0.25">
      <c r="A8" s="19" t="s">
        <v>12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2" x14ac:dyDescent="0.25">
      <c r="A9" s="19" t="s">
        <v>13</v>
      </c>
      <c r="B9" s="20" t="s">
        <v>14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2" x14ac:dyDescent="0.25">
      <c r="A10" s="19" t="s">
        <v>35</v>
      </c>
      <c r="B10" s="20" t="s">
        <v>37</v>
      </c>
      <c r="C10" s="57">
        <v>0.15</v>
      </c>
      <c r="D10" s="57"/>
      <c r="E10" s="57"/>
      <c r="F10" s="57"/>
      <c r="G10" s="57"/>
      <c r="H10" s="57"/>
      <c r="I10" s="57"/>
      <c r="J10" s="57"/>
      <c r="K10" s="17"/>
      <c r="L10" s="24"/>
    </row>
    <row r="11" spans="1:12" x14ac:dyDescent="0.25">
      <c r="A11" s="25" t="s">
        <v>36</v>
      </c>
      <c r="B11" s="26" t="s">
        <v>34</v>
      </c>
      <c r="C11" s="17"/>
      <c r="D11" s="17"/>
      <c r="E11" s="17"/>
      <c r="F11" s="17"/>
      <c r="G11" s="17"/>
      <c r="H11" s="17"/>
      <c r="I11" s="17"/>
      <c r="J11" s="17"/>
      <c r="K11" s="17"/>
      <c r="L11" s="27"/>
    </row>
    <row r="12" spans="1:12" x14ac:dyDescent="0.25">
      <c r="A12" s="19" t="s">
        <v>28</v>
      </c>
      <c r="B12" s="20" t="s">
        <v>29</v>
      </c>
      <c r="C12" s="28"/>
      <c r="D12" s="28"/>
      <c r="E12" s="28"/>
      <c r="F12" s="28"/>
      <c r="G12" s="28"/>
      <c r="H12" s="28"/>
      <c r="I12" s="28"/>
      <c r="J12" s="28"/>
      <c r="K12" s="17"/>
      <c r="L12" s="29">
        <v>100000</v>
      </c>
    </row>
    <row r="13" spans="1:12" x14ac:dyDescent="0.25">
      <c r="A13" s="19" t="s">
        <v>30</v>
      </c>
      <c r="B13" s="20" t="s">
        <v>31</v>
      </c>
      <c r="C13" s="30"/>
      <c r="D13" s="30"/>
      <c r="E13" s="30"/>
      <c r="F13" s="30"/>
      <c r="G13" s="30"/>
      <c r="H13" s="30"/>
      <c r="I13" s="30"/>
      <c r="J13" s="30"/>
      <c r="K13" s="17"/>
      <c r="L13" s="29">
        <v>150000</v>
      </c>
    </row>
    <row r="14" spans="1:12" x14ac:dyDescent="0.25">
      <c r="A14" s="19"/>
      <c r="B14" s="20"/>
      <c r="C14" s="4"/>
      <c r="D14" s="4"/>
      <c r="E14" s="4"/>
      <c r="F14" s="4"/>
      <c r="G14" s="4"/>
      <c r="H14" s="4"/>
      <c r="I14" s="4"/>
      <c r="J14" s="4"/>
      <c r="K14" s="17"/>
      <c r="L14" s="21"/>
    </row>
    <row r="15" spans="1:12" ht="15.75" thickBot="1" x14ac:dyDescent="0.3">
      <c r="A15" s="13" t="s">
        <v>15</v>
      </c>
      <c r="B15" s="31"/>
      <c r="C15" s="32"/>
      <c r="D15" s="32"/>
      <c r="E15" s="32"/>
      <c r="F15" s="32"/>
      <c r="G15" s="32"/>
      <c r="H15" s="32"/>
      <c r="I15" s="32"/>
      <c r="J15" s="32"/>
      <c r="K15" s="17"/>
      <c r="L15" s="21"/>
    </row>
    <row r="16" spans="1:12" x14ac:dyDescent="0.25">
      <c r="A16" s="19" t="s">
        <v>16</v>
      </c>
      <c r="B16" s="20" t="s">
        <v>17</v>
      </c>
      <c r="C16" s="33">
        <v>0.5</v>
      </c>
      <c r="D16" s="33">
        <v>0.5</v>
      </c>
      <c r="E16" s="33">
        <v>0.5</v>
      </c>
      <c r="F16" s="33">
        <v>0.5</v>
      </c>
      <c r="G16" s="33">
        <v>0.5</v>
      </c>
      <c r="H16" s="33">
        <v>0.5</v>
      </c>
      <c r="I16" s="33">
        <v>0.5</v>
      </c>
      <c r="J16" s="33">
        <v>0.5</v>
      </c>
      <c r="K16" s="20"/>
      <c r="L16" s="21"/>
    </row>
    <row r="17" spans="1:17" x14ac:dyDescent="0.25">
      <c r="A17" s="19"/>
      <c r="B17" s="20"/>
      <c r="C17" s="17"/>
      <c r="D17" s="17"/>
      <c r="E17" s="17"/>
      <c r="F17" s="17"/>
      <c r="G17" s="17"/>
      <c r="H17" s="17"/>
      <c r="I17" s="17"/>
      <c r="J17" s="17"/>
      <c r="K17" s="20"/>
      <c r="L17" s="21"/>
    </row>
    <row r="18" spans="1:17" ht="15.75" thickBot="1" x14ac:dyDescent="0.3">
      <c r="A18" s="13" t="s">
        <v>18</v>
      </c>
      <c r="B18" s="31"/>
      <c r="C18" s="32"/>
      <c r="D18" s="32"/>
      <c r="E18" s="32"/>
      <c r="F18" s="32"/>
      <c r="G18" s="32"/>
      <c r="H18" s="32"/>
      <c r="I18" s="32"/>
      <c r="J18" s="32"/>
      <c r="K18" s="34" t="s">
        <v>19</v>
      </c>
      <c r="L18" s="35" t="s">
        <v>20</v>
      </c>
    </row>
    <row r="19" spans="1:17" x14ac:dyDescent="0.25">
      <c r="A19" s="48" t="s">
        <v>21</v>
      </c>
      <c r="B19" s="11" t="s">
        <v>22</v>
      </c>
      <c r="C19" s="49">
        <f t="shared" ref="C19:J19" si="0">C16*C9</f>
        <v>500000</v>
      </c>
      <c r="D19" s="49">
        <f t="shared" si="0"/>
        <v>50000</v>
      </c>
      <c r="E19" s="49">
        <f t="shared" si="0"/>
        <v>25000</v>
      </c>
      <c r="F19" s="49">
        <f t="shared" si="0"/>
        <v>10000</v>
      </c>
      <c r="G19" s="49">
        <f t="shared" si="0"/>
        <v>500000</v>
      </c>
      <c r="H19" s="49">
        <f t="shared" si="0"/>
        <v>50000</v>
      </c>
      <c r="I19" s="49">
        <f t="shared" si="0"/>
        <v>25000</v>
      </c>
      <c r="J19" s="49">
        <f t="shared" si="0"/>
        <v>10000</v>
      </c>
      <c r="K19" s="50">
        <f>SUM(C19:J19)</f>
        <v>1170000</v>
      </c>
      <c r="L19" s="51">
        <f>K19</f>
        <v>1170000</v>
      </c>
    </row>
    <row r="20" spans="1:17" x14ac:dyDescent="0.25">
      <c r="A20" s="19" t="s">
        <v>39</v>
      </c>
      <c r="B20" s="20" t="s">
        <v>40</v>
      </c>
      <c r="C20" s="58">
        <f>SUM(C19:J19)*C10</f>
        <v>175500</v>
      </c>
      <c r="D20" s="58"/>
      <c r="E20" s="58"/>
      <c r="F20" s="58"/>
      <c r="G20" s="58"/>
      <c r="H20" s="58"/>
      <c r="I20" s="58"/>
      <c r="J20" s="58"/>
      <c r="K20" s="37"/>
      <c r="L20" s="38"/>
    </row>
    <row r="21" spans="1:17" x14ac:dyDescent="0.25">
      <c r="A21" s="19" t="s">
        <v>38</v>
      </c>
      <c r="B21" s="20" t="s">
        <v>41</v>
      </c>
      <c r="C21" s="59">
        <f>SUM(C19:J19)</f>
        <v>1170000</v>
      </c>
      <c r="D21" s="59"/>
      <c r="E21" s="59"/>
      <c r="F21" s="59"/>
      <c r="G21" s="59"/>
      <c r="H21" s="59"/>
      <c r="I21" s="59"/>
      <c r="J21" s="59"/>
      <c r="K21" s="36"/>
      <c r="L21" s="23">
        <f>SUM(C21:J21)</f>
        <v>1170000</v>
      </c>
    </row>
    <row r="22" spans="1:17" x14ac:dyDescent="0.25">
      <c r="A22" s="19" t="s">
        <v>42</v>
      </c>
      <c r="B22" s="20" t="s">
        <v>32</v>
      </c>
      <c r="C22" s="59">
        <f>MIN(C21,C20)</f>
        <v>175500</v>
      </c>
      <c r="D22" s="59"/>
      <c r="E22" s="59"/>
      <c r="F22" s="59"/>
      <c r="G22" s="59"/>
      <c r="H22" s="59"/>
      <c r="I22" s="59"/>
      <c r="J22" s="59"/>
      <c r="K22" s="39"/>
      <c r="L22" s="40">
        <f>SUM(C22:J22)</f>
        <v>175500</v>
      </c>
      <c r="M22" s="41"/>
    </row>
    <row r="23" spans="1:17" x14ac:dyDescent="0.25">
      <c r="A23" s="19"/>
      <c r="B23" s="20" t="s">
        <v>25</v>
      </c>
      <c r="C23" s="59">
        <f>C21-C22</f>
        <v>994500</v>
      </c>
      <c r="D23" s="59"/>
      <c r="E23" s="59"/>
      <c r="F23" s="59"/>
      <c r="G23" s="59"/>
      <c r="H23" s="59"/>
      <c r="I23" s="59"/>
      <c r="J23" s="59"/>
      <c r="K23" s="39"/>
      <c r="L23" s="40">
        <f>L21-L22</f>
        <v>994500</v>
      </c>
      <c r="M23" s="41"/>
    </row>
    <row r="24" spans="1:17" x14ac:dyDescent="0.25">
      <c r="A24" s="19" t="s">
        <v>23</v>
      </c>
      <c r="B24" s="20" t="s">
        <v>33</v>
      </c>
      <c r="C24" s="42"/>
      <c r="D24" s="42"/>
      <c r="E24" s="42"/>
      <c r="F24" s="42"/>
      <c r="G24" s="42"/>
      <c r="H24" s="42"/>
      <c r="I24" s="42"/>
      <c r="J24" s="42"/>
      <c r="K24" s="39"/>
      <c r="L24" s="23">
        <f>MIN(L13,MIN(MAX(L12,L22),L23+L22))</f>
        <v>150000</v>
      </c>
      <c r="M24" s="41"/>
    </row>
    <row r="25" spans="1:17" ht="15.75" thickBot="1" x14ac:dyDescent="0.3">
      <c r="A25" s="43" t="s">
        <v>26</v>
      </c>
      <c r="B25" s="31" t="s">
        <v>27</v>
      </c>
      <c r="C25" s="56"/>
      <c r="D25" s="56"/>
      <c r="E25" s="56"/>
      <c r="F25" s="56"/>
      <c r="G25" s="56"/>
      <c r="H25" s="56"/>
      <c r="I25" s="56"/>
      <c r="J25" s="56"/>
      <c r="K25" s="44"/>
      <c r="L25" s="52">
        <f>L22+L23-L24</f>
        <v>1020000</v>
      </c>
      <c r="Q25" s="17"/>
    </row>
    <row r="26" spans="1:17" x14ac:dyDescent="0.25">
      <c r="A26" s="47"/>
      <c r="B26" s="45"/>
      <c r="C26" s="7"/>
      <c r="D26" s="7"/>
      <c r="E26" s="7"/>
      <c r="F26" s="7"/>
      <c r="G26" s="7"/>
      <c r="H26" s="7"/>
      <c r="I26" s="7"/>
      <c r="J26" s="7"/>
      <c r="K26" s="20"/>
      <c r="Q26" s="17"/>
    </row>
    <row r="27" spans="1:17" s="17" customFormat="1" x14ac:dyDescent="0.25">
      <c r="A27" s="60" t="s">
        <v>44</v>
      </c>
      <c r="B27" s="60"/>
      <c r="C27" s="61">
        <f>C19*$L$25/$L$19</f>
        <v>435897.43589743588</v>
      </c>
      <c r="D27" s="61">
        <f t="shared" ref="D27:J27" si="1">D19*$L$25/$L$19</f>
        <v>43589.743589743586</v>
      </c>
      <c r="E27" s="61">
        <f t="shared" si="1"/>
        <v>21794.871794871793</v>
      </c>
      <c r="F27" s="61">
        <f t="shared" si="1"/>
        <v>8717.9487179487187</v>
      </c>
      <c r="G27" s="61">
        <f t="shared" si="1"/>
        <v>435897.43589743588</v>
      </c>
      <c r="H27" s="61">
        <f t="shared" si="1"/>
        <v>43589.743589743586</v>
      </c>
      <c r="I27" s="61">
        <f t="shared" si="1"/>
        <v>21794.871794871793</v>
      </c>
      <c r="J27" s="61">
        <f t="shared" si="1"/>
        <v>8717.9487179487187</v>
      </c>
      <c r="K27" s="46"/>
      <c r="N27"/>
      <c r="O27"/>
      <c r="P27"/>
    </row>
    <row r="28" spans="1:17" s="17" customFormat="1" x14ac:dyDescent="0.25">
      <c r="A28" s="60" t="s">
        <v>45</v>
      </c>
      <c r="B28" s="60"/>
      <c r="C28" s="61">
        <f>C19*$L$25/$L$19</f>
        <v>435897.43589743588</v>
      </c>
      <c r="D28" s="61">
        <f t="shared" ref="D28:J28" si="2">D19*$L$25/$L$19</f>
        <v>43589.743589743586</v>
      </c>
      <c r="E28" s="61">
        <f t="shared" si="2"/>
        <v>21794.871794871793</v>
      </c>
      <c r="F28" s="61">
        <f t="shared" si="2"/>
        <v>8717.9487179487187</v>
      </c>
      <c r="G28" s="61">
        <f t="shared" si="2"/>
        <v>435897.43589743588</v>
      </c>
      <c r="H28" s="61">
        <f t="shared" si="2"/>
        <v>43589.743589743586</v>
      </c>
      <c r="I28" s="61">
        <f t="shared" si="2"/>
        <v>21794.871794871793</v>
      </c>
      <c r="J28" s="61">
        <f t="shared" si="2"/>
        <v>8717.9487179487187</v>
      </c>
      <c r="K28" s="20"/>
      <c r="N28"/>
      <c r="O28"/>
      <c r="P28"/>
      <c r="Q28"/>
    </row>
    <row r="29" spans="1:17" s="17" customFormat="1" x14ac:dyDescent="0.25">
      <c r="A29" s="20"/>
      <c r="B29" s="20"/>
      <c r="C29" s="22"/>
      <c r="D29" s="22"/>
      <c r="E29" s="22"/>
      <c r="F29" s="22"/>
      <c r="G29" s="22"/>
      <c r="H29" s="22"/>
      <c r="I29" s="22"/>
      <c r="J29" s="22"/>
      <c r="K29" s="36"/>
      <c r="N29"/>
      <c r="O29"/>
      <c r="P29"/>
      <c r="Q29"/>
    </row>
    <row r="30" spans="1:17" s="17" customFormat="1" x14ac:dyDescent="0.25">
      <c r="A30" s="45"/>
      <c r="B30" s="45"/>
      <c r="C30" s="22"/>
      <c r="D30" s="22"/>
      <c r="E30" s="22"/>
      <c r="F30" s="22"/>
      <c r="G30" s="22"/>
      <c r="H30" s="22"/>
      <c r="I30" s="22"/>
      <c r="J30" s="22"/>
      <c r="K30" s="20"/>
      <c r="N30"/>
      <c r="O30"/>
      <c r="P30"/>
      <c r="Q30"/>
    </row>
    <row r="31" spans="1:17" s="17" customFormat="1" x14ac:dyDescent="0.25">
      <c r="A31" s="20"/>
      <c r="B31" s="20"/>
      <c r="C31" s="30"/>
      <c r="D31" s="30"/>
      <c r="E31" s="30"/>
      <c r="F31" s="30"/>
      <c r="G31" s="30"/>
      <c r="H31" s="30"/>
      <c r="I31" s="30"/>
      <c r="J31" s="30"/>
      <c r="K31" s="37"/>
      <c r="N31"/>
      <c r="O31"/>
      <c r="P31"/>
      <c r="Q31"/>
    </row>
    <row r="32" spans="1:17" s="17" customFormat="1" x14ac:dyDescent="0.25">
      <c r="A32" s="20"/>
      <c r="B32" s="20"/>
      <c r="C32" s="30"/>
      <c r="D32" s="30"/>
      <c r="E32" s="30"/>
      <c r="F32" s="30"/>
      <c r="G32" s="30"/>
      <c r="H32" s="30"/>
      <c r="I32" s="30"/>
      <c r="J32" s="30"/>
      <c r="K32" s="36"/>
      <c r="N32"/>
      <c r="O32"/>
      <c r="P32"/>
    </row>
    <row r="33" spans="1:17" s="17" customFormat="1" x14ac:dyDescent="0.25">
      <c r="A33" s="20"/>
      <c r="B33" s="20"/>
      <c r="C33" s="4"/>
      <c r="D33" s="4"/>
      <c r="E33" s="4"/>
      <c r="F33" s="4"/>
      <c r="G33" s="4"/>
      <c r="H33" s="4"/>
      <c r="I33" s="4"/>
      <c r="J33" s="4"/>
      <c r="K33" s="20"/>
      <c r="N33"/>
      <c r="O33"/>
      <c r="P33"/>
    </row>
    <row r="34" spans="1:17" s="17" customFormat="1" x14ac:dyDescent="0.25">
      <c r="A34" s="45"/>
      <c r="B34" s="20"/>
      <c r="C34" s="4"/>
      <c r="D34" s="4"/>
      <c r="E34" s="4"/>
      <c r="F34" s="4"/>
      <c r="G34" s="4"/>
      <c r="H34" s="4"/>
      <c r="I34" s="4"/>
      <c r="J34" s="4"/>
      <c r="K34" s="20"/>
      <c r="N34"/>
      <c r="O34"/>
      <c r="P34"/>
    </row>
    <row r="35" spans="1:17" s="17" customFormat="1" x14ac:dyDescent="0.25">
      <c r="A35" s="20"/>
      <c r="B35" s="20"/>
      <c r="C35" s="33"/>
      <c r="D35" s="33"/>
      <c r="E35" s="33"/>
      <c r="F35" s="33"/>
      <c r="G35" s="33"/>
      <c r="H35" s="33"/>
      <c r="I35" s="33"/>
      <c r="J35" s="33"/>
      <c r="K35" s="20"/>
      <c r="N35"/>
      <c r="O35"/>
      <c r="P35"/>
    </row>
    <row r="36" spans="1:17" s="17" customFormat="1" x14ac:dyDescent="0.25">
      <c r="A36" s="20"/>
      <c r="B36" s="20"/>
      <c r="C36" s="4"/>
      <c r="D36" s="4"/>
      <c r="E36" s="4"/>
      <c r="F36" s="4"/>
      <c r="G36" s="4"/>
      <c r="H36" s="4"/>
      <c r="I36" s="4"/>
      <c r="J36" s="4"/>
      <c r="K36" s="20"/>
      <c r="N36"/>
      <c r="O36"/>
      <c r="P36"/>
      <c r="Q36"/>
    </row>
    <row r="37" spans="1:17" s="17" customFormat="1" x14ac:dyDescent="0.25">
      <c r="A37" s="45"/>
      <c r="B37" s="20"/>
      <c r="C37" s="4"/>
      <c r="D37" s="4"/>
      <c r="E37" s="4"/>
      <c r="F37" s="4"/>
      <c r="G37" s="4"/>
      <c r="H37" s="4"/>
      <c r="I37" s="4"/>
      <c r="J37" s="4"/>
      <c r="K37" s="20"/>
      <c r="N37"/>
      <c r="O37"/>
      <c r="P37"/>
      <c r="Q37"/>
    </row>
    <row r="38" spans="1:17" s="17" customFormat="1" x14ac:dyDescent="0.25">
      <c r="A38" s="20"/>
      <c r="B38" s="20"/>
      <c r="C38" s="22"/>
      <c r="D38" s="22"/>
      <c r="E38" s="22"/>
      <c r="F38" s="22"/>
      <c r="G38" s="22"/>
      <c r="H38" s="22"/>
      <c r="I38" s="22"/>
      <c r="J38" s="22"/>
      <c r="K38" s="36"/>
      <c r="N38"/>
      <c r="O38"/>
      <c r="P38"/>
      <c r="Q38"/>
    </row>
    <row r="39" spans="1:17" s="17" customFormat="1" x14ac:dyDescent="0.25">
      <c r="A39" s="20"/>
      <c r="B39" s="20"/>
      <c r="C39" s="22"/>
      <c r="D39" s="22"/>
      <c r="E39" s="22"/>
      <c r="F39" s="22"/>
      <c r="G39" s="22"/>
      <c r="H39" s="22"/>
      <c r="I39" s="22"/>
      <c r="J39" s="22"/>
      <c r="K39" s="36"/>
      <c r="N39"/>
      <c r="O39"/>
      <c r="P39"/>
      <c r="Q39"/>
    </row>
    <row r="40" spans="1:17" s="17" customFormat="1" x14ac:dyDescent="0.25">
      <c r="A40" s="20"/>
      <c r="B40" s="20"/>
      <c r="C40" s="22"/>
      <c r="D40" s="22"/>
      <c r="E40" s="22"/>
      <c r="F40" s="22"/>
      <c r="G40" s="22"/>
      <c r="H40" s="22"/>
      <c r="I40" s="22"/>
      <c r="J40" s="22"/>
      <c r="K40" s="36"/>
      <c r="N40"/>
      <c r="O40"/>
      <c r="P40"/>
    </row>
    <row r="41" spans="1:17" s="17" customFormat="1" x14ac:dyDescent="0.25">
      <c r="A41" s="20"/>
      <c r="B41" s="20"/>
      <c r="C41" s="4"/>
      <c r="D41" s="4"/>
      <c r="E41" s="4"/>
      <c r="F41" s="4"/>
      <c r="G41" s="4"/>
      <c r="H41" s="4"/>
      <c r="I41" s="4"/>
      <c r="J41" s="4"/>
      <c r="K41" s="20"/>
      <c r="N41"/>
      <c r="O41"/>
      <c r="P41"/>
    </row>
    <row r="42" spans="1:17" s="17" customFormat="1" x14ac:dyDescent="0.25">
      <c r="N42"/>
      <c r="O42"/>
      <c r="P42"/>
    </row>
    <row r="43" spans="1:17" x14ac:dyDescent="0.25">
      <c r="A43" s="26"/>
    </row>
    <row r="44" spans="1:17" x14ac:dyDescent="0.25">
      <c r="A44" s="26"/>
    </row>
  </sheetData>
  <sortState ref="N4:Q43">
    <sortCondition ref="P4:P43"/>
  </sortState>
  <mergeCells count="7">
    <mergeCell ref="C23:J23"/>
    <mergeCell ref="C25:F25"/>
    <mergeCell ref="G25:J25"/>
    <mergeCell ref="C10:J10"/>
    <mergeCell ref="C20:J20"/>
    <mergeCell ref="C21:J21"/>
    <mergeCell ref="C22:J22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sidx 1</vt:lpstr>
      <vt:lpstr>sidx 2</vt:lpstr>
      <vt:lpstr>sidx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2013-06-11T15:10:52Z</cp:lastPrinted>
  <dcterms:created xsi:type="dcterms:W3CDTF">2012-12-12T13:18:42Z</dcterms:created>
  <dcterms:modified xsi:type="dcterms:W3CDTF">2018-09-17T09:57:17Z</dcterms:modified>
</cp:coreProperties>
</file>