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troduction" sheetId="1" r:id="rId4"/>
    <sheet name="OED files" sheetId="2" r:id="rId5"/>
    <sheet name="Policy Calculation" sheetId="3" r:id="rId6"/>
  </sheets>
</workbook>
</file>

<file path=xl/comments1.xml><?xml version="1.0" encoding="utf-8"?>
<comments xmlns="http://schemas.openxmlformats.org/spreadsheetml/2006/main">
  <authors>
    <author>Aiste Kalinauskaite</author>
  </authors>
  <commentList>
    <comment ref="D22" authorId="0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2" authorId="0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2" authorId="0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2" authorId="0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2" authorId="0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2" authorId="0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2" authorId="0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<sst xmlns="http://schemas.openxmlformats.org/spreadsheetml/2006/main" uniqueCount="290">
  <si>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</si>
  <si>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</si>
  <si>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</si>
  <si>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</si>
  <si>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</si>
  <si>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</rPr>
      <t xml:space="preserve">Residential policy with multiple coverages and locations and </t>
    </r>
    <r>
      <rPr>
        <b val="1"/>
        <i val="1"/>
        <sz val="11"/>
        <color indexed="8"/>
        <rFont val="Calibri"/>
      </rPr>
      <t>blanket policy</t>
    </r>
    <r>
      <rPr>
        <sz val="11"/>
        <color indexed="8"/>
        <rFont val="Calibri"/>
      </rPr>
      <t xml:space="preserve"> terms. </t>
    </r>
  </si>
  <si>
    <t>Worksheets</t>
  </si>
  <si>
    <r>
      <rPr>
        <u val="single"/>
        <sz val="11"/>
        <color indexed="11"/>
        <rFont val="Calibri"/>
      </rPr>
      <t>Policy calculation</t>
    </r>
  </si>
  <si>
    <t>Descriptive information about the policy type and the policy calculation  (coverages displayed horizontally, calculation steps vertically)</t>
  </si>
  <si>
    <r>
      <rPr>
        <u val="single"/>
        <sz val="11"/>
        <color indexed="11"/>
        <rFont val="Calibri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</si>
  <si>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</si>
  <si>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</si>
  <si>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 val="1"/>
        <i val="1"/>
        <sz val="11"/>
        <color indexed="8"/>
        <rFont val="Calibri"/>
      </rPr>
      <t>Exposure Dictionary -</t>
    </r>
    <r>
      <rPr>
        <sz val="11"/>
        <color indexed="8"/>
        <rFont val="Calibri"/>
      </rPr>
      <t xml:space="preserve"> descriptive information about the exposure interests</t>
    </r>
  </si>
  <si>
    <r>
      <rPr>
        <b val="1"/>
        <i val="1"/>
        <sz val="11"/>
        <color indexed="8"/>
        <rFont val="Calibri"/>
      </rPr>
      <t>Prog</t>
    </r>
    <r>
      <rPr>
        <sz val="11"/>
        <color indexed="8"/>
        <rFont val="Calibri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</si>
  <si>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</si>
  <si>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</si>
  <si>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 val="1"/>
        <i val="1"/>
        <sz val="11"/>
        <color indexed="8"/>
        <rFont val="Calibri"/>
      </rPr>
      <t xml:space="preserve">Exposure items </t>
    </r>
    <r>
      <rPr>
        <sz val="11"/>
        <color indexed="8"/>
        <rFont val="Calibri"/>
      </rPr>
      <t>- the exposure interests for which Ground Up Losses have been generated in the Oasis Kernel</t>
    </r>
  </si>
  <si>
    <r>
      <rPr>
        <b val="1"/>
        <i val="1"/>
        <sz val="11"/>
        <color indexed="8"/>
        <rFont val="Calibri"/>
      </rPr>
      <t xml:space="preserve">Programme </t>
    </r>
    <r>
      <rPr>
        <sz val="11"/>
        <color indexed="8"/>
        <rFont val="Calibri"/>
      </rPr>
      <t>- the exposure interests in the programme, the structure of the calculation, and how losses for the insured interests should be aggregated at each stage</t>
    </r>
  </si>
  <si>
    <r>
      <rPr>
        <b val="1"/>
        <i val="1"/>
        <sz val="11"/>
        <color indexed="8"/>
        <rFont val="Calibri"/>
      </rPr>
      <t>PolicyTC</t>
    </r>
    <r>
      <rPr>
        <sz val="11"/>
        <color indexed="8"/>
        <rFont val="Calibri"/>
      </rPr>
      <t xml:space="preserve"> - for each stage of calculation and aggregation of losses, the identifier of a specific calculation rule which applies</t>
    </r>
  </si>
  <si>
    <r>
      <rPr>
        <b val="1"/>
        <i val="1"/>
        <sz val="11"/>
        <color indexed="8"/>
        <rFont val="Calibri"/>
      </rPr>
      <t xml:space="preserve">Profile </t>
    </r>
    <r>
      <rPr>
        <sz val="11"/>
        <color indexed="8"/>
        <rFont val="Calibri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</si>
  <si>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</si>
  <si>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</si>
  <si>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</si>
  <si>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</si>
  <si>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</si>
  <si>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</si>
  <si>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</si>
  <si>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</si>
  <si>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</si>
  <si>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</si>
  <si>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</si>
  <si>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</si>
  <si>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</si>
  <si>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</si>
  <si>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</si>
  <si>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</si>
  <si>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</si>
  <si>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</si>
  <si>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</si>
  <si>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</si>
  <si>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</si>
  <si>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</si>
  <si>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</si>
  <si>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</si>
  <si>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</si>
  <si>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</si>
  <si>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</si>
  <si>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</si>
  <si>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</si>
  <si>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</si>
  <si>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</si>
  <si>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</si>
  <si>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</si>
  <si>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</si>
  <si>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</si>
  <si>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</si>
  <si>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</si>
  <si>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</si>
  <si>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</si>
  <si>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</si>
  <si>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</si>
  <si>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</si>
  <si>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</si>
  <si>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</si>
  <si>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</si>
  <si>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</si>
  <si>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</si>
  <si>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</si>
  <si>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</si>
  <si>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</si>
  <si>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</si>
  <si>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</si>
  <si>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</si>
  <si>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</si>
  <si>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</si>
  <si>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</si>
  <si>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</si>
  <si>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</si>
  <si>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</si>
  <si>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</si>
  <si>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</si>
  <si>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</si>
  <si>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</si>
  <si>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</si>
  <si>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</si>
  <si>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</si>
  <si>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</si>
  <si>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</si>
  <si>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</si>
  <si>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</si>
  <si>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</si>
  <si>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</si>
  <si>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</si>
  <si>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</si>
  <si>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</si>
  <si>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</si>
  <si>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</si>
  <si>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</si>
  <si>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</si>
  <si>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</si>
  <si>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</si>
  <si>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</si>
  <si>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</si>
  <si>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</si>
  <si>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</si>
  <si>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</si>
  <si>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</si>
  <si>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</si>
  <si>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</si>
  <si>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</si>
  <si>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</si>
  <si>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</si>
  <si>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</si>
  <si>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</si>
  <si>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</si>
  <si>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</si>
  <si>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</si>
  <si>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</si>
  <si>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</si>
  <si>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</si>
  <si>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</si>
  <si>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</si>
  <si>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</si>
  <si>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</si>
  <si>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</si>
  <si>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</si>
  <si>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</si>
  <si>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</si>
  <si>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</si>
  <si>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</si>
  <si>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</si>
  <si>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</si>
  <si>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</si>
  <si>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</si>
  <si>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</si>
  <si>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</si>
  <si>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</si>
  <si>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</si>
  <si>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</si>
  <si>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</si>
  <si>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</si>
  <si>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</si>
  <si>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</si>
  <si>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</si>
  <si>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</si>
  <si>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</si>
  <si>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</si>
  <si>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</si>
  <si>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</si>
  <si>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</si>
  <si>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</si>
  <si>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</si>
  <si>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</si>
  <si>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</si>
  <si>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</si>
  <si>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</si>
  <si>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</si>
  <si>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</si>
  <si>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</si>
  <si>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</si>
  <si>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</si>
  <si>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</si>
  <si>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</si>
  <si>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</si>
  <si>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</si>
  <si>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</si>
  <si>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</si>
  <si>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</si>
  <si>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</si>
  <si>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</si>
  <si>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</si>
  <si>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</si>
  <si>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</si>
  <si>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</si>
  <si>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</si>
  <si>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</si>
  <si>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</si>
  <si>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</si>
  <si>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</si>
  <si>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</si>
  <si>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</si>
  <si>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</si>
  <si>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</si>
  <si>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</si>
  <si>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</si>
  <si>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</si>
  <si>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</si>
  <si>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</si>
  <si>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</si>
  <si>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</si>
  <si>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</si>
  <si>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</si>
  <si>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</si>
  <si>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Location 2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</si>
  <si>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</si>
  <si>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</si>
  <si>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</si>
  <si>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</si>
  <si>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</si>
  <si>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</si>
  <si>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</si>
  <si>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</si>
  <si>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</si>
  <si>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</si>
  <si>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</si>
  <si>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</si>
  <si>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</si>
  <si>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</si>
  <si>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</si>
  <si>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</si>
  <si>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</si>
  <si>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</si>
  <si>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</si>
  <si>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</si>
  <si>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</si>
  <si>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</si>
  <si>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</si>
  <si>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</si>
  <si>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</si>
  <si>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</si>
  <si>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</si>
  <si>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</si>
  <si>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</si>
  <si>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</si>
  <si>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</si>
  <si>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</si>
  <si>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</si>
  <si>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</si>
  <si>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</si>
  <si>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</si>
  <si>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</si>
  <si>
    <t>High level description</t>
  </si>
  <si>
    <t>Policy Details</t>
  </si>
  <si>
    <t>Broad category</t>
  </si>
  <si>
    <t>Insurance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</si>
  <si>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</si>
  <si>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</si>
  <si>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</si>
  <si>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</si>
  <si>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</si>
  <si>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</si>
  <si>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</si>
  <si>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</si>
  <si>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</si>
  <si>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</si>
  <si>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</si>
  <si>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</si>
  <si>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</si>
  <si>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</si>
  <si>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Rationale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</si>
  <si>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</si>
  <si>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</si>
  <si>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 xml:space="preserve">The insured benefits from a cap on losses equal to the sum of the coverage deductibles. </t>
  </si>
  <si>
    <t>The Insurer is protected from small claims by the deductible and has a maximum exposure of the sum of the individual or combined limits.</t>
  </si>
  <si>
    <t>The "Other structure" is a separate building to the main residence, for example a shed, a garage etc. There could be multiple "Other structures"</t>
  </si>
  <si>
    <t>General principles</t>
  </si>
  <si>
    <t>Deductible applies to ground up loss before limit</t>
  </si>
  <si>
    <t>Insured Loss - mechanics</t>
  </si>
  <si>
    <t xml:space="preserve">A  deductible and limit is applied to the sum of the ground up losses across all coverages and locations. </t>
  </si>
  <si>
    <t>Worked example</t>
  </si>
  <si>
    <t>Policy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</si>
  <si>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</si>
  <si>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</si>
  <si>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</si>
  <si>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</si>
  <si>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</si>
  <si>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</si>
  <si>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</si>
  <si>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</si>
  <si>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</si>
  <si>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</si>
  <si>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</si>
  <si>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</si>
  <si>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</si>
  <si>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</si>
  <si>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</si>
  <si>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</si>
  <si>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</si>
  <si>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</si>
  <si>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</si>
  <si>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</si>
  <si>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</si>
  <si>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Step 1: Net of Cov Ded</t>
  </si>
  <si>
    <t>S1 = Max(GUL-D,0)</t>
  </si>
  <si>
    <t>Step 2: Net of Cov Lim</t>
  </si>
  <si>
    <t>S2 = Min(S1,L)</t>
  </si>
  <si>
    <t>Insured Loss</t>
  </si>
  <si>
    <t>IL = S2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</si>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</sst>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-&quot;* #,##0&quot; &quot;;&quot; &quot;* &quot;-&quot;??&quot; &quot;"/>
    <numFmt numFmtId="60" formatCode="#,##0&quot; &quot;;&quot;-&quot;#,##0&quot; &quot;"/>
    <numFmt numFmtId="61" formatCode="&quot; &quot;* #,##0&quot; &quot;;&quot; &quot;* (#,##0);&quot; &quot;* &quot;-&quot;??&quot; &quot;"/>
  </numFmts>
  <fonts count="2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0"/>
      <color indexed="8"/>
      <name val="Verdana"/>
    </font>
    <font>
      <b val="1"/>
      <i val="1"/>
      <sz val="11"/>
      <color indexed="8"/>
      <name val="Calibri"/>
    </font>
    <font>
      <b val="1"/>
      <sz val="10"/>
      <color indexed="8"/>
      <name val="Verdana"/>
    </font>
    <font>
      <u val="single"/>
      <sz val="11"/>
      <color indexed="11"/>
      <name val="Calibri"/>
    </font>
    <font>
      <sz val="12"/>
      <color indexed="8"/>
      <name val="Times New Roman"/>
    </font>
    <font>
      <b val="1"/>
      <sz val="14"/>
      <color indexed="8"/>
      <name val="Calibri"/>
    </font>
    <font>
      <b val="1"/>
      <sz val="12"/>
      <color indexed="8"/>
      <name val="Calibri"/>
    </font>
    <font>
      <b val="1"/>
      <sz val="11"/>
      <color indexed="16"/>
      <name val="Calibri"/>
    </font>
    <font>
      <b val="1"/>
      <sz val="11"/>
      <color indexed="8"/>
      <name val="Calibri"/>
    </font>
    <font>
      <sz val="11"/>
      <color indexed="17"/>
      <name val="Calibri"/>
    </font>
    <font>
      <i val="1"/>
      <sz val="11"/>
      <color indexed="8"/>
      <name val="Calibri"/>
    </font>
    <font>
      <sz val="11"/>
      <color indexed="8"/>
      <name val="Helvetica"/>
    </font>
    <font>
      <sz val="11"/>
      <color indexed="16"/>
      <name val="Calibri"/>
    </font>
    <font>
      <u val="single"/>
      <sz val="11"/>
      <color indexed="8"/>
      <name val="Calibri"/>
    </font>
    <font>
      <sz val="11"/>
      <color indexed="22"/>
      <name val="Calibri"/>
    </font>
    <font>
      <sz val="11"/>
      <color indexed="23"/>
      <name val="Calibri"/>
    </font>
    <font>
      <sz val="11"/>
      <color indexed="2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/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top"/>
    </xf>
    <xf numFmtId="0" fontId="5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3" fontId="7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49" fontId="8" fillId="4" borderId="11" applyNumberFormat="1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9" fillId="4" borderId="14" applyNumberFormat="1" applyFont="1" applyFill="1" applyBorder="1" applyAlignment="1" applyProtection="0">
      <alignment vertical="bottom"/>
    </xf>
    <xf numFmtId="0" fontId="10" borderId="16" applyNumberFormat="0" applyFont="1" applyFill="0" applyBorder="1" applyAlignment="1" applyProtection="0">
      <alignment vertical="bottom"/>
    </xf>
    <xf numFmtId="0" fontId="9" fillId="4" borderId="14" applyNumberFormat="0" applyFont="1" applyFill="1" applyBorder="1" applyAlignment="1" applyProtection="0">
      <alignment vertical="bottom"/>
    </xf>
    <xf numFmtId="49" fontId="11" fillId="4" borderId="14" applyNumberFormat="1" applyFont="1" applyFill="1" applyBorder="1" applyAlignment="1" applyProtection="0">
      <alignment vertical="bottom"/>
    </xf>
    <xf numFmtId="49" fontId="11" borderId="15" applyNumberFormat="1" applyFont="1" applyFill="0" applyBorder="1" applyAlignment="1" applyProtection="0">
      <alignment vertical="bottom"/>
    </xf>
    <xf numFmtId="49" fontId="11" borderId="16" applyNumberFormat="1" applyFont="1" applyFill="0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horizontal="center" vertical="bottom"/>
    </xf>
    <xf numFmtId="0" fontId="12" borderId="16" applyNumberFormat="1" applyFont="1" applyFill="0" applyBorder="1" applyAlignment="1" applyProtection="0">
      <alignment vertical="bottom"/>
    </xf>
    <xf numFmtId="59" fontId="0" borderId="16" applyNumberFormat="1" applyFont="1" applyFill="0" applyBorder="1" applyAlignment="1" applyProtection="0">
      <alignment vertical="bottom"/>
    </xf>
    <xf numFmtId="0" fontId="11" borderId="16" applyNumberFormat="0" applyFont="1" applyFill="0" applyBorder="1" applyAlignment="1" applyProtection="0">
      <alignment vertical="bottom"/>
    </xf>
    <xf numFmtId="49" fontId="11" borderId="15" applyNumberFormat="1" applyFont="1" applyFill="0" applyBorder="1" applyAlignment="1" applyProtection="0">
      <alignment horizontal="center" vertical="bottom"/>
    </xf>
    <xf numFmtId="49" fontId="11" borderId="16" applyNumberFormat="1" applyFont="1" applyFill="0" applyBorder="1" applyAlignment="1" applyProtection="0">
      <alignment horizontal="center" vertical="bottom"/>
    </xf>
    <xf numFmtId="49" fontId="13" fillId="4" borderId="14" applyNumberFormat="1" applyFont="1" applyFill="1" applyBorder="1" applyAlignment="1" applyProtection="0">
      <alignment vertical="bottom"/>
    </xf>
    <xf numFmtId="0" fontId="11" borderId="15" applyNumberFormat="0" applyFont="1" applyFill="0" applyBorder="1" applyAlignment="1" applyProtection="0">
      <alignment horizontal="center" vertical="bottom"/>
    </xf>
    <xf numFmtId="0" fontId="11" borderId="16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9" fontId="0" borderId="16" applyNumberFormat="1" applyFont="1" applyFill="0" applyBorder="1" applyAlignment="1" applyProtection="0">
      <alignment horizontal="center" vertical="bottom"/>
    </xf>
    <xf numFmtId="3" fontId="0" borderId="16" applyNumberFormat="1" applyFont="1" applyFill="0" applyBorder="1" applyAlignment="1" applyProtection="0">
      <alignment horizontal="center" vertical="bottom"/>
    </xf>
    <xf numFmtId="14" fontId="0" borderId="16" applyNumberFormat="1" applyFont="1" applyFill="0" applyBorder="1" applyAlignment="1" applyProtection="0">
      <alignment horizontal="center" vertical="bottom"/>
    </xf>
    <xf numFmtId="60" fontId="0" borderId="16" applyNumberFormat="1" applyFont="1" applyFill="0" applyBorder="1" applyAlignment="1" applyProtection="0">
      <alignment horizontal="center" vertical="bottom"/>
    </xf>
    <xf numFmtId="0" fontId="0" fillId="4" borderId="14" applyNumberFormat="0" applyFont="1" applyFill="1" applyBorder="1" applyAlignment="1" applyProtection="0">
      <alignment horizontal="center" vertical="bottom"/>
    </xf>
    <xf numFmtId="0" fontId="10" borderId="16" applyNumberFormat="0" applyFont="1" applyFill="0" applyBorder="1" applyAlignment="1" applyProtection="0">
      <alignment horizontal="center" vertical="bottom"/>
    </xf>
    <xf numFmtId="0" fontId="15" borderId="16" applyNumberFormat="0" applyFont="1" applyFill="0" applyBorder="1" applyAlignment="1" applyProtection="0">
      <alignment horizontal="center" vertical="bottom"/>
    </xf>
    <xf numFmtId="0" fontId="15" borderId="1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6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0" fontId="16" fillId="2" borderId="4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16" fillId="2" borderId="4" applyNumberFormat="1" applyFont="1" applyFill="1" applyBorder="1" applyAlignment="1" applyProtection="0">
      <alignment vertical="top"/>
    </xf>
    <xf numFmtId="49" fontId="11" fillId="2" borderId="4" applyNumberFormat="1" applyFont="1" applyFill="1" applyBorder="1" applyAlignment="1" applyProtection="0">
      <alignment vertical="top"/>
    </xf>
    <xf numFmtId="49" fontId="0" fillId="2" borderId="5" applyNumberFormat="1" applyFont="1" applyFill="1" applyBorder="1" applyAlignment="1" applyProtection="0">
      <alignment vertical="top"/>
    </xf>
    <xf numFmtId="14" fontId="0" fillId="2" borderId="5" applyNumberFormat="1" applyFont="1" applyFill="1" applyBorder="1" applyAlignment="1" applyProtection="0">
      <alignment horizontal="left" vertical="top"/>
    </xf>
    <xf numFmtId="0" fontId="16" fillId="2" borderId="17" applyNumberFormat="0" applyFont="1" applyFill="1" applyBorder="1" applyAlignment="1" applyProtection="0">
      <alignment vertical="top"/>
    </xf>
    <xf numFmtId="0" fontId="0" fillId="2" borderId="18" applyNumberFormat="0" applyFont="1" applyFill="1" applyBorder="1" applyAlignment="1" applyProtection="0">
      <alignment vertical="top"/>
    </xf>
    <xf numFmtId="0" fontId="0" fillId="2" borderId="19" applyNumberFormat="0" applyFont="1" applyFill="1" applyBorder="1" applyAlignment="1" applyProtection="0">
      <alignment vertical="top"/>
    </xf>
    <xf numFmtId="0" fontId="0" fillId="2" borderId="20" applyNumberFormat="0" applyFont="1" applyFill="1" applyBorder="1" applyAlignment="1" applyProtection="0">
      <alignment vertical="top"/>
    </xf>
    <xf numFmtId="49" fontId="11" fillId="2" borderId="20" applyNumberFormat="1" applyFont="1" applyFill="1" applyBorder="1" applyAlignment="1" applyProtection="0">
      <alignment horizontal="center" vertical="top"/>
    </xf>
    <xf numFmtId="0" fontId="11" fillId="2" borderId="20" applyNumberFormat="0" applyFont="1" applyFill="1" applyBorder="1" applyAlignment="1" applyProtection="0">
      <alignment horizontal="center" vertical="top"/>
    </xf>
    <xf numFmtId="49" fontId="11" fillId="2" borderId="21" applyNumberFormat="1" applyFont="1" applyFill="1" applyBorder="1" applyAlignment="1" applyProtection="0">
      <alignment horizontal="right" vertical="top"/>
    </xf>
    <xf numFmtId="0" fontId="0" fillId="2" borderId="22" applyNumberFormat="0" applyFont="1" applyFill="1" applyBorder="1" applyAlignment="1" applyProtection="0">
      <alignment vertical="top"/>
    </xf>
    <xf numFmtId="49" fontId="0" fillId="2" borderId="23" applyNumberFormat="1" applyFont="1" applyFill="1" applyBorder="1" applyAlignment="1" applyProtection="0">
      <alignment vertical="top"/>
    </xf>
    <xf numFmtId="49" fontId="0" fillId="2" borderId="18" applyNumberFormat="1" applyFont="1" applyFill="1" applyBorder="1" applyAlignment="1" applyProtection="0">
      <alignment vertical="top"/>
    </xf>
    <xf numFmtId="49" fontId="11" fillId="2" borderId="18" applyNumberFormat="1" applyFont="1" applyFill="1" applyBorder="1" applyAlignment="1" applyProtection="0">
      <alignment horizontal="right" vertical="top"/>
    </xf>
    <xf numFmtId="0" fontId="0" fillId="2" borderId="24" applyNumberFormat="0" applyFont="1" applyFill="1" applyBorder="1" applyAlignment="1" applyProtection="0">
      <alignment vertical="top"/>
    </xf>
    <xf numFmtId="49" fontId="0" fillId="2" borderId="19" applyNumberFormat="1" applyFont="1" applyFill="1" applyBorder="1" applyAlignment="1" applyProtection="0">
      <alignment vertical="top"/>
    </xf>
    <xf numFmtId="0" fontId="0" fillId="2" borderId="20" applyNumberFormat="0" applyFont="1" applyFill="1" applyBorder="1" applyAlignment="1" applyProtection="0">
      <alignment horizontal="right" vertical="top"/>
    </xf>
    <xf numFmtId="49" fontId="0" fillId="2" borderId="22" applyNumberFormat="1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horizontal="right" vertical="top"/>
    </xf>
    <xf numFmtId="3" fontId="17" fillId="2" borderId="5" applyNumberFormat="1" applyFont="1" applyFill="1" applyBorder="1" applyAlignment="1" applyProtection="0">
      <alignment horizontal="center" vertical="top"/>
    </xf>
    <xf numFmtId="61" fontId="17" fillId="2" borderId="24" applyNumberFormat="1" applyFont="1" applyFill="1" applyBorder="1" applyAlignment="1" applyProtection="0">
      <alignment vertical="top"/>
    </xf>
    <xf numFmtId="3" fontId="18" fillId="2" borderId="5" applyNumberFormat="1" applyFont="1" applyFill="1" applyBorder="1" applyAlignment="1" applyProtection="0">
      <alignment horizontal="center" vertical="top"/>
    </xf>
    <xf numFmtId="0" fontId="0" fillId="2" borderId="5" applyNumberFormat="0" applyFont="1" applyFill="1" applyBorder="1" applyAlignment="1" applyProtection="0">
      <alignment horizontal="right" vertical="top"/>
    </xf>
    <xf numFmtId="0" fontId="0" fillId="2" borderId="18" applyNumberFormat="0" applyFont="1" applyFill="1" applyBorder="1" applyAlignment="1" applyProtection="0">
      <alignment horizontal="right" vertical="top"/>
    </xf>
    <xf numFmtId="49" fontId="0" fillId="2" borderId="20" applyNumberFormat="1" applyFont="1" applyFill="1" applyBorder="1" applyAlignment="1" applyProtection="0">
      <alignment vertical="top"/>
    </xf>
    <xf numFmtId="9" fontId="19" fillId="2" borderId="20" applyNumberFormat="1" applyFont="1" applyFill="1" applyBorder="1" applyAlignment="1" applyProtection="0">
      <alignment horizontal="right" vertical="top"/>
    </xf>
    <xf numFmtId="49" fontId="11" fillId="2" borderId="25" applyNumberFormat="1" applyFont="1" applyFill="1" applyBorder="1" applyAlignment="1" applyProtection="0">
      <alignment horizontal="right" vertical="top"/>
    </xf>
    <xf numFmtId="3" fontId="0" fillId="2" borderId="20" applyNumberFormat="1" applyFont="1" applyFill="1" applyBorder="1" applyAlignment="1" applyProtection="0">
      <alignment horizontal="right" vertical="top"/>
    </xf>
    <xf numFmtId="3" fontId="0" fillId="2" borderId="21" applyNumberFormat="1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horizontal="center" vertical="top"/>
    </xf>
    <xf numFmtId="3" fontId="0" fillId="2" borderId="24" applyNumberFormat="1" applyFont="1" applyFill="1" applyBorder="1" applyAlignment="1" applyProtection="0">
      <alignment vertical="top"/>
    </xf>
    <xf numFmtId="3" fontId="0" fillId="2" borderId="25" applyNumberFormat="1" applyFont="1" applyFill="1" applyBorder="1" applyAlignment="1" applyProtection="0">
      <alignment vertical="top"/>
    </xf>
    <xf numFmtId="0" fontId="0" fillId="2" borderId="26" applyNumberFormat="0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top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8"/>
          <bgColor indexed="19"/>
        </patternFill>
      </fill>
    </dxf>
    <dxf>
      <font>
        <color rgb="ffa5a5a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7f7f7f"/>
      <rgbColor rgb="ff0070c0"/>
      <rgbColor rgb="ff4f81bd"/>
      <rgbColor rgb="ffc0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workbookViewId="0" showGridLines="0" defaultGridColor="1"/>
  </sheetViews>
  <sheetFormatPr defaultColWidth="8.83333" defaultRowHeight="14.4" customHeight="1" outlineLevelRow="0" outlineLevelCol="0"/>
  <cols>
    <col min="1" max="1" width="23.5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10.3516" style="1" customWidth="1"/>
    <col min="18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ht="15" customHeight="1">
      <c r="A3" t="s" s="8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ht="15" customHeight="1">
      <c r="A4" t="s" s="8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ht="15" customHeight="1">
      <c r="A6" t="s" s="9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ht="15" customHeight="1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ht="15" customHeight="1">
      <c r="A8" t="s" s="8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ht="15" customHeight="1">
      <c r="A9" t="s" s="11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ht="1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ht="15" customHeight="1">
      <c r="A11" t="s" s="9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ht="15" customHeight="1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ht="15" customHeight="1">
      <c r="A13" t="s" s="8">
        <v>7</v>
      </c>
      <c r="B13" t="s" s="13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ht="15" customHeight="1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ht="15" customHeight="1">
      <c r="A15" t="s" s="8">
        <v>9</v>
      </c>
      <c r="B15" t="s" s="13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ht="15" customHeight="1">
      <c r="A16" s="5"/>
      <c r="B16" t="s" s="13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ht="15" customHeight="1">
      <c r="A17" s="5"/>
      <c r="B17" t="s" s="14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ht="15" customHeight="1">
      <c r="A18" s="5"/>
      <c r="B18" t="s" s="14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ht="15" customHeight="1">
      <c r="A19" s="5"/>
      <c r="B19" t="s" s="13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ht="15" customHeight="1">
      <c r="A20" s="5"/>
      <c r="B20" t="s" s="13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ht="15.6" customHeight="1">
      <c r="A21" s="5"/>
      <c r="B21" t="s" s="14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ht="15" customHeight="1">
      <c r="A22" s="5"/>
      <c r="B22" t="s" s="14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ht="15" customHeight="1">
      <c r="A23" s="5"/>
      <c r="B23" t="s" s="14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ht="15" customHeight="1">
      <c r="A24" s="5"/>
      <c r="B24" t="s" s="14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ht="15" customHeight="1">
      <c r="A25" s="16"/>
      <c r="B25" t="s" s="17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A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11" width="16.3516" style="20" customWidth="1"/>
    <col min="12" max="12" width="16.3516" style="20" customWidth="1"/>
    <col min="13" max="13" width="16.3516" style="20" customWidth="1"/>
    <col min="14" max="14" width="16.3516" style="20" customWidth="1"/>
    <col min="15" max="15" width="16.3516" style="20" customWidth="1"/>
    <col min="16" max="16" width="16.3516" style="20" customWidth="1"/>
    <col min="17" max="17" width="16.3516" style="20" customWidth="1"/>
    <col min="18" max="18" width="16.3516" style="20" customWidth="1"/>
    <col min="19" max="19" width="16.3516" style="20" customWidth="1"/>
    <col min="20" max="20" width="16.3516" style="20" customWidth="1"/>
    <col min="21" max="21" width="16.3516" style="20" customWidth="1"/>
    <col min="22" max="22" width="16.3516" style="20" customWidth="1"/>
    <col min="23" max="23" width="16.3516" style="20" customWidth="1"/>
    <col min="24" max="24" width="16.3516" style="20" customWidth="1"/>
    <col min="25" max="25" width="16.3516" style="20" customWidth="1"/>
    <col min="26" max="26" width="16.3516" style="20" customWidth="1"/>
    <col min="27" max="27" width="16.3516" style="20" customWidth="1"/>
    <col min="28" max="28" width="16.3516" style="20" customWidth="1"/>
    <col min="29" max="29" width="16.3516" style="20" customWidth="1"/>
    <col min="30" max="30" width="16.3516" style="20" customWidth="1"/>
    <col min="31" max="31" width="16.3516" style="20" customWidth="1"/>
    <col min="32" max="32" width="16.3516" style="20" customWidth="1"/>
    <col min="33" max="33" width="16.3516" style="20" customWidth="1"/>
    <col min="34" max="34" width="16.3516" style="20" customWidth="1"/>
    <col min="35" max="35" width="16.3516" style="20" customWidth="1"/>
    <col min="36" max="36" width="16.3516" style="20" customWidth="1"/>
    <col min="37" max="37" width="16.3516" style="20" customWidth="1"/>
    <col min="38" max="38" width="16.3516" style="20" customWidth="1"/>
    <col min="39" max="39" width="16.3516" style="20" customWidth="1"/>
    <col min="40" max="40" width="16.3516" style="20" customWidth="1"/>
    <col min="41" max="41" width="16.3516" style="20" customWidth="1"/>
    <col min="42" max="42" width="16.3516" style="20" customWidth="1"/>
    <col min="43" max="43" width="16.3516" style="20" customWidth="1"/>
    <col min="44" max="44" width="16.3516" style="20" customWidth="1"/>
    <col min="45" max="45" width="16.3516" style="20" customWidth="1"/>
    <col min="46" max="46" width="16.3516" style="20" customWidth="1"/>
    <col min="47" max="47" width="16.3516" style="20" customWidth="1"/>
    <col min="48" max="48" width="16.3516" style="20" customWidth="1"/>
    <col min="49" max="49" width="16.3516" style="20" customWidth="1"/>
    <col min="50" max="50" width="16.3516" style="20" customWidth="1"/>
    <col min="51" max="51" width="16.3516" style="20" customWidth="1"/>
    <col min="52" max="52" width="16.3516" style="20" customWidth="1"/>
    <col min="53" max="53" width="16.3516" style="20" customWidth="1"/>
    <col min="54" max="54" width="16.3516" style="20" customWidth="1"/>
    <col min="55" max="55" width="16.3516" style="20" customWidth="1"/>
    <col min="56" max="56" width="16.3516" style="20" customWidth="1"/>
    <col min="57" max="57" width="16.3516" style="20" customWidth="1"/>
    <col min="58" max="58" width="16.3516" style="20" customWidth="1"/>
    <col min="59" max="59" width="16.3516" style="20" customWidth="1"/>
    <col min="60" max="60" width="16.3516" style="20" customWidth="1"/>
    <col min="61" max="61" width="16.3516" style="20" customWidth="1"/>
    <col min="62" max="62" width="16.3516" style="20" customWidth="1"/>
    <col min="63" max="63" width="16.3516" style="20" customWidth="1"/>
    <col min="64" max="64" width="16.3516" style="20" customWidth="1"/>
    <col min="65" max="65" width="16.3516" style="20" customWidth="1"/>
    <col min="66" max="66" width="16.3516" style="20" customWidth="1"/>
    <col min="67" max="67" width="16.3516" style="20" customWidth="1"/>
    <col min="68" max="68" width="16.3516" style="20" customWidth="1"/>
    <col min="69" max="69" width="16.3516" style="20" customWidth="1"/>
    <col min="70" max="70" width="16.3516" style="20" customWidth="1"/>
    <col min="71" max="71" width="16.3516" style="20" customWidth="1"/>
    <col min="72" max="72" width="16.3516" style="20" customWidth="1"/>
    <col min="73" max="73" width="16.3516" style="20" customWidth="1"/>
    <col min="74" max="74" width="16.3516" style="20" customWidth="1"/>
    <col min="75" max="75" width="16.3516" style="20" customWidth="1"/>
    <col min="76" max="76" width="16.3516" style="20" customWidth="1"/>
    <col min="77" max="77" width="16.3516" style="20" customWidth="1"/>
    <col min="78" max="78" width="16.3516" style="20" customWidth="1"/>
    <col min="79" max="79" width="16.3516" style="20" customWidth="1"/>
    <col min="80" max="80" width="16.3516" style="20" customWidth="1"/>
    <col min="81" max="81" width="16.3516" style="20" customWidth="1"/>
    <col min="82" max="82" width="16.3516" style="20" customWidth="1"/>
    <col min="83" max="83" width="16.3516" style="20" customWidth="1"/>
    <col min="84" max="84" width="16.3516" style="20" customWidth="1"/>
    <col min="85" max="85" width="16.3516" style="20" customWidth="1"/>
    <col min="86" max="86" width="16.3516" style="20" customWidth="1"/>
    <col min="87" max="87" width="16.3516" style="20" customWidth="1"/>
    <col min="88" max="88" width="16.3516" style="20" customWidth="1"/>
    <col min="89" max="89" width="16.3516" style="20" customWidth="1"/>
    <col min="90" max="90" width="16.3516" style="20" customWidth="1"/>
    <col min="91" max="91" width="16.3516" style="20" customWidth="1"/>
    <col min="92" max="92" width="16.3516" style="20" customWidth="1"/>
    <col min="93" max="93" width="16.3516" style="20" customWidth="1"/>
    <col min="94" max="94" width="16.3516" style="20" customWidth="1"/>
    <col min="95" max="95" width="16.3516" style="20" customWidth="1"/>
    <col min="96" max="96" width="16.3516" style="20" customWidth="1"/>
    <col min="97" max="97" width="16.3516" style="20" customWidth="1"/>
    <col min="98" max="98" width="16.3516" style="20" customWidth="1"/>
    <col min="99" max="99" width="16.3516" style="20" customWidth="1"/>
    <col min="100" max="100" width="16.3516" style="20" customWidth="1"/>
    <col min="101" max="101" width="16.3516" style="20" customWidth="1"/>
    <col min="102" max="102" width="16.3516" style="20" customWidth="1"/>
    <col min="103" max="103" width="16.3516" style="20" customWidth="1"/>
    <col min="104" max="104" width="16.3516" style="20" customWidth="1"/>
    <col min="105" max="105" width="16.3516" style="20" customWidth="1"/>
    <col min="106" max="256" width="16.3516" style="20" customWidth="1"/>
  </cols>
  <sheetData>
    <row r="1" ht="14.5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ht="18.55" customHeight="1">
      <c r="A2" t="s" s="22">
        <v>21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</row>
    <row r="3" ht="14.35" customHeight="1">
      <c r="A3" s="25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</row>
    <row r="4" ht="16.35" customHeight="1">
      <c r="A4" t="s" s="28">
        <v>22</v>
      </c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9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</row>
    <row r="5" ht="16.35" customHeight="1">
      <c r="A5" s="30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9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</row>
    <row r="6" ht="14.35" customHeight="1">
      <c r="A6" t="s" s="31">
        <v>23</v>
      </c>
      <c r="B6" t="s" s="32">
        <v>24</v>
      </c>
      <c r="C6" t="s" s="33">
        <v>25</v>
      </c>
      <c r="D6" t="s" s="33">
        <v>26</v>
      </c>
      <c r="E6" t="s" s="33">
        <v>27</v>
      </c>
      <c r="F6" t="s" s="33">
        <v>28</v>
      </c>
      <c r="G6" t="s" s="33">
        <v>29</v>
      </c>
      <c r="H6" t="s" s="33">
        <v>30</v>
      </c>
      <c r="I6" t="s" s="33">
        <v>31</v>
      </c>
      <c r="J6" t="s" s="33">
        <v>32</v>
      </c>
      <c r="K6" t="s" s="33">
        <v>33</v>
      </c>
      <c r="L6" t="s" s="33">
        <v>34</v>
      </c>
      <c r="M6" t="s" s="33">
        <v>35</v>
      </c>
      <c r="N6" t="s" s="33">
        <v>36</v>
      </c>
      <c r="O6" t="s" s="33">
        <v>37</v>
      </c>
      <c r="P6" t="s" s="33">
        <v>38</v>
      </c>
      <c r="Q6" t="s" s="33">
        <v>39</v>
      </c>
      <c r="R6" t="s" s="33">
        <v>40</v>
      </c>
      <c r="S6" t="s" s="33">
        <v>41</v>
      </c>
      <c r="T6" t="s" s="33">
        <v>42</v>
      </c>
      <c r="U6" t="s" s="33">
        <v>43</v>
      </c>
      <c r="V6" t="s" s="33">
        <v>44</v>
      </c>
      <c r="W6" t="s" s="33">
        <v>45</v>
      </c>
      <c r="X6" t="s" s="33">
        <v>46</v>
      </c>
      <c r="Y6" t="s" s="33">
        <v>47</v>
      </c>
      <c r="Z6" t="s" s="33">
        <v>48</v>
      </c>
      <c r="AA6" t="s" s="33">
        <v>49</v>
      </c>
      <c r="AB6" t="s" s="33">
        <v>50</v>
      </c>
      <c r="AC6" t="s" s="33">
        <v>51</v>
      </c>
      <c r="AD6" t="s" s="33">
        <v>52</v>
      </c>
      <c r="AE6" t="s" s="33">
        <v>53</v>
      </c>
      <c r="AF6" t="s" s="33">
        <v>54</v>
      </c>
      <c r="AG6" t="s" s="33">
        <v>55</v>
      </c>
      <c r="AH6" t="s" s="33">
        <v>56</v>
      </c>
      <c r="AI6" t="s" s="33">
        <v>57</v>
      </c>
      <c r="AJ6" t="s" s="33">
        <v>58</v>
      </c>
      <c r="AK6" t="s" s="33">
        <v>59</v>
      </c>
      <c r="AL6" t="s" s="33">
        <v>60</v>
      </c>
      <c r="AM6" t="s" s="33">
        <v>61</v>
      </c>
      <c r="AN6" t="s" s="33">
        <v>62</v>
      </c>
      <c r="AO6" t="s" s="33">
        <v>63</v>
      </c>
      <c r="AP6" t="s" s="33">
        <v>64</v>
      </c>
      <c r="AQ6" t="s" s="33">
        <v>65</v>
      </c>
      <c r="AR6" t="s" s="33">
        <v>66</v>
      </c>
      <c r="AS6" t="s" s="33">
        <v>67</v>
      </c>
      <c r="AT6" t="s" s="33">
        <v>68</v>
      </c>
      <c r="AU6" t="s" s="33">
        <v>69</v>
      </c>
      <c r="AV6" t="s" s="33">
        <v>70</v>
      </c>
      <c r="AW6" t="s" s="33">
        <v>71</v>
      </c>
      <c r="AX6" t="s" s="33">
        <v>72</v>
      </c>
      <c r="AY6" t="s" s="33">
        <v>73</v>
      </c>
      <c r="AZ6" t="s" s="33">
        <v>74</v>
      </c>
      <c r="BA6" t="s" s="33">
        <v>75</v>
      </c>
      <c r="BB6" t="s" s="33">
        <v>76</v>
      </c>
      <c r="BC6" t="s" s="33">
        <v>77</v>
      </c>
      <c r="BD6" t="s" s="33">
        <v>78</v>
      </c>
      <c r="BE6" t="s" s="33">
        <v>79</v>
      </c>
      <c r="BF6" t="s" s="33">
        <v>80</v>
      </c>
      <c r="BG6" t="s" s="33">
        <v>81</v>
      </c>
      <c r="BH6" t="s" s="33">
        <v>82</v>
      </c>
      <c r="BI6" t="s" s="33">
        <v>83</v>
      </c>
      <c r="BJ6" t="s" s="33">
        <v>84</v>
      </c>
      <c r="BK6" t="s" s="33">
        <v>85</v>
      </c>
      <c r="BL6" t="s" s="33">
        <v>86</v>
      </c>
      <c r="BM6" t="s" s="33">
        <v>87</v>
      </c>
      <c r="BN6" t="s" s="33">
        <v>88</v>
      </c>
      <c r="BO6" t="s" s="33">
        <v>89</v>
      </c>
      <c r="BP6" t="s" s="33">
        <v>90</v>
      </c>
      <c r="BQ6" t="s" s="33">
        <v>91</v>
      </c>
      <c r="BR6" t="s" s="33">
        <v>92</v>
      </c>
      <c r="BS6" t="s" s="33">
        <v>93</v>
      </c>
      <c r="BT6" t="s" s="33">
        <v>94</v>
      </c>
      <c r="BU6" t="s" s="33">
        <v>95</v>
      </c>
      <c r="BV6" t="s" s="33">
        <v>96</v>
      </c>
      <c r="BW6" t="s" s="33">
        <v>97</v>
      </c>
      <c r="BX6" t="s" s="33">
        <v>98</v>
      </c>
      <c r="BY6" t="s" s="33">
        <v>99</v>
      </c>
      <c r="BZ6" t="s" s="33">
        <v>100</v>
      </c>
      <c r="CA6" t="s" s="33">
        <v>101</v>
      </c>
      <c r="CB6" t="s" s="33">
        <v>102</v>
      </c>
      <c r="CC6" t="s" s="33">
        <v>103</v>
      </c>
      <c r="CD6" t="s" s="33">
        <v>104</v>
      </c>
      <c r="CE6" t="s" s="33">
        <v>105</v>
      </c>
      <c r="CF6" t="s" s="33">
        <v>106</v>
      </c>
      <c r="CG6" t="s" s="33">
        <v>107</v>
      </c>
      <c r="CH6" t="s" s="33">
        <v>108</v>
      </c>
      <c r="CI6" t="s" s="33">
        <v>109</v>
      </c>
      <c r="CJ6" t="s" s="33">
        <v>110</v>
      </c>
      <c r="CK6" t="s" s="33">
        <v>111</v>
      </c>
      <c r="CL6" t="s" s="33">
        <v>112</v>
      </c>
      <c r="CM6" t="s" s="33">
        <v>113</v>
      </c>
      <c r="CN6" t="s" s="33">
        <v>114</v>
      </c>
      <c r="CO6" t="s" s="33">
        <v>115</v>
      </c>
      <c r="CP6" t="s" s="33">
        <v>116</v>
      </c>
      <c r="CQ6" t="s" s="33">
        <v>117</v>
      </c>
      <c r="CR6" t="s" s="33">
        <v>118</v>
      </c>
      <c r="CS6" t="s" s="33">
        <v>119</v>
      </c>
      <c r="CT6" t="s" s="33">
        <v>120</v>
      </c>
      <c r="CU6" t="s" s="33">
        <v>121</v>
      </c>
      <c r="CV6" t="s" s="33">
        <v>122</v>
      </c>
      <c r="CW6" t="s" s="33">
        <v>123</v>
      </c>
      <c r="CX6" t="s" s="33">
        <v>124</v>
      </c>
      <c r="CY6" t="s" s="33">
        <v>125</v>
      </c>
      <c r="CZ6" t="s" s="33">
        <v>126</v>
      </c>
      <c r="DA6" t="s" s="33">
        <v>127</v>
      </c>
    </row>
    <row r="7" ht="14.35" customHeight="1">
      <c r="A7" s="34">
        <v>1</v>
      </c>
      <c r="B7" s="35">
        <v>1</v>
      </c>
      <c r="C7" s="36">
        <v>1</v>
      </c>
      <c r="D7" t="s" s="37">
        <v>128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50000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1</v>
      </c>
      <c r="BB7" s="36">
        <v>2500000</v>
      </c>
      <c r="BC7" s="36">
        <v>0</v>
      </c>
      <c r="BD7" s="27"/>
      <c r="BE7" s="27"/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ht="14.35" customHeight="1">
      <c r="A8" s="25"/>
      <c r="B8" s="3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ht="16.35" customHeight="1">
      <c r="A9" t="s" s="28">
        <v>129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t="b" s="39">
        <v>1</v>
      </c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ht="16.35" customHeight="1">
      <c r="A10" s="30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40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ht="14.35" customHeight="1">
      <c r="A11" t="s" s="31">
        <v>24</v>
      </c>
      <c r="B11" t="s" s="32">
        <v>130</v>
      </c>
      <c r="C11" t="s" s="33">
        <v>131</v>
      </c>
      <c r="D11" t="s" s="33">
        <v>132</v>
      </c>
      <c r="E11" t="s" s="33">
        <v>133</v>
      </c>
      <c r="F11" t="s" s="33">
        <v>134</v>
      </c>
      <c r="G11" t="s" s="33">
        <v>135</v>
      </c>
      <c r="H11" t="s" s="33">
        <v>136</v>
      </c>
      <c r="I11" t="s" s="33">
        <v>137</v>
      </c>
      <c r="J11" t="s" s="33">
        <v>138</v>
      </c>
      <c r="K11" t="s" s="33">
        <v>139</v>
      </c>
      <c r="L11" t="s" s="33">
        <v>140</v>
      </c>
      <c r="M11" t="s" s="33">
        <v>141</v>
      </c>
      <c r="N11" t="s" s="33">
        <v>142</v>
      </c>
      <c r="O11" t="s" s="33">
        <v>143</v>
      </c>
      <c r="P11" t="s" s="33">
        <v>144</v>
      </c>
      <c r="Q11" t="s" s="33">
        <v>145</v>
      </c>
      <c r="R11" t="s" s="33">
        <v>146</v>
      </c>
      <c r="S11" t="s" s="33">
        <v>147</v>
      </c>
      <c r="T11" t="s" s="33">
        <v>148</v>
      </c>
      <c r="U11" t="s" s="33">
        <v>149</v>
      </c>
      <c r="V11" t="s" s="33">
        <v>150</v>
      </c>
      <c r="W11" t="s" s="33">
        <v>151</v>
      </c>
      <c r="X11" t="s" s="33">
        <v>152</v>
      </c>
      <c r="Y11" t="s" s="33">
        <v>153</v>
      </c>
      <c r="Z11" t="s" s="33">
        <v>154</v>
      </c>
      <c r="AA11" t="s" s="33">
        <v>155</v>
      </c>
      <c r="AB11" t="s" s="33">
        <v>156</v>
      </c>
      <c r="AC11" t="s" s="33">
        <v>157</v>
      </c>
      <c r="AD11" t="s" s="33">
        <v>158</v>
      </c>
      <c r="AE11" t="s" s="33">
        <v>159</v>
      </c>
      <c r="AF11" t="s" s="33">
        <v>160</v>
      </c>
      <c r="AG11" t="s" s="33">
        <v>161</v>
      </c>
      <c r="AH11" t="s" s="33">
        <v>162</v>
      </c>
      <c r="AI11" t="s" s="33">
        <v>163</v>
      </c>
      <c r="AJ11" t="s" s="33">
        <v>164</v>
      </c>
      <c r="AK11" t="s" s="33">
        <v>165</v>
      </c>
      <c r="AL11" t="s" s="33">
        <v>166</v>
      </c>
      <c r="AM11" t="s" s="33">
        <v>167</v>
      </c>
      <c r="AN11" t="s" s="33">
        <v>168</v>
      </c>
      <c r="AO11" t="s" s="33">
        <v>169</v>
      </c>
      <c r="AP11" t="s" s="33">
        <v>170</v>
      </c>
      <c r="AQ11" t="s" s="33">
        <v>171</v>
      </c>
      <c r="AR11" t="s" s="33">
        <v>172</v>
      </c>
      <c r="AS11" t="s" s="33">
        <v>173</v>
      </c>
      <c r="AT11" t="s" s="33">
        <v>174</v>
      </c>
      <c r="AU11" t="s" s="33">
        <v>175</v>
      </c>
      <c r="AV11" t="s" s="33">
        <v>176</v>
      </c>
      <c r="AW11" t="s" s="33">
        <v>177</v>
      </c>
      <c r="AX11" t="s" s="33">
        <v>178</v>
      </c>
      <c r="AY11" t="s" s="33">
        <v>179</v>
      </c>
      <c r="AZ11" t="s" s="33">
        <v>180</v>
      </c>
      <c r="BA11" t="s" s="33">
        <v>181</v>
      </c>
      <c r="BB11" t="s" s="33">
        <v>182</v>
      </c>
      <c r="BC11" t="s" s="33">
        <v>183</v>
      </c>
      <c r="BD11" t="s" s="33">
        <v>184</v>
      </c>
      <c r="BE11" t="s" s="33">
        <v>185</v>
      </c>
      <c r="BF11" t="s" s="33">
        <v>186</v>
      </c>
      <c r="BG11" t="s" s="33">
        <v>187</v>
      </c>
      <c r="BH11" t="s" s="33">
        <v>188</v>
      </c>
      <c r="BI11" t="s" s="33">
        <v>189</v>
      </c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</row>
    <row r="12" ht="14.35" customHeight="1">
      <c r="A12" s="34">
        <v>1</v>
      </c>
      <c r="B12" s="35">
        <v>1</v>
      </c>
      <c r="C12" t="s" s="37">
        <v>190</v>
      </c>
      <c r="D12" t="s" s="37">
        <v>128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t="s" s="37">
        <v>191</v>
      </c>
      <c r="BC12" t="s" s="37">
        <v>192</v>
      </c>
      <c r="BD12" s="27"/>
      <c r="BE12" s="36">
        <v>1000000</v>
      </c>
      <c r="BF12" s="36">
        <v>100000</v>
      </c>
      <c r="BG12" s="36">
        <v>50000</v>
      </c>
      <c r="BH12" s="36">
        <v>20000</v>
      </c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</row>
    <row r="13" ht="14.35" customHeight="1">
      <c r="A13" s="34">
        <v>1</v>
      </c>
      <c r="B13" s="35">
        <v>2</v>
      </c>
      <c r="C13" t="s" s="37">
        <v>193</v>
      </c>
      <c r="D13" t="s" s="37">
        <v>128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t="s" s="37">
        <v>191</v>
      </c>
      <c r="BC13" t="s" s="37">
        <v>192</v>
      </c>
      <c r="BD13" s="27"/>
      <c r="BE13" s="36">
        <v>1700000</v>
      </c>
      <c r="BF13" s="36">
        <v>30000</v>
      </c>
      <c r="BG13" s="36">
        <v>1000000</v>
      </c>
      <c r="BH13" s="36">
        <v>50000</v>
      </c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</row>
    <row r="14" ht="16.35" customHeight="1">
      <c r="A14" s="30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</row>
    <row r="15" ht="16.35" customHeight="1">
      <c r="A15" t="s" s="28">
        <v>194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</row>
    <row r="16" ht="14.35" customHeight="1">
      <c r="A16" s="2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</row>
    <row r="17" ht="14.35" customHeight="1">
      <c r="A17" s="25"/>
      <c r="B17" t="s" s="42">
        <v>195</v>
      </c>
      <c r="C17" t="s" s="43">
        <v>196</v>
      </c>
      <c r="D17" t="s" s="43">
        <v>197</v>
      </c>
      <c r="E17" t="s" s="43">
        <v>198</v>
      </c>
      <c r="F17" t="s" s="43">
        <v>199</v>
      </c>
      <c r="G17" t="s" s="43">
        <v>200</v>
      </c>
      <c r="H17" t="s" s="43">
        <v>201</v>
      </c>
      <c r="I17" t="s" s="43">
        <v>202</v>
      </c>
      <c r="J17" t="s" s="43">
        <v>203</v>
      </c>
      <c r="K17" t="s" s="43">
        <v>204</v>
      </c>
      <c r="L17" t="s" s="43">
        <v>205</v>
      </c>
      <c r="M17" t="s" s="43">
        <v>206</v>
      </c>
      <c r="N17" t="s" s="43">
        <v>207</v>
      </c>
      <c r="O17" t="s" s="43">
        <v>208</v>
      </c>
      <c r="P17" t="s" s="43">
        <v>209</v>
      </c>
      <c r="Q17" t="s" s="43">
        <v>210</v>
      </c>
      <c r="R17" t="s" s="43">
        <v>211</v>
      </c>
      <c r="S17" t="s" s="43">
        <v>212</v>
      </c>
      <c r="T17" t="s" s="43">
        <v>213</v>
      </c>
      <c r="U17" t="s" s="43">
        <v>214</v>
      </c>
      <c r="V17" t="s" s="43">
        <v>215</v>
      </c>
      <c r="W17" t="s" s="43">
        <v>216</v>
      </c>
      <c r="X17" t="s" s="43">
        <v>217</v>
      </c>
      <c r="Y17" t="s" s="43">
        <v>218</v>
      </c>
      <c r="Z17" t="s" s="43">
        <v>219</v>
      </c>
      <c r="AA17" t="s" s="43">
        <v>220</v>
      </c>
      <c r="AB17" t="s" s="43">
        <v>221</v>
      </c>
      <c r="AC17" t="s" s="33">
        <v>222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</row>
    <row r="18" ht="14.35" customHeight="1">
      <c r="A18" t="s" s="44">
        <v>223</v>
      </c>
      <c r="B18" s="45"/>
      <c r="C18" s="46"/>
      <c r="D18" s="4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46"/>
      <c r="Z18" s="46"/>
      <c r="AA18" s="46"/>
      <c r="AB18" s="46"/>
      <c r="AC18" s="41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</row>
    <row r="19" ht="14.35" customHeight="1">
      <c r="A19" s="25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</row>
    <row r="20" ht="16.35" customHeight="1">
      <c r="A20" t="s" s="28">
        <v>224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</row>
    <row r="21" ht="14.35" customHeight="1">
      <c r="A21" s="25"/>
      <c r="B21" s="26"/>
      <c r="C21" s="27"/>
      <c r="D21" s="27"/>
      <c r="E21" s="27"/>
      <c r="F21" s="27"/>
      <c r="G21" s="27"/>
      <c r="H21" s="27"/>
      <c r="I21" s="27"/>
      <c r="J21" s="27"/>
      <c r="K21" s="29"/>
      <c r="L21" s="27"/>
      <c r="M21" s="27"/>
      <c r="N21" s="27"/>
      <c r="O21" s="27"/>
      <c r="P21" s="46"/>
      <c r="Q21" s="46"/>
      <c r="R21" s="46"/>
      <c r="S21" s="46"/>
      <c r="T21" s="46"/>
      <c r="U21" s="46"/>
      <c r="V21" s="46"/>
      <c r="W21" s="46"/>
      <c r="X21" s="27"/>
      <c r="Y21" s="27"/>
      <c r="Z21" s="27"/>
      <c r="AA21" s="46"/>
      <c r="AB21" s="41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ht="14.35" customHeight="1">
      <c r="A22" s="25"/>
      <c r="B22" t="s" s="42">
        <v>195</v>
      </c>
      <c r="C22" t="s" s="43">
        <v>23</v>
      </c>
      <c r="D22" t="s" s="43">
        <v>24</v>
      </c>
      <c r="E22" t="s" s="43">
        <v>25</v>
      </c>
      <c r="F22" t="s" s="43">
        <v>225</v>
      </c>
      <c r="G22" t="s" s="43">
        <v>130</v>
      </c>
      <c r="H22" t="s" s="43">
        <v>226</v>
      </c>
      <c r="I22" t="s" s="43">
        <v>227</v>
      </c>
      <c r="J22" t="s" s="43">
        <v>228</v>
      </c>
      <c r="K22" t="s" s="43">
        <v>182</v>
      </c>
      <c r="L22" t="s" s="43">
        <v>229</v>
      </c>
      <c r="M22" t="s" s="43">
        <v>201</v>
      </c>
      <c r="N22" t="s" s="43">
        <v>230</v>
      </c>
      <c r="O22" s="47"/>
      <c r="P22" s="47"/>
      <c r="Q22" s="47"/>
      <c r="R22" s="27"/>
      <c r="S22" s="47"/>
      <c r="T22" s="47"/>
      <c r="U22" s="48"/>
      <c r="V22" s="49"/>
      <c r="W22" s="47"/>
      <c r="X22" s="27"/>
      <c r="Y22" s="27"/>
      <c r="Z22" s="27"/>
      <c r="AA22" s="48"/>
      <c r="AB22" s="4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</row>
    <row r="23" ht="14.35" customHeight="1">
      <c r="A23" t="s" s="44">
        <v>223</v>
      </c>
      <c r="B23" s="26"/>
      <c r="C23" s="47"/>
      <c r="D23" s="47"/>
      <c r="E23" s="50"/>
      <c r="F23" s="50"/>
      <c r="G23" s="48"/>
      <c r="H23" s="51"/>
      <c r="I23" s="51"/>
      <c r="J23" s="49"/>
      <c r="K23" s="49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47"/>
      <c r="X23" s="48"/>
      <c r="Y23" s="48"/>
      <c r="Z23" s="47"/>
      <c r="AA23" s="48"/>
      <c r="AB23" s="4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</row>
    <row r="24" ht="14.35" customHeight="1">
      <c r="A24" s="52"/>
      <c r="B24" s="26"/>
      <c r="C24" s="27"/>
      <c r="D24" s="27"/>
      <c r="E24" s="50"/>
      <c r="F24" s="50"/>
      <c r="G24" s="48"/>
      <c r="H24" s="51"/>
      <c r="I24" s="51"/>
      <c r="J24" s="49"/>
      <c r="K24" s="49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27"/>
      <c r="X24" s="48"/>
      <c r="Y24" s="48"/>
      <c r="Z24" s="47"/>
      <c r="AA24" s="48"/>
      <c r="AB24" s="4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</row>
    <row r="25" ht="14.35" customHeight="1">
      <c r="A25" s="25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ht="14.35" customHeight="1">
      <c r="A26" s="25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</row>
    <row r="27" ht="14.35" customHeight="1">
      <c r="A27" s="25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ht="14.35" customHeight="1">
      <c r="A28" s="25"/>
      <c r="B28" s="26"/>
      <c r="C28" s="27"/>
      <c r="D28" s="53"/>
      <c r="E28" s="53"/>
      <c r="F28" s="53"/>
      <c r="G28" s="53"/>
      <c r="H28" s="53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ht="14.35" customHeight="1">
      <c r="A29" s="25"/>
      <c r="B29" s="26"/>
      <c r="C29" s="27"/>
      <c r="D29" s="54"/>
      <c r="E29" s="54"/>
      <c r="F29" s="54"/>
      <c r="G29" s="54"/>
      <c r="H29" s="54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ht="14.35" customHeight="1">
      <c r="A30" s="25"/>
      <c r="B30" s="26"/>
      <c r="C30" s="27"/>
      <c r="D30" s="54"/>
      <c r="E30" s="54"/>
      <c r="F30" s="54"/>
      <c r="G30" s="54"/>
      <c r="H30" s="54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</row>
    <row r="31" ht="14.35" customHeight="1">
      <c r="A31" s="25"/>
      <c r="B31" s="26"/>
      <c r="C31" s="27"/>
      <c r="D31" s="54"/>
      <c r="E31" s="54"/>
      <c r="F31" s="54"/>
      <c r="G31" s="54"/>
      <c r="H31" s="54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ht="14.35" customHeight="1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ht="14.35" customHeight="1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ht="14.35" customHeight="1">
      <c r="A34" s="2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ht="14.35" customHeight="1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ht="14.35" customHeight="1">
      <c r="A36" s="2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ht="14.35" customHeight="1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ht="14.35" customHeight="1">
      <c r="A38" s="52"/>
      <c r="B38" s="26"/>
      <c r="C38" s="47"/>
      <c r="D38" s="47"/>
      <c r="E38" s="27"/>
      <c r="F38" s="47"/>
      <c r="G38" s="47"/>
      <c r="H38" s="47"/>
      <c r="I38" s="47"/>
      <c r="J38" s="27"/>
      <c r="K38" s="55"/>
      <c r="L38" s="48"/>
      <c r="M38" s="4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ht="14.35" customHeight="1">
      <c r="A39" s="52"/>
      <c r="B39" s="26"/>
      <c r="C39" s="47"/>
      <c r="D39" s="47"/>
      <c r="E39" s="27"/>
      <c r="F39" s="47"/>
      <c r="G39" s="47"/>
      <c r="H39" s="47"/>
      <c r="I39" s="47"/>
      <c r="J39" s="27"/>
      <c r="K39" s="55"/>
      <c r="L39" s="48"/>
      <c r="M39" s="4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ht="14.35" customHeight="1">
      <c r="A40" s="52"/>
      <c r="B40" s="26"/>
      <c r="C40" s="47"/>
      <c r="D40" s="47"/>
      <c r="E40" s="27"/>
      <c r="F40" s="47"/>
      <c r="G40" s="47"/>
      <c r="H40" s="47"/>
      <c r="I40" s="47"/>
      <c r="J40" s="27"/>
      <c r="K40" s="55"/>
      <c r="L40" s="48"/>
      <c r="M40" s="4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</row>
    <row r="41" ht="14.35" customHeight="1">
      <c r="A41" s="52"/>
      <c r="B41" s="26"/>
      <c r="C41" s="47"/>
      <c r="D41" s="47"/>
      <c r="E41" s="27"/>
      <c r="F41" s="47"/>
      <c r="G41" s="47"/>
      <c r="H41" s="47"/>
      <c r="I41" s="47"/>
      <c r="J41" s="27"/>
      <c r="K41" s="55"/>
      <c r="L41" s="48"/>
      <c r="M41" s="4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</row>
    <row r="42" ht="14.35" customHeight="1">
      <c r="A42" s="52"/>
      <c r="B42" s="26"/>
      <c r="C42" s="47"/>
      <c r="D42" s="47"/>
      <c r="E42" s="27"/>
      <c r="F42" s="47"/>
      <c r="G42" s="47"/>
      <c r="H42" s="47"/>
      <c r="I42" s="47"/>
      <c r="J42" s="27"/>
      <c r="K42" s="55"/>
      <c r="L42" s="48"/>
      <c r="M42" s="4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</row>
    <row r="43" ht="14.35" customHeight="1">
      <c r="A43" s="52"/>
      <c r="B43" s="26"/>
      <c r="C43" s="47"/>
      <c r="D43" s="47"/>
      <c r="E43" s="27"/>
      <c r="F43" s="47"/>
      <c r="G43" s="47"/>
      <c r="H43" s="47"/>
      <c r="I43" s="47"/>
      <c r="J43" s="27"/>
      <c r="K43" s="55"/>
      <c r="L43" s="48"/>
      <c r="M43" s="4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</row>
    <row r="44" ht="14.35" customHeight="1">
      <c r="A44" s="52"/>
      <c r="B44" s="26"/>
      <c r="C44" s="47"/>
      <c r="D44" s="47"/>
      <c r="E44" s="27"/>
      <c r="F44" s="47"/>
      <c r="G44" s="47"/>
      <c r="H44" s="47"/>
      <c r="I44" s="47"/>
      <c r="J44" s="27"/>
      <c r="K44" s="55"/>
      <c r="L44" s="48"/>
      <c r="M44" s="4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ht="14.35" customHeight="1">
      <c r="A45" s="52"/>
      <c r="B45" s="26"/>
      <c r="C45" s="47"/>
      <c r="D45" s="47"/>
      <c r="E45" s="27"/>
      <c r="F45" s="47"/>
      <c r="G45" s="47"/>
      <c r="H45" s="47"/>
      <c r="I45" s="47"/>
      <c r="J45" s="27"/>
      <c r="K45" s="55"/>
      <c r="L45" s="48"/>
      <c r="M45" s="4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ht="14.35" customHeight="1">
      <c r="A46" s="52"/>
      <c r="B46" s="26"/>
      <c r="C46" s="47"/>
      <c r="D46" s="47"/>
      <c r="E46" s="27"/>
      <c r="F46" s="47"/>
      <c r="G46" s="47"/>
      <c r="H46" s="47"/>
      <c r="I46" s="47"/>
      <c r="J46" s="27"/>
      <c r="K46" s="55"/>
      <c r="L46" s="48"/>
      <c r="M46" s="4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ht="14.35" customHeight="1">
      <c r="A47" s="52"/>
      <c r="B47" s="26"/>
      <c r="C47" s="47"/>
      <c r="D47" s="47"/>
      <c r="E47" s="27"/>
      <c r="F47" s="47"/>
      <c r="G47" s="47"/>
      <c r="H47" s="47"/>
      <c r="I47" s="47"/>
      <c r="J47" s="27"/>
      <c r="K47" s="55"/>
      <c r="L47" s="48"/>
      <c r="M47" s="4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</row>
    <row r="48" ht="14.35" customHeight="1">
      <c r="A48" s="52"/>
      <c r="B48" s="26"/>
      <c r="C48" s="47"/>
      <c r="D48" s="47"/>
      <c r="E48" s="27"/>
      <c r="F48" s="47"/>
      <c r="G48" s="47"/>
      <c r="H48" s="47"/>
      <c r="I48" s="47"/>
      <c r="J48" s="27"/>
      <c r="K48" s="55"/>
      <c r="L48" s="48"/>
      <c r="M48" s="4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  <row r="49" ht="14.35" customHeight="1">
      <c r="A49" s="52"/>
      <c r="B49" s="26"/>
      <c r="C49" s="47"/>
      <c r="D49" s="47"/>
      <c r="E49" s="27"/>
      <c r="F49" s="47"/>
      <c r="G49" s="47"/>
      <c r="H49" s="47"/>
      <c r="I49" s="47"/>
      <c r="J49" s="27"/>
      <c r="K49" s="55"/>
      <c r="L49" s="48"/>
      <c r="M49" s="4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</row>
  </sheetData>
  <conditionalFormatting sqref="BH9">
    <cfRule type="cellIs" dxfId="0" priority="1" operator="equal" stopIfTrue="1">
      <formula>FALSE</formula>
    </cfRule>
  </conditionalFormatting>
  <conditionalFormatting sqref="BJ12:DA13">
    <cfRule type="cellIs" dxfId="1" priority="1" operator="equal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62"/>
  <sheetViews>
    <sheetView workbookViewId="0" showGridLines="0" defaultGridColor="1"/>
  </sheetViews>
  <sheetFormatPr defaultColWidth="9.16667" defaultRowHeight="14.4" customHeight="1" outlineLevelRow="0" outlineLevelCol="0"/>
  <cols>
    <col min="1" max="1" width="25.5" style="56" customWidth="1"/>
    <col min="2" max="2" width="25" style="56" customWidth="1"/>
    <col min="3" max="3" width="11" style="56" customWidth="1"/>
    <col min="4" max="4" width="15" style="56" customWidth="1"/>
    <col min="5" max="5" width="9.35156" style="56" customWidth="1"/>
    <col min="6" max="6" width="13.8516" style="56" customWidth="1"/>
    <col min="7" max="7" width="2.85156" style="56" customWidth="1"/>
    <col min="8" max="8" width="7.85156" style="56" customWidth="1"/>
    <col min="9" max="9" width="9.35156" style="56" customWidth="1"/>
    <col min="10" max="10" width="14.8516" style="56" customWidth="1"/>
    <col min="11" max="11" width="9.35156" style="56" customWidth="1"/>
    <col min="12" max="12" width="13.5" style="56" customWidth="1"/>
    <col min="13" max="13" width="3.17188" style="56" customWidth="1"/>
    <col min="14" max="14" width="13.3516" style="56" customWidth="1"/>
    <col min="15" max="15" width="9.17188" style="56" customWidth="1"/>
    <col min="16" max="16" width="9.17188" style="56" customWidth="1"/>
    <col min="17" max="256" width="9.17188" style="56" customWidth="1"/>
  </cols>
  <sheetData>
    <row r="1" ht="15" customHeight="1">
      <c r="A1" t="s" s="57">
        <v>231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</row>
    <row r="2" ht="15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ht="15" customHeight="1">
      <c r="A3" t="s" s="11">
        <v>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ht="15" customHeight="1">
      <c r="A4" s="63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2"/>
    </row>
    <row r="5" ht="15" customHeight="1">
      <c r="A5" t="s" s="64">
        <v>232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2"/>
    </row>
    <row r="6" ht="15" customHeight="1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ht="15" customHeight="1">
      <c r="A7" t="s" s="65">
        <v>233</v>
      </c>
      <c r="B7" t="s" s="66">
        <v>234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</row>
    <row r="8" ht="15" customHeight="1">
      <c r="A8" t="s" s="65">
        <v>235</v>
      </c>
      <c r="B8" t="s" s="66">
        <v>236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2"/>
    </row>
    <row r="9" ht="15" customHeight="1">
      <c r="A9" t="s" s="65">
        <v>237</v>
      </c>
      <c r="B9" s="67">
        <v>41275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</row>
    <row r="10" ht="15" customHeight="1">
      <c r="A10" t="s" s="65">
        <v>238</v>
      </c>
      <c r="B10" s="67">
        <v>41639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ht="15" customHeight="1">
      <c r="A11" t="s" s="65">
        <v>239</v>
      </c>
      <c r="B11" t="s" s="66">
        <v>240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</row>
    <row r="12" ht="15" customHeight="1">
      <c r="A12" t="s" s="65">
        <v>241</v>
      </c>
      <c r="B12" t="s" s="66">
        <v>242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</row>
    <row r="13" ht="15" customHeight="1">
      <c r="A13" t="s" s="65">
        <v>243</v>
      </c>
      <c r="B13" t="s" s="66">
        <v>244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</row>
    <row r="14" ht="15" customHeight="1">
      <c r="A14" t="s" s="65">
        <v>245</v>
      </c>
      <c r="B14" t="s" s="66">
        <v>246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/>
    </row>
    <row r="15" ht="15" customHeight="1">
      <c r="A15" t="s" s="65">
        <v>247</v>
      </c>
      <c r="B15" t="s" s="66">
        <v>248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</row>
    <row r="16" ht="15" customHeight="1">
      <c r="A16" s="63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</row>
    <row r="17" ht="15" customHeight="1">
      <c r="A17" t="s" s="64">
        <v>249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</row>
    <row r="18" ht="15" customHeight="1">
      <c r="A18" s="6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</row>
    <row r="19" ht="15" customHeight="1">
      <c r="A19" t="s" s="11">
        <v>250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</row>
    <row r="20" ht="15" customHeight="1">
      <c r="A20" t="s" s="11">
        <v>251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</row>
    <row r="21" ht="15" customHeight="1">
      <c r="A21" t="s" s="11">
        <v>252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</row>
    <row r="22" ht="15" customHeight="1">
      <c r="A22" t="s" s="11">
        <v>253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/>
    </row>
    <row r="23" ht="15" customHeight="1">
      <c r="A23" t="s" s="11">
        <v>254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ht="15" customHeight="1">
      <c r="A24" s="63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</row>
    <row r="25" ht="15" customHeight="1">
      <c r="A25" t="s" s="64">
        <v>255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5" customHeight="1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2"/>
    </row>
    <row r="27" ht="15" customHeight="1">
      <c r="A27" t="s" s="11">
        <v>256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2"/>
    </row>
    <row r="28" ht="15" customHeight="1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2"/>
    </row>
    <row r="29" ht="15" customHeight="1">
      <c r="A29" t="s" s="64">
        <v>257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2"/>
    </row>
    <row r="30" ht="15" customHeight="1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2"/>
    </row>
    <row r="31" ht="15" customHeight="1">
      <c r="A31" t="s" s="11">
        <v>258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2"/>
    </row>
    <row r="32" ht="15" customHeight="1">
      <c r="A32" s="63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</row>
    <row r="33" ht="15" customHeight="1">
      <c r="A33" t="s" s="64">
        <v>259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</row>
    <row r="34" ht="15" customHeight="1">
      <c r="A34" s="68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1"/>
      <c r="P34" s="62"/>
    </row>
    <row r="35" ht="15" customHeight="1">
      <c r="A35" s="70"/>
      <c r="B35" s="71"/>
      <c r="C35" t="s" s="72">
        <v>190</v>
      </c>
      <c r="D35" s="73"/>
      <c r="E35" s="73"/>
      <c r="F35" s="73"/>
      <c r="G35" s="71"/>
      <c r="H35" s="71"/>
      <c r="I35" t="s" s="72">
        <v>193</v>
      </c>
      <c r="J35" s="73"/>
      <c r="K35" s="73"/>
      <c r="L35" s="73"/>
      <c r="M35" s="71"/>
      <c r="N35" t="s" s="74">
        <v>260</v>
      </c>
      <c r="O35" s="75"/>
      <c r="P35" s="62"/>
    </row>
    <row r="36" ht="15" customHeight="1">
      <c r="A36" t="s" s="76">
        <v>261</v>
      </c>
      <c r="B36" t="s" s="77">
        <v>262</v>
      </c>
      <c r="C36" t="s" s="78">
        <v>263</v>
      </c>
      <c r="D36" t="s" s="78">
        <v>264</v>
      </c>
      <c r="E36" t="s" s="78">
        <v>265</v>
      </c>
      <c r="F36" t="s" s="78">
        <v>266</v>
      </c>
      <c r="G36" s="61"/>
      <c r="H36" s="61"/>
      <c r="I36" t="s" s="78">
        <v>263</v>
      </c>
      <c r="J36" t="s" s="78">
        <v>264</v>
      </c>
      <c r="K36" t="s" s="78">
        <v>265</v>
      </c>
      <c r="L36" t="s" s="78">
        <v>266</v>
      </c>
      <c r="M36" s="61"/>
      <c r="N36" s="79"/>
      <c r="O36" s="75"/>
      <c r="P36" s="62"/>
    </row>
    <row r="37" ht="15" customHeight="1">
      <c r="A37" t="s" s="80">
        <v>267</v>
      </c>
      <c r="B37" s="71"/>
      <c r="C37" s="81"/>
      <c r="D37" s="81"/>
      <c r="E37" s="81"/>
      <c r="F37" s="81"/>
      <c r="G37" s="61"/>
      <c r="H37" s="61"/>
      <c r="I37" s="81"/>
      <c r="J37" s="81"/>
      <c r="K37" s="81"/>
      <c r="L37" s="81"/>
      <c r="M37" s="61"/>
      <c r="N37" s="79"/>
      <c r="O37" s="75"/>
      <c r="P37" s="62"/>
    </row>
    <row r="38" ht="15" customHeight="1">
      <c r="A38" t="s" s="82">
        <v>268</v>
      </c>
      <c r="B38" t="s" s="66">
        <v>269</v>
      </c>
      <c r="C38" s="83">
        <v>1000000</v>
      </c>
      <c r="D38" s="83">
        <v>100000</v>
      </c>
      <c r="E38" s="83">
        <v>50000</v>
      </c>
      <c r="F38" s="83">
        <v>20000</v>
      </c>
      <c r="G38" s="61"/>
      <c r="H38" s="61"/>
      <c r="I38" s="83">
        <v>1700000</v>
      </c>
      <c r="J38" s="83">
        <v>30000</v>
      </c>
      <c r="K38" s="83">
        <v>1000000</v>
      </c>
      <c r="L38" s="83">
        <v>50000</v>
      </c>
      <c r="M38" s="61"/>
      <c r="N38" s="79"/>
      <c r="O38" s="75"/>
      <c r="P38" s="62"/>
    </row>
    <row r="39" ht="15" customHeight="1">
      <c r="A39" t="s" s="82">
        <v>270</v>
      </c>
      <c r="B39" t="s" s="66">
        <v>260</v>
      </c>
      <c r="C39" s="61"/>
      <c r="D39" s="61"/>
      <c r="E39" s="61"/>
      <c r="F39" s="83"/>
      <c r="G39" s="61"/>
      <c r="H39" s="61"/>
      <c r="I39" s="61"/>
      <c r="J39" s="61"/>
      <c r="K39" s="61"/>
      <c r="L39" s="83"/>
      <c r="M39" s="61"/>
      <c r="N39" s="79"/>
      <c r="O39" s="75"/>
      <c r="P39" s="62"/>
    </row>
    <row r="40" ht="15" customHeight="1">
      <c r="A40" t="s" s="82">
        <v>271</v>
      </c>
      <c r="B40" t="s" s="66">
        <v>272</v>
      </c>
      <c r="C40" s="84"/>
      <c r="D40" s="84"/>
      <c r="E40" s="84"/>
      <c r="F40" s="84"/>
      <c r="G40" s="61"/>
      <c r="H40" s="61"/>
      <c r="I40" s="84"/>
      <c r="J40" s="84"/>
      <c r="K40" s="84"/>
      <c r="L40" s="84"/>
      <c r="M40" s="61"/>
      <c r="N40" s="85">
        <v>50000</v>
      </c>
      <c r="O40" s="75"/>
      <c r="P40" s="62"/>
    </row>
    <row r="41" ht="15" customHeight="1">
      <c r="A41" t="s" s="82">
        <v>273</v>
      </c>
      <c r="B41" t="s" s="66">
        <v>274</v>
      </c>
      <c r="C41" s="86"/>
      <c r="D41" s="86"/>
      <c r="E41" s="86"/>
      <c r="F41" s="86"/>
      <c r="G41" s="61"/>
      <c r="H41" s="61"/>
      <c r="I41" s="86"/>
      <c r="J41" s="86"/>
      <c r="K41" s="86"/>
      <c r="L41" s="86"/>
      <c r="M41" s="61"/>
      <c r="N41" s="85">
        <v>2500000</v>
      </c>
      <c r="O41" s="75"/>
      <c r="P41" s="62"/>
    </row>
    <row r="42" ht="15" customHeight="1">
      <c r="A42" s="75"/>
      <c r="B42" s="61"/>
      <c r="C42" s="87"/>
      <c r="D42" s="87"/>
      <c r="E42" s="87"/>
      <c r="F42" s="87"/>
      <c r="G42" s="61"/>
      <c r="H42" s="61"/>
      <c r="I42" s="87"/>
      <c r="J42" s="87"/>
      <c r="K42" s="87"/>
      <c r="L42" s="87"/>
      <c r="M42" s="61"/>
      <c r="N42" s="79"/>
      <c r="O42" s="75"/>
      <c r="P42" s="62"/>
    </row>
    <row r="43" ht="15" customHeight="1">
      <c r="A43" t="s" s="76">
        <v>275</v>
      </c>
      <c r="B43" s="69"/>
      <c r="C43" s="88"/>
      <c r="D43" s="88"/>
      <c r="E43" s="88"/>
      <c r="F43" s="88"/>
      <c r="G43" s="61"/>
      <c r="H43" s="61"/>
      <c r="I43" s="88"/>
      <c r="J43" s="88"/>
      <c r="K43" s="88"/>
      <c r="L43" s="88"/>
      <c r="M43" s="61"/>
      <c r="N43" s="79"/>
      <c r="O43" s="75"/>
      <c r="P43" s="62"/>
    </row>
    <row r="44" ht="15" customHeight="1">
      <c r="A44" t="s" s="80">
        <v>276</v>
      </c>
      <c r="B44" t="s" s="89">
        <v>277</v>
      </c>
      <c r="C44" s="90">
        <v>0.1</v>
      </c>
      <c r="D44" s="90">
        <v>0.1</v>
      </c>
      <c r="E44" s="90">
        <v>0.05</v>
      </c>
      <c r="F44" s="90">
        <v>0.02</v>
      </c>
      <c r="G44" s="61"/>
      <c r="H44" s="61"/>
      <c r="I44" s="90">
        <v>0.1</v>
      </c>
      <c r="J44" s="90">
        <v>0.1</v>
      </c>
      <c r="K44" s="90">
        <v>0.05</v>
      </c>
      <c r="L44" s="90">
        <v>0.02</v>
      </c>
      <c r="M44" s="61"/>
      <c r="N44" s="79"/>
      <c r="O44" s="75"/>
      <c r="P44" s="62"/>
    </row>
    <row r="45" ht="15" customHeight="1">
      <c r="A45" s="75"/>
      <c r="B45" s="61"/>
      <c r="C45" s="87"/>
      <c r="D45" s="87"/>
      <c r="E45" s="87"/>
      <c r="F45" s="87"/>
      <c r="G45" s="61"/>
      <c r="H45" s="61"/>
      <c r="I45" s="87"/>
      <c r="J45" s="87"/>
      <c r="K45" s="87"/>
      <c r="L45" s="87"/>
      <c r="M45" s="61"/>
      <c r="N45" s="79"/>
      <c r="O45" s="75"/>
      <c r="P45" s="62"/>
    </row>
    <row r="46" ht="15" customHeight="1">
      <c r="A46" t="s" s="76">
        <v>278</v>
      </c>
      <c r="B46" s="69"/>
      <c r="C46" s="88"/>
      <c r="D46" s="88"/>
      <c r="E46" s="88"/>
      <c r="F46" s="88"/>
      <c r="G46" s="69"/>
      <c r="H46" s="69"/>
      <c r="I46" s="88"/>
      <c r="J46" s="88"/>
      <c r="K46" s="88"/>
      <c r="L46" s="88"/>
      <c r="M46" s="61"/>
      <c r="N46" t="s" s="91">
        <v>279</v>
      </c>
      <c r="O46" s="75"/>
      <c r="P46" s="62"/>
    </row>
    <row r="47" ht="15" customHeight="1">
      <c r="A47" t="s" s="80">
        <v>280</v>
      </c>
      <c r="B47" t="s" s="89">
        <v>281</v>
      </c>
      <c r="C47" s="92">
        <f>C44*C38</f>
        <v>100000</v>
      </c>
      <c r="D47" s="92">
        <f>D44*D38</f>
        <v>10000</v>
      </c>
      <c r="E47" s="92">
        <f>E44*E38</f>
        <v>2500</v>
      </c>
      <c r="F47" s="92">
        <f>F44*F38</f>
        <v>400</v>
      </c>
      <c r="G47" s="71"/>
      <c r="H47" s="71"/>
      <c r="I47" s="92">
        <f>I44*I38</f>
        <v>170000</v>
      </c>
      <c r="J47" s="92">
        <f>J44*J38</f>
        <v>3000</v>
      </c>
      <c r="K47" s="92">
        <f>K44*K38</f>
        <v>50000</v>
      </c>
      <c r="L47" s="92">
        <f>L44*L38</f>
        <v>1000</v>
      </c>
      <c r="M47" s="61"/>
      <c r="N47" s="93">
        <f>SUM(C47:L47)</f>
        <v>336900</v>
      </c>
      <c r="O47" s="75"/>
      <c r="P47" s="62"/>
    </row>
    <row r="48" ht="15" customHeight="1">
      <c r="A48" t="s" s="82">
        <v>282</v>
      </c>
      <c r="B48" t="s" s="66">
        <v>283</v>
      </c>
      <c r="C48" s="94"/>
      <c r="D48" s="94"/>
      <c r="E48" s="94"/>
      <c r="F48" s="94"/>
      <c r="G48" s="61"/>
      <c r="H48" s="61"/>
      <c r="I48" s="94"/>
      <c r="J48" s="94"/>
      <c r="K48" s="94"/>
      <c r="L48" s="94"/>
      <c r="M48" s="61"/>
      <c r="N48" s="95">
        <f>MAX(N47-N40,0)</f>
        <v>286900</v>
      </c>
      <c r="O48" s="75"/>
      <c r="P48" s="62"/>
    </row>
    <row r="49" ht="15" customHeight="1">
      <c r="A49" t="s" s="82">
        <v>284</v>
      </c>
      <c r="B49" t="s" s="66">
        <v>285</v>
      </c>
      <c r="C49" s="94"/>
      <c r="D49" s="94"/>
      <c r="E49" s="94"/>
      <c r="F49" s="94"/>
      <c r="G49" s="61"/>
      <c r="H49" s="61"/>
      <c r="I49" s="94"/>
      <c r="J49" s="94"/>
      <c r="K49" s="94"/>
      <c r="L49" s="94"/>
      <c r="M49" s="61"/>
      <c r="N49" s="95">
        <f>IF(N41=0,N48,MIN(N41,N48))</f>
        <v>286900</v>
      </c>
      <c r="O49" s="75"/>
      <c r="P49" s="62"/>
    </row>
    <row r="50" ht="15" customHeight="1">
      <c r="A50" t="s" s="76">
        <v>286</v>
      </c>
      <c r="B50" t="s" s="77">
        <v>287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96">
        <f>N49</f>
        <v>286900</v>
      </c>
      <c r="O50" s="75"/>
      <c r="P50" s="62"/>
    </row>
    <row r="51" ht="15" customHeight="1">
      <c r="A51" s="97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61"/>
      <c r="P51" s="62"/>
    </row>
    <row r="52" ht="15" customHeight="1">
      <c r="A52" t="s" s="11">
        <v>288</v>
      </c>
      <c r="B52" s="61"/>
      <c r="C52" s="98">
        <f>$N$50*C47/SUM($C$47:$L$47)</f>
        <v>85158.800831107146</v>
      </c>
      <c r="D52" s="98">
        <f>$N$50*D47/SUM($C$47:$L$47)</f>
        <v>8515.880083110715</v>
      </c>
      <c r="E52" s="98">
        <f>$N$50*E47/SUM($C$47:$L$47)</f>
        <v>2128.970020777679</v>
      </c>
      <c r="F52" s="98">
        <f>$N$50*F47/SUM($C$47:$L$47)</f>
        <v>340.6352033244286</v>
      </c>
      <c r="G52" s="61"/>
      <c r="H52" s="61"/>
      <c r="I52" s="83">
        <f>$N$50*I47/SUM($C$47:$L$47)</f>
        <v>144769.9614128822</v>
      </c>
      <c r="J52" s="83">
        <f>$N$50*J47/SUM($C$47:$L$47)</f>
        <v>2554.764024933214</v>
      </c>
      <c r="K52" s="83">
        <f>$N$50*K47/SUM($C$47:$L$47)</f>
        <v>42579.400415553573</v>
      </c>
      <c r="L52" s="83">
        <f>$N$50*L47/SUM($C$47:$L$47)</f>
        <v>851.5880083110716</v>
      </c>
      <c r="M52" s="61"/>
      <c r="N52" s="61"/>
      <c r="O52" s="61"/>
      <c r="P52" s="62"/>
    </row>
    <row r="53" ht="15" customHeight="1">
      <c r="A53" t="s" s="11">
        <v>289</v>
      </c>
      <c r="B53" s="61"/>
      <c r="C53" s="98">
        <f>$N$50*C47/SUM($C$47:$L$47)</f>
        <v>85158.800831107146</v>
      </c>
      <c r="D53" s="98">
        <f>$N$50*D47/SUM($C$47:$L$47)</f>
        <v>8515.880083110715</v>
      </c>
      <c r="E53" s="98">
        <f>$N$50*E47/SUM($C$47:$L$47)</f>
        <v>2128.970020777679</v>
      </c>
      <c r="F53" s="98">
        <f>$N$50*F47/SUM($C$47:$L$47)</f>
        <v>340.6352033244286</v>
      </c>
      <c r="G53" s="61"/>
      <c r="H53" s="61"/>
      <c r="I53" s="83">
        <f>$N$50*I47/SUM($C$47:$L$47)</f>
        <v>144769.9614128822</v>
      </c>
      <c r="J53" s="83">
        <f>$N$50*J47/SUM($C$47:$L$47)</f>
        <v>2554.764024933214</v>
      </c>
      <c r="K53" s="83">
        <f>$N$50*K47/SUM($C$47:$L$47)</f>
        <v>42579.400415553573</v>
      </c>
      <c r="L53" s="83">
        <f>$N$50*L47/SUM($C$47:$L$47)</f>
        <v>851.5880083110716</v>
      </c>
      <c r="M53" s="61"/>
      <c r="N53" s="61"/>
      <c r="O53" s="61"/>
      <c r="P53" s="62"/>
    </row>
    <row r="54" ht="15" customHeight="1">
      <c r="A54" s="63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2"/>
    </row>
    <row r="55" ht="15" customHeight="1">
      <c r="A55" s="63"/>
      <c r="B55" s="61"/>
      <c r="C55" s="99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2"/>
    </row>
    <row r="56" ht="15" customHeight="1">
      <c r="A56" s="63"/>
      <c r="B56" s="61"/>
      <c r="C56" s="99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2"/>
    </row>
    <row r="57" ht="15" customHeight="1">
      <c r="A57" s="63"/>
      <c r="B57" s="61"/>
      <c r="C57" s="99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2"/>
    </row>
    <row r="58" ht="15" customHeight="1">
      <c r="A58" s="63"/>
      <c r="B58" s="61"/>
      <c r="C58" s="99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2"/>
    </row>
    <row r="59" ht="15" customHeight="1">
      <c r="A59" s="63"/>
      <c r="B59" s="61"/>
      <c r="C59" s="99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2"/>
    </row>
    <row r="60" ht="15" customHeight="1">
      <c r="A60" s="63"/>
      <c r="B60" s="61"/>
      <c r="C60" s="99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2"/>
    </row>
    <row r="61" ht="15" customHeight="1">
      <c r="A61" s="63"/>
      <c r="B61" s="61"/>
      <c r="C61" s="99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2"/>
    </row>
    <row r="62" ht="15" customHeight="1">
      <c r="A62" s="100"/>
      <c r="B62" s="101"/>
      <c r="C62" s="102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3"/>
    </row>
  </sheetData>
  <mergeCells count="10">
    <mergeCell ref="C35:F35"/>
    <mergeCell ref="I48:L48"/>
    <mergeCell ref="I41:L41"/>
    <mergeCell ref="C41:F41"/>
    <mergeCell ref="C40:F40"/>
    <mergeCell ref="I49:L49"/>
    <mergeCell ref="I40:L40"/>
    <mergeCell ref="C48:F48"/>
    <mergeCell ref="I35:L35"/>
    <mergeCell ref="C49:F49"/>
  </mergeCells>
  <pageMargins left="0.708661" right="0.708661" top="0.748031" bottom="0.748031" header="0.314961" footer="0.314961"/>
  <pageSetup firstPageNumber="1" fitToHeight="1" fitToWidth="1" scale="44" useFirstPageNumber="0" orientation="portrait" pageOrder="downThenOver"/>
  <headerFooter>
    <oddHeader>&amp;C&amp;"Calibri,Bold"&amp;14&amp;K000000Format 3</oddHeader>
    <oddFooter>&amp;L&amp;"Calibri,Regular"&amp;11&amp;K00000015/11/2018&amp;C&amp;"Helvetica,Regular"&amp;12&amp;K000000&amp;P&amp;R&amp;"Calibri,Regular"&amp;11&amp;K000000FM6_Worked_example_policy_calculation_4.xlsx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