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msys64_2\home\Joh\ktest\ftest\data\fm41\"/>
    </mc:Choice>
  </mc:AlternateContent>
  <xr:revisionPtr revIDLastSave="0" documentId="13_ncr:1_{4517DE66-C8DD-4A59-9F34-13F14CEEF4CF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Introduction" sheetId="1" r:id="rId1"/>
    <sheet name="OED files" sheetId="2" r:id="rId2"/>
    <sheet name="Policy Calculation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5" i="3" l="1"/>
  <c r="G45" i="3"/>
  <c r="G46" i="3" s="1"/>
  <c r="F45" i="3"/>
  <c r="F46" i="3" s="1"/>
  <c r="E45" i="3"/>
  <c r="E46" i="3" s="1"/>
  <c r="D45" i="3"/>
  <c r="D46" i="3" s="1"/>
  <c r="C45" i="3"/>
  <c r="C46" i="3" s="1"/>
  <c r="H46" i="3" l="1"/>
  <c r="H47" i="3" s="1"/>
  <c r="E47" i="3"/>
  <c r="G47" i="3"/>
  <c r="F47" i="3"/>
  <c r="D47" i="3"/>
  <c r="C47" i="3"/>
  <c r="J45" i="3"/>
  <c r="J47" i="3" l="1"/>
  <c r="F49" i="3"/>
  <c r="J46" i="3"/>
  <c r="C48" i="3"/>
  <c r="C49" i="3" s="1"/>
  <c r="J49" i="3" l="1"/>
  <c r="J50" i="3" s="1"/>
  <c r="J51" i="3" s="1"/>
  <c r="F54" i="3" l="1"/>
  <c r="E54" i="3"/>
  <c r="C54" i="3"/>
  <c r="G54" i="3"/>
  <c r="D54" i="3"/>
  <c r="H54" i="3"/>
  <c r="H53" i="3"/>
  <c r="D53" i="3"/>
  <c r="C53" i="3"/>
  <c r="F53" i="3"/>
  <c r="G53" i="3"/>
  <c r="E5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Aiste Kalinauskaite</author>
  </authors>
  <commentList>
    <comment ref="D22" authorId="0" shapeId="0" xr:uid="{00000000-0006-0000-0100-000001000000}">
      <text>
        <r>
          <rPr>
            <sz val="11"/>
            <color indexed="8"/>
            <rFont val="Helvetica"/>
          </rPr>
          <t>Aiste Kalinauskaite:
If AccountNumber is populated, then PortfolioNumber must be populated too</t>
        </r>
      </text>
    </comment>
    <comment ref="E22" authorId="0" shapeId="0" xr:uid="{00000000-0006-0000-0100-000002000000}">
      <text>
        <r>
          <rPr>
            <sz val="11"/>
            <color indexed="8"/>
            <rFont val="Helvetica"/>
          </rPr>
          <t>Aiste Kalinauskaite:
If PolicyNumber is populated, then PortfolioNumber and AccountNumber must be populated too</t>
        </r>
      </text>
    </comment>
    <comment ref="F22" authorId="0" shapeId="0" xr:uid="{00000000-0006-0000-0100-000003000000}">
      <text>
        <r>
          <rPr>
            <sz val="11"/>
            <color indexed="8"/>
            <rFont val="Helvetica"/>
          </rPr>
          <t>Aiste Kalinauskaite:
If LocationGroup is populated, then PortfolioNumber and AccountNumber must be populated too.
It is optional to populate PolicyNumber. It depends on the context. E.g. if there are two policies in account - one for wind, one for quake, but reinsurance treaty is only for wind, then specify wind PolicyNumber too.</t>
        </r>
      </text>
    </comment>
    <comment ref="G22" authorId="0" shapeId="0" xr:uid="{00000000-0006-0000-0100-000004000000}">
      <text>
        <r>
          <rPr>
            <sz val="11"/>
            <color indexed="8"/>
            <rFont val="Helvetica"/>
          </rPr>
          <t>Aiste Kalinauskaite:
If LocationNumber is populated, then PortfolioNumber and AccountNumber must be populated too.
It is optional to populate PolicyNumber. It depends on the context. E.g. if there are two policies in account - one for wind, one for quake, but reinsurance treaty is only for wind, then specify wind PolicyNumber too.</t>
        </r>
      </text>
    </comment>
    <comment ref="L22" authorId="0" shapeId="0" xr:uid="{00000000-0006-0000-0100-000005000000}">
      <text>
        <r>
          <rPr>
            <sz val="11"/>
            <color indexed="8"/>
            <rFont val="Helvetica"/>
          </rPr>
          <t>Aiste Kalinauskaite:
user defined field in Location file</t>
        </r>
      </text>
    </comment>
    <comment ref="M22" authorId="0" shapeId="0" xr:uid="{00000000-0006-0000-0100-000006000000}">
      <text>
        <r>
          <rPr>
            <sz val="11"/>
            <color indexed="8"/>
            <rFont val="Helvetica"/>
          </rPr>
          <t>Aiste Kalinauskaite:
Applicable to Surplus Share treaties only</t>
        </r>
      </text>
    </comment>
    <comment ref="N22" authorId="0" shapeId="0" xr:uid="{00000000-0006-0000-0100-000007000000}">
      <text>
        <r>
          <rPr>
            <sz val="11"/>
            <color indexed="8"/>
            <rFont val="Helvetica"/>
          </rPr>
          <t>Aiste Kalinauskaite:
Moved from Reinsurance Info to allow maximum flexibility to specify what risk is within the treaty</t>
        </r>
      </text>
    </comment>
  </commentList>
</comments>
</file>

<file path=xl/sharedStrings.xml><?xml version="1.0" encoding="utf-8"?>
<sst xmlns="http://schemas.openxmlformats.org/spreadsheetml/2006/main" count="317" uniqueCount="294">
  <si>
    <t>Purpose</t>
  </si>
  <si>
    <t>To demonstrate the application of terms and conditions on  ground up losses for a simple residential insurance policy</t>
  </si>
  <si>
    <t>To provide the Oasis Exposure and Financial Module data tables for the calculation.</t>
  </si>
  <si>
    <t>Source of Data</t>
  </si>
  <si>
    <t>Made-up example of a residential insurance policy;</t>
  </si>
  <si>
    <r>
      <rPr>
        <sz val="11"/>
        <color indexed="8"/>
        <rFont val="Calibri"/>
        <family val="2"/>
      </rPr>
      <t xml:space="preserve">Residential policy with multiple coverages and locations and </t>
    </r>
    <r>
      <rPr>
        <b/>
        <i/>
        <sz val="11"/>
        <color indexed="8"/>
        <rFont val="Calibri"/>
        <family val="2"/>
      </rPr>
      <t>blanket policy</t>
    </r>
    <r>
      <rPr>
        <sz val="11"/>
        <color indexed="8"/>
        <rFont val="Calibri"/>
        <family val="2"/>
      </rPr>
      <t xml:space="preserve"> terms. </t>
    </r>
  </si>
  <si>
    <t>Worksheets</t>
  </si>
  <si>
    <r>
      <rPr>
        <u/>
        <sz val="11"/>
        <color indexed="11"/>
        <rFont val="Calibri"/>
        <family val="2"/>
      </rPr>
      <t>Policy calculation</t>
    </r>
  </si>
  <si>
    <t>Descriptive information about the policy type and the policy calculation  (coverages displayed horizontally, calculation steps vertically)</t>
  </si>
  <si>
    <r>
      <rPr>
        <u/>
        <sz val="11"/>
        <color indexed="11"/>
        <rFont val="Calibri"/>
        <family val="2"/>
      </rPr>
      <t>Oasis Implementation</t>
    </r>
  </si>
  <si>
    <t>The Profiles (meta data) used in the representation of the structure in Oasis, and a set of Exposure and Financial Module data tables.</t>
  </si>
  <si>
    <t>The following data tables are non-functional and contain descriptive information about the exposures and policies;</t>
  </si>
  <si>
    <r>
      <rPr>
        <b/>
        <i/>
        <sz val="11"/>
        <color indexed="8"/>
        <rFont val="Calibri"/>
        <family val="2"/>
      </rPr>
      <t>Exposure Dictionary -</t>
    </r>
    <r>
      <rPr>
        <sz val="11"/>
        <color indexed="8"/>
        <rFont val="Calibri"/>
        <family val="2"/>
      </rPr>
      <t xml:space="preserve"> descriptive information about the exposure interests</t>
    </r>
  </si>
  <si>
    <r>
      <rPr>
        <b/>
        <i/>
        <sz val="11"/>
        <color indexed="8"/>
        <rFont val="Calibri"/>
        <family val="2"/>
      </rPr>
      <t>Prog</t>
    </r>
    <r>
      <rPr>
        <sz val="11"/>
        <color indexed="8"/>
        <rFont val="Calibri"/>
        <family val="2"/>
      </rPr>
      <t xml:space="preserve"> - descriptive information about the insurance programme</t>
    </r>
  </si>
  <si>
    <t>These tables can be used-defined.</t>
  </si>
  <si>
    <t>The functional data tables for the calculation include;</t>
  </si>
  <si>
    <r>
      <rPr>
        <b/>
        <i/>
        <sz val="11"/>
        <color indexed="8"/>
        <rFont val="Calibri"/>
        <family val="2"/>
      </rPr>
      <t xml:space="preserve">Exposure items </t>
    </r>
    <r>
      <rPr>
        <sz val="11"/>
        <color indexed="8"/>
        <rFont val="Calibri"/>
        <family val="2"/>
      </rPr>
      <t>- the exposure interests for which Ground Up Losses have been generated in the Oasis Kernel</t>
    </r>
  </si>
  <si>
    <r>
      <rPr>
        <b/>
        <i/>
        <sz val="11"/>
        <color indexed="8"/>
        <rFont val="Calibri"/>
        <family val="2"/>
      </rPr>
      <t xml:space="preserve">Programme </t>
    </r>
    <r>
      <rPr>
        <sz val="11"/>
        <color indexed="8"/>
        <rFont val="Calibri"/>
        <family val="2"/>
      </rPr>
      <t>- the exposure interests in the programme, the structure of the calculation, and how losses for the insured interests should be aggregated at each stage</t>
    </r>
  </si>
  <si>
    <r>
      <rPr>
        <b/>
        <i/>
        <sz val="11"/>
        <color indexed="8"/>
        <rFont val="Calibri"/>
        <family val="2"/>
      </rPr>
      <t>PolicyTC</t>
    </r>
    <r>
      <rPr>
        <sz val="11"/>
        <color indexed="8"/>
        <rFont val="Calibri"/>
        <family val="2"/>
      </rPr>
      <t xml:space="preserve"> - for each stage of calculation and aggregation of losses, the identifier of a specific calculation rule which applies</t>
    </r>
  </si>
  <si>
    <r>
      <rPr>
        <b/>
        <i/>
        <sz val="11"/>
        <color indexed="8"/>
        <rFont val="Calibri"/>
        <family val="2"/>
      </rPr>
      <t xml:space="preserve">Profile </t>
    </r>
    <r>
      <rPr>
        <sz val="11"/>
        <color indexed="8"/>
        <rFont val="Calibri"/>
        <family val="2"/>
      </rPr>
      <t>- For each calculation rule identifer, the insurance terms such as limits and deductibles, the calculation function and the allocation calculation to perform.</t>
    </r>
  </si>
  <si>
    <t>These tables are Kernel format and cannot be user-defined, only populated with data.</t>
  </si>
  <si>
    <t>OED Import Tables (financial fields only - not showing primary / secondary modifiers, geography etc)</t>
  </si>
  <si>
    <t>OED Acc</t>
  </si>
  <si>
    <t>PortNumber</t>
  </si>
  <si>
    <t>AccNumber</t>
  </si>
  <si>
    <t>PolNumber</t>
  </si>
  <si>
    <t>PolPeril</t>
  </si>
  <si>
    <t>PolDedCode1Building</t>
  </si>
  <si>
    <t>PolDedType1Building</t>
  </si>
  <si>
    <t>PolDed1Building</t>
  </si>
  <si>
    <t>PolMinDed1Building</t>
  </si>
  <si>
    <t>PolMaxDed1Building</t>
  </si>
  <si>
    <t>PolDedCode2Other</t>
  </si>
  <si>
    <t>PolDedType2Other</t>
  </si>
  <si>
    <t>PolDed2Other</t>
  </si>
  <si>
    <t>PolMinDed2Other</t>
  </si>
  <si>
    <t>PolMaxDed2Other</t>
  </si>
  <si>
    <t>PolDedCode3Contents</t>
  </si>
  <si>
    <t>PolDedType3Contents</t>
  </si>
  <si>
    <t>PolDed3Contents</t>
  </si>
  <si>
    <t>PolMinDed3Contents</t>
  </si>
  <si>
    <t>PolMaxDed3Contents</t>
  </si>
  <si>
    <t>PolDedCode4BI</t>
  </si>
  <si>
    <t>PolDedType4BI</t>
  </si>
  <si>
    <t>PolDed4BI</t>
  </si>
  <si>
    <t>PolMinDed4BI</t>
  </si>
  <si>
    <t>PolMaxDed4BI</t>
  </si>
  <si>
    <t>PolDedCode5PD</t>
  </si>
  <si>
    <t>PolDedType5PD</t>
  </si>
  <si>
    <t>PolDed5PD</t>
  </si>
  <si>
    <t>PolMinDed5PD</t>
  </si>
  <si>
    <t>PolMaxDed5PD</t>
  </si>
  <si>
    <t>PolDedCode6All</t>
  </si>
  <si>
    <t>PolDedType6All</t>
  </si>
  <si>
    <t>PolDed6All</t>
  </si>
  <si>
    <t>PolMinDed6All</t>
  </si>
  <si>
    <t>PolMaxDed6All</t>
  </si>
  <si>
    <t>PolLimitCode1Building</t>
  </si>
  <si>
    <t>PolLimitType1Building</t>
  </si>
  <si>
    <t>PolLimit1Building</t>
  </si>
  <si>
    <t>PolLimitCode2Other</t>
  </si>
  <si>
    <t>PolLimitType2Other</t>
  </si>
  <si>
    <t>PolLimit2Other</t>
  </si>
  <si>
    <t>PolLimitCode3Contents</t>
  </si>
  <si>
    <t>PolLimitType3Contents</t>
  </si>
  <si>
    <t>PolLimit3Contents</t>
  </si>
  <si>
    <t>PolLimitCode4BI</t>
  </si>
  <si>
    <t>PolLimitType4BI</t>
  </si>
  <si>
    <t>PolLimit4BI</t>
  </si>
  <si>
    <t>PolLimitCode5PD</t>
  </si>
  <si>
    <t>PolLimitType5PD</t>
  </si>
  <si>
    <t>PolLimit5PD</t>
  </si>
  <si>
    <t>PolLimitCode6All</t>
  </si>
  <si>
    <t>PolLimitType6All</t>
  </si>
  <si>
    <t>PolLimit6All</t>
  </si>
  <si>
    <t>LayerParticipation</t>
  </si>
  <si>
    <t>LayerLimit</t>
  </si>
  <si>
    <t>LayerAttachment</t>
  </si>
  <si>
    <t>ConditionNumber</t>
  </si>
  <si>
    <t>ConditionName</t>
  </si>
  <si>
    <t>CondDedCode1Building</t>
  </si>
  <si>
    <t>CondDedType1Building</t>
  </si>
  <si>
    <t>CondDed1Building</t>
  </si>
  <si>
    <t>CondMinDed1Building</t>
  </si>
  <si>
    <t>CondMaxDed1Building</t>
  </si>
  <si>
    <t>CondDedCode2Other</t>
  </si>
  <si>
    <t>CondDedType2Other</t>
  </si>
  <si>
    <t>CondDed2Other</t>
  </si>
  <si>
    <t>CondMinDed2Other</t>
  </si>
  <si>
    <t>CondMaxDed2Other</t>
  </si>
  <si>
    <t>CondDedCode3Contents</t>
  </si>
  <si>
    <t>CondDedType3Contents</t>
  </si>
  <si>
    <t>CondDed3Contents</t>
  </si>
  <si>
    <t>CondMinDed3Contents</t>
  </si>
  <si>
    <t>CondMaxDed3Contents</t>
  </si>
  <si>
    <t>CondDedCode4BI</t>
  </si>
  <si>
    <t>CondDedType4BI</t>
  </si>
  <si>
    <t>CondDed4BI</t>
  </si>
  <si>
    <t>CondMinDed4BI</t>
  </si>
  <si>
    <t>CondMaxDed4BI</t>
  </si>
  <si>
    <t>CondDedCode5PD</t>
  </si>
  <si>
    <t>CondDedType5PD</t>
  </si>
  <si>
    <t>CondDed5PD</t>
  </si>
  <si>
    <t>CondMinDed5PD</t>
  </si>
  <si>
    <t>CondMaxDed5PD</t>
  </si>
  <si>
    <t>CondDedCode6All</t>
  </si>
  <si>
    <t>CondDedType6All</t>
  </si>
  <si>
    <t>CondDed6All</t>
  </si>
  <si>
    <t>CondMinDed6All</t>
  </si>
  <si>
    <t>CondMaxDed6All</t>
  </si>
  <si>
    <t>CondLimitCode1Building</t>
  </si>
  <si>
    <t>CondLimitType1Building</t>
  </si>
  <si>
    <t>CondLimit1Building</t>
  </si>
  <si>
    <t>CondLimitCode2Other</t>
  </si>
  <si>
    <t>CondLimitType2Other</t>
  </si>
  <si>
    <t>CondLimit2Other</t>
  </si>
  <si>
    <t>CondLimitCode3Contents</t>
  </si>
  <si>
    <t>CondLimitType3Contents</t>
  </si>
  <si>
    <t>CondLimit3Contents</t>
  </si>
  <si>
    <t>CondLimitCode4BI</t>
  </si>
  <si>
    <t>CondLimitType4BI</t>
  </si>
  <si>
    <t>CondLimit4BI</t>
  </si>
  <si>
    <t>CondLimitCode5PD</t>
  </si>
  <si>
    <t>CondLimitType5PD</t>
  </si>
  <si>
    <t>CondLimit5PD</t>
  </si>
  <si>
    <t>CondLimitCode6All</t>
  </si>
  <si>
    <t>CondLimitType6All</t>
  </si>
  <si>
    <t>CondLimit6All</t>
  </si>
  <si>
    <t>WTC;WEC;BFR;OO1</t>
  </si>
  <si>
    <t>OED Loc</t>
  </si>
  <si>
    <t>LocNumber</t>
  </si>
  <si>
    <t>LocName</t>
  </si>
  <si>
    <t>LocPeril</t>
  </si>
  <si>
    <t>LocDedCode1Building</t>
  </si>
  <si>
    <t>LocDedType1Building</t>
  </si>
  <si>
    <t>LocDed1Building</t>
  </si>
  <si>
    <t>LocMinDed1Building</t>
  </si>
  <si>
    <t>LocMaxDed1Building</t>
  </si>
  <si>
    <t>LocDedCode2Other</t>
  </si>
  <si>
    <t>LocDedType2Other</t>
  </si>
  <si>
    <t>LocDed2Other</t>
  </si>
  <si>
    <t>LocMinDed2Other</t>
  </si>
  <si>
    <t>LocMaxDed2Other</t>
  </si>
  <si>
    <t>LocDedCode3Contents</t>
  </si>
  <si>
    <t>LocDedType3Contents</t>
  </si>
  <si>
    <t>LocDed3Contents</t>
  </si>
  <si>
    <t>LocMinDed3Contents</t>
  </si>
  <si>
    <t>LocMaxDed3Contents</t>
  </si>
  <si>
    <t>LocDedCode4BI</t>
  </si>
  <si>
    <t>LocDedType4BI</t>
  </si>
  <si>
    <t>LocDed4BI</t>
  </si>
  <si>
    <t>LocMinDed4BI</t>
  </si>
  <si>
    <t>LocMaxDed4BI</t>
  </si>
  <si>
    <t>LocDedCode5PD</t>
  </si>
  <si>
    <t>LocDedType5PD</t>
  </si>
  <si>
    <t>LocDed5PD</t>
  </si>
  <si>
    <t>LocMinDed5PD</t>
  </si>
  <si>
    <t>LocMaxDed5PD</t>
  </si>
  <si>
    <t>LocDedCode6All</t>
  </si>
  <si>
    <t>LocDedType6All</t>
  </si>
  <si>
    <t>LocDed6All</t>
  </si>
  <si>
    <t>LocMinDed6All</t>
  </si>
  <si>
    <t>LocMaxDed6All</t>
  </si>
  <si>
    <t>LocLimitCode1Building</t>
  </si>
  <si>
    <t>LocLimitType1Building</t>
  </si>
  <si>
    <t>LocLimit1Building</t>
  </si>
  <si>
    <t>LocLimitCode2Other</t>
  </si>
  <si>
    <t>LocLimitType2Other</t>
  </si>
  <si>
    <t>LocLimit2Other</t>
  </si>
  <si>
    <t>LocLimitCode3Contents</t>
  </si>
  <si>
    <t>LocLimitType3Contents</t>
  </si>
  <si>
    <t>LocLimit3Contents</t>
  </si>
  <si>
    <t>LocLimitCode4BI</t>
  </si>
  <si>
    <t>LocLimitType4BI</t>
  </si>
  <si>
    <t>LocLimit4BI</t>
  </si>
  <si>
    <t>LocLimitCode5PD</t>
  </si>
  <si>
    <t>LocLimitType5PD</t>
  </si>
  <si>
    <t>LocLimit5PD</t>
  </si>
  <si>
    <t>LocLimitCode6All</t>
  </si>
  <si>
    <t>LocLimitType6All</t>
  </si>
  <si>
    <t>LocLimit6All</t>
  </si>
  <si>
    <t>BIWaitingPeriod</t>
  </si>
  <si>
    <t>CountryCode</t>
  </si>
  <si>
    <t>AreaCode</t>
  </si>
  <si>
    <t>SubArea</t>
  </si>
  <si>
    <t>BuildingTIV</t>
  </si>
  <si>
    <t>OtherTIV</t>
  </si>
  <si>
    <t>ContentsTIV</t>
  </si>
  <si>
    <t>BITIV</t>
  </si>
  <si>
    <t>CondTag</t>
  </si>
  <si>
    <t>Location 1</t>
  </si>
  <si>
    <t>US</t>
  </si>
  <si>
    <t>CA</t>
  </si>
  <si>
    <t>Location 2</t>
  </si>
  <si>
    <t>OED ReinsInfo</t>
  </si>
  <si>
    <t>ReinsNumber</t>
  </si>
  <si>
    <t>ReinsName</t>
  </si>
  <si>
    <t>ReinsLayerNumber</t>
  </si>
  <si>
    <t>ReinsPeril</t>
  </si>
  <si>
    <t>ReinsInceptionDate</t>
  </si>
  <si>
    <t>ReinsExpiryDate</t>
  </si>
  <si>
    <t>CededPercent</t>
  </si>
  <si>
    <t>RiskLimit</t>
  </si>
  <si>
    <t>RiskAttachment</t>
  </si>
  <si>
    <t>OccLimit</t>
  </si>
  <si>
    <t>OccAttachment</t>
  </si>
  <si>
    <t>OccFranchiseDed</t>
  </si>
  <si>
    <t>OccReverseFranchise</t>
  </si>
  <si>
    <t>AggLimit</t>
  </si>
  <si>
    <t>AggAttachment</t>
  </si>
  <si>
    <t>AggPeriod</t>
  </si>
  <si>
    <t>PlacedPercent</t>
  </si>
  <si>
    <t>ReinsCurrency</t>
  </si>
  <si>
    <t>InuringPriority</t>
  </si>
  <si>
    <t>ReinsType</t>
  </si>
  <si>
    <t>AttachmentBasis</t>
  </si>
  <si>
    <t>Reinstatement</t>
  </si>
  <si>
    <t>ReinstatementCharge</t>
  </si>
  <si>
    <t>ReinsPremium</t>
  </si>
  <si>
    <t>DeemedPercentPlaced</t>
  </si>
  <si>
    <t>ReinsFXrate</t>
  </si>
  <si>
    <t>TreatyShare</t>
  </si>
  <si>
    <t>UseReinsDates</t>
  </si>
  <si>
    <t>No data</t>
  </si>
  <si>
    <t>OED ReinsScope</t>
  </si>
  <si>
    <t>LocGroup</t>
  </si>
  <si>
    <t>CedantName</t>
  </si>
  <si>
    <t>ProducerName</t>
  </si>
  <si>
    <t>LOB</t>
  </si>
  <si>
    <t>ReinsTag</t>
  </si>
  <si>
    <t>RiskLevel</t>
  </si>
  <si>
    <t>High level description</t>
  </si>
  <si>
    <t>Policy Details</t>
  </si>
  <si>
    <t>Broad category</t>
  </si>
  <si>
    <t>Line of Business</t>
  </si>
  <si>
    <t>Residential</t>
  </si>
  <si>
    <t>Policy Inception Date</t>
  </si>
  <si>
    <t>Policy Expiry Date</t>
  </si>
  <si>
    <t>Reinstatements</t>
  </si>
  <si>
    <t>Unlimited</t>
  </si>
  <si>
    <t>Loss basis</t>
  </si>
  <si>
    <t>Losses occurring</t>
  </si>
  <si>
    <t>Application of terms</t>
  </si>
  <si>
    <t>Per Occurrence</t>
  </si>
  <si>
    <t>Endorsement handling</t>
  </si>
  <si>
    <t>Applies retroactively to the inception date</t>
  </si>
  <si>
    <t>Perils covered</t>
  </si>
  <si>
    <t>Wind, fire, flood</t>
  </si>
  <si>
    <t>General principles</t>
  </si>
  <si>
    <t>Insured Loss - mechanics</t>
  </si>
  <si>
    <t>Worked example</t>
  </si>
  <si>
    <t>Policy</t>
  </si>
  <si>
    <t>Inputs</t>
  </si>
  <si>
    <t>Symbol / formula</t>
  </si>
  <si>
    <t>Structure</t>
  </si>
  <si>
    <t>Terms</t>
  </si>
  <si>
    <t>Total Insurable Value</t>
  </si>
  <si>
    <t>V</t>
  </si>
  <si>
    <t>Deductible/limit type</t>
  </si>
  <si>
    <t>Deductible</t>
  </si>
  <si>
    <t>Limit</t>
  </si>
  <si>
    <t>L</t>
  </si>
  <si>
    <t>Variable Inputs</t>
  </si>
  <si>
    <t>Damage Ratio</t>
  </si>
  <si>
    <t>DR</t>
  </si>
  <si>
    <t>Calculations</t>
  </si>
  <si>
    <t>Result</t>
  </si>
  <si>
    <t>Ground-up loss</t>
  </si>
  <si>
    <t>GUL = V * DR</t>
  </si>
  <si>
    <t>S1 = Max(GUL-D,0)</t>
  </si>
  <si>
    <t>Insured Loss</t>
  </si>
  <si>
    <t>IL = S2</t>
  </si>
  <si>
    <t>Back-allocation allocrule 1 (GU)</t>
  </si>
  <si>
    <t>Back-allocation allocrule 2 (Prior Level)</t>
  </si>
  <si>
    <t>Location 3</t>
  </si>
  <si>
    <t>Location 4</t>
  </si>
  <si>
    <t>Location 5</t>
  </si>
  <si>
    <t>Location 6</t>
  </si>
  <si>
    <t>LD</t>
  </si>
  <si>
    <t>Special conditions</t>
  </si>
  <si>
    <t>CondNumber</t>
  </si>
  <si>
    <t>Minimum Deductible</t>
  </si>
  <si>
    <t>MD</t>
  </si>
  <si>
    <t>PL</t>
  </si>
  <si>
    <t>Step 1: Net of Location deductible</t>
  </si>
  <si>
    <t>Step 2: Effective Location deductible</t>
  </si>
  <si>
    <t>Step 3: Special condition minimum deductible</t>
  </si>
  <si>
    <t>Step 4: Net of Special conditions</t>
  </si>
  <si>
    <t>Step 5: Net of Policy Limit</t>
  </si>
  <si>
    <t>Commerical policy with multiple locations with deductibles, a single special condition and policy limit</t>
  </si>
  <si>
    <t>Commerical</t>
  </si>
  <si>
    <t>Location (Type 0 = Amout, Type 1 = % Loss, Type 2 = % TIV)</t>
  </si>
  <si>
    <t>Type</t>
  </si>
  <si>
    <t>Deductible/limit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</si>
</sst>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 &quot;* #,##0&quot; &quot;;&quot;-&quot;* #,##0&quot; &quot;;&quot; &quot;* &quot;-&quot;??&quot; &quot;"/>
    <numFmt numFmtId="165" formatCode="#,##0&quot; &quot;;&quot;-&quot;#,##0&quot; &quot;"/>
    <numFmt numFmtId="166" formatCode="&quot; &quot;* #,##0&quot; &quot;;&quot; &quot;* \(#,##0\);&quot; &quot;* &quot;-&quot;??&quot; &quot;"/>
    <numFmt numFmtId="167" formatCode="#,##0.0"/>
  </numFmts>
  <fonts count="19" x14ac:knownFonts="1">
    <font>
      <sz val="11"/>
      <color indexed="8"/>
      <name val="Calibri"/>
    </font>
    <font>
      <u/>
      <sz val="10"/>
      <color indexed="8"/>
      <name val="Verdana"/>
      <family val="2"/>
    </font>
    <font>
      <b/>
      <i/>
      <sz val="11"/>
      <color indexed="8"/>
      <name val="Calibri"/>
      <family val="2"/>
    </font>
    <font>
      <b/>
      <sz val="10"/>
      <color indexed="8"/>
      <name val="Verdana"/>
      <family val="2"/>
    </font>
    <font>
      <u/>
      <sz val="11"/>
      <color indexed="11"/>
      <name val="Calibri"/>
      <family val="2"/>
    </font>
    <font>
      <sz val="12"/>
      <color indexed="8"/>
      <name val="Times New Roman"/>
      <family val="1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b/>
      <sz val="11"/>
      <color indexed="16"/>
      <name val="Calibri"/>
      <family val="2"/>
    </font>
    <font>
      <b/>
      <sz val="11"/>
      <color indexed="8"/>
      <name val="Calibri"/>
      <family val="2"/>
    </font>
    <font>
      <sz val="11"/>
      <color indexed="17"/>
      <name val="Calibri"/>
      <family val="2"/>
    </font>
    <font>
      <i/>
      <sz val="11"/>
      <color indexed="8"/>
      <name val="Calibri"/>
      <family val="2"/>
    </font>
    <font>
      <sz val="11"/>
      <color indexed="8"/>
      <name val="Helvetica"/>
    </font>
    <font>
      <sz val="11"/>
      <color indexed="16"/>
      <name val="Calibri"/>
      <family val="2"/>
    </font>
    <font>
      <u/>
      <sz val="11"/>
      <color indexed="8"/>
      <name val="Calibri"/>
      <family val="2"/>
    </font>
    <font>
      <sz val="11"/>
      <color indexed="22"/>
      <name val="Calibri"/>
      <family val="2"/>
    </font>
    <font>
      <sz val="11"/>
      <color indexed="24"/>
      <name val="Calibri"/>
      <family val="2"/>
    </font>
    <font>
      <sz val="11"/>
      <color indexed="8"/>
      <name val="Calibri"/>
      <family val="2"/>
    </font>
    <font>
      <sz val="11"/>
      <color theme="4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</fills>
  <borders count="29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9"/>
      </left>
      <right/>
      <top/>
      <bottom style="thin">
        <color indexed="21"/>
      </bottom>
      <diagonal/>
    </border>
    <border>
      <left/>
      <right/>
      <top/>
      <bottom style="thin">
        <color indexed="21"/>
      </bottom>
      <diagonal/>
    </border>
    <border>
      <left style="thin">
        <color indexed="21"/>
      </left>
      <right/>
      <top style="thin">
        <color indexed="21"/>
      </top>
      <bottom/>
      <diagonal/>
    </border>
    <border>
      <left/>
      <right/>
      <top style="thin">
        <color indexed="21"/>
      </top>
      <bottom/>
      <diagonal/>
    </border>
    <border>
      <left/>
      <right style="thin">
        <color indexed="21"/>
      </right>
      <top style="thin">
        <color indexed="21"/>
      </top>
      <bottom/>
      <diagonal/>
    </border>
    <border>
      <left style="thin">
        <color indexed="21"/>
      </left>
      <right/>
      <top/>
      <bottom/>
      <diagonal/>
    </border>
    <border>
      <left style="thin">
        <color indexed="21"/>
      </left>
      <right/>
      <top/>
      <bottom style="thin">
        <color indexed="21"/>
      </bottom>
      <diagonal/>
    </border>
    <border>
      <left/>
      <right style="thin">
        <color indexed="21"/>
      </right>
      <top/>
      <bottom/>
      <diagonal/>
    </border>
    <border>
      <left/>
      <right style="thin">
        <color indexed="21"/>
      </right>
      <top/>
      <bottom style="thin">
        <color indexed="21"/>
      </bottom>
      <diagonal/>
    </border>
    <border>
      <left style="thin">
        <color indexed="9"/>
      </left>
      <right/>
      <top style="thin">
        <color indexed="21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125">
    <xf numFmtId="0" fontId="0" fillId="0" borderId="0" xfId="0" applyFont="1" applyAlignment="1"/>
    <xf numFmtId="0" fontId="0" fillId="0" borderId="0" xfId="0" applyNumberFormat="1" applyFont="1" applyAlignment="1"/>
    <xf numFmtId="49" fontId="1" fillId="0" borderId="1" xfId="0" applyNumberFormat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49" fontId="0" fillId="0" borderId="4" xfId="0" applyNumberFormat="1" applyFont="1" applyBorder="1" applyAlignment="1"/>
    <xf numFmtId="49" fontId="1" fillId="0" borderId="4" xfId="0" applyNumberFormat="1" applyFont="1" applyBorder="1" applyAlignment="1"/>
    <xf numFmtId="0" fontId="1" fillId="0" borderId="4" xfId="0" applyFont="1" applyBorder="1" applyAlignment="1"/>
    <xf numFmtId="49" fontId="0" fillId="2" borderId="4" xfId="0" applyNumberFormat="1" applyFont="1" applyFill="1" applyBorder="1" applyAlignment="1">
      <alignment vertical="top"/>
    </xf>
    <xf numFmtId="0" fontId="3" fillId="0" borderId="4" xfId="0" applyFont="1" applyBorder="1" applyAlignment="1"/>
    <xf numFmtId="49" fontId="0" fillId="0" borderId="5" xfId="0" applyNumberFormat="1" applyFont="1" applyBorder="1" applyAlignment="1"/>
    <xf numFmtId="49" fontId="0" fillId="0" borderId="5" xfId="0" applyNumberFormat="1" applyFont="1" applyBorder="1" applyAlignment="1">
      <alignment horizontal="left"/>
    </xf>
    <xf numFmtId="3" fontId="5" fillId="0" borderId="6" xfId="0" applyNumberFormat="1" applyFont="1" applyBorder="1" applyAlignment="1"/>
    <xf numFmtId="0" fontId="0" fillId="0" borderId="7" xfId="0" applyFont="1" applyBorder="1" applyAlignment="1"/>
    <xf numFmtId="49" fontId="0" fillId="0" borderId="8" xfId="0" applyNumberFormat="1" applyFont="1" applyBorder="1" applyAlignment="1">
      <alignment horizontal="left"/>
    </xf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0" xfId="0" applyNumberFormat="1" applyFont="1" applyAlignment="1"/>
    <xf numFmtId="0" fontId="0" fillId="3" borderId="10" xfId="0" applyFont="1" applyFill="1" applyBorder="1" applyAlignment="1"/>
    <xf numFmtId="49" fontId="6" fillId="4" borderId="11" xfId="0" applyNumberFormat="1" applyFont="1" applyFill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4" borderId="14" xfId="0" applyFont="1" applyFill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49" fontId="7" fillId="4" borderId="14" xfId="0" applyNumberFormat="1" applyFont="1" applyFill="1" applyBorder="1" applyAlignment="1"/>
    <xf numFmtId="0" fontId="8" fillId="0" borderId="16" xfId="0" applyFont="1" applyBorder="1" applyAlignment="1"/>
    <xf numFmtId="0" fontId="7" fillId="4" borderId="14" xfId="0" applyFont="1" applyFill="1" applyBorder="1" applyAlignment="1"/>
    <xf numFmtId="49" fontId="9" fillId="4" borderId="14" xfId="0" applyNumberFormat="1" applyFont="1" applyFill="1" applyBorder="1" applyAlignment="1"/>
    <xf numFmtId="49" fontId="9" fillId="0" borderId="15" xfId="0" applyNumberFormat="1" applyFont="1" applyBorder="1" applyAlignment="1"/>
    <xf numFmtId="49" fontId="9" fillId="0" borderId="16" xfId="0" applyNumberFormat="1" applyFont="1" applyBorder="1" applyAlignment="1"/>
    <xf numFmtId="0" fontId="0" fillId="4" borderId="14" xfId="0" applyNumberFormat="1" applyFont="1" applyFill="1" applyBorder="1" applyAlignment="1"/>
    <xf numFmtId="0" fontId="0" fillId="0" borderId="15" xfId="0" applyNumberFormat="1" applyFont="1" applyBorder="1" applyAlignment="1"/>
    <xf numFmtId="0" fontId="0" fillId="0" borderId="16" xfId="0" applyNumberFormat="1" applyFont="1" applyBorder="1" applyAlignment="1"/>
    <xf numFmtId="49" fontId="0" fillId="0" borderId="16" xfId="0" applyNumberFormat="1" applyFont="1" applyBorder="1" applyAlignment="1"/>
    <xf numFmtId="0" fontId="0" fillId="0" borderId="15" xfId="0" applyFont="1" applyBorder="1" applyAlignment="1">
      <alignment horizontal="center"/>
    </xf>
    <xf numFmtId="0" fontId="10" fillId="0" borderId="16" xfId="0" applyNumberFormat="1" applyFont="1" applyBorder="1" applyAlignment="1"/>
    <xf numFmtId="164" fontId="0" fillId="0" borderId="16" xfId="0" applyNumberFormat="1" applyFont="1" applyBorder="1" applyAlignment="1"/>
    <xf numFmtId="0" fontId="9" fillId="0" borderId="16" xfId="0" applyFont="1" applyBorder="1" applyAlignment="1"/>
    <xf numFmtId="49" fontId="9" fillId="0" borderId="15" xfId="0" applyNumberFormat="1" applyFont="1" applyBorder="1" applyAlignment="1">
      <alignment horizontal="center"/>
    </xf>
    <xf numFmtId="49" fontId="9" fillId="0" borderId="16" xfId="0" applyNumberFormat="1" applyFont="1" applyBorder="1" applyAlignment="1">
      <alignment horizontal="center"/>
    </xf>
    <xf numFmtId="49" fontId="11" fillId="4" borderId="14" xfId="0" applyNumberFormat="1" applyFont="1" applyFill="1" applyBorder="1" applyAlignment="1"/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9" fontId="0" fillId="0" borderId="16" xfId="0" applyNumberFormat="1" applyFont="1" applyBorder="1" applyAlignment="1">
      <alignment horizontal="center"/>
    </xf>
    <xf numFmtId="3" fontId="0" fillId="0" borderId="16" xfId="0" applyNumberFormat="1" applyFont="1" applyBorder="1" applyAlignment="1">
      <alignment horizontal="center"/>
    </xf>
    <xf numFmtId="14" fontId="0" fillId="0" borderId="16" xfId="0" applyNumberFormat="1" applyFont="1" applyBorder="1" applyAlignment="1">
      <alignment horizontal="center"/>
    </xf>
    <xf numFmtId="165" fontId="0" fillId="0" borderId="16" xfId="0" applyNumberFormat="1" applyFont="1" applyBorder="1" applyAlignment="1">
      <alignment horizontal="center"/>
    </xf>
    <xf numFmtId="0" fontId="0" fillId="4" borderId="14" xfId="0" applyFont="1" applyFill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6" xfId="0" applyFont="1" applyBorder="1" applyAlignment="1"/>
    <xf numFmtId="0" fontId="0" fillId="0" borderId="0" xfId="0" applyNumberFormat="1" applyFont="1" applyAlignment="1"/>
    <xf numFmtId="49" fontId="14" fillId="2" borderId="1" xfId="0" applyNumberFormat="1" applyFont="1" applyFill="1" applyBorder="1" applyAlignment="1">
      <alignment vertical="top"/>
    </xf>
    <xf numFmtId="0" fontId="0" fillId="2" borderId="2" xfId="0" applyFont="1" applyFill="1" applyBorder="1" applyAlignment="1">
      <alignment vertical="top"/>
    </xf>
    <xf numFmtId="0" fontId="0" fillId="2" borderId="3" xfId="0" applyFont="1" applyFill="1" applyBorder="1" applyAlignment="1">
      <alignment vertical="top"/>
    </xf>
    <xf numFmtId="0" fontId="14" fillId="2" borderId="4" xfId="0" applyFont="1" applyFill="1" applyBorder="1" applyAlignment="1">
      <alignment vertical="top"/>
    </xf>
    <xf numFmtId="0" fontId="0" fillId="2" borderId="5" xfId="0" applyFont="1" applyFill="1" applyBorder="1" applyAlignment="1">
      <alignment vertical="top"/>
    </xf>
    <xf numFmtId="0" fontId="0" fillId="2" borderId="6" xfId="0" applyFont="1" applyFill="1" applyBorder="1" applyAlignment="1">
      <alignment vertical="top"/>
    </xf>
    <xf numFmtId="0" fontId="0" fillId="2" borderId="4" xfId="0" applyFont="1" applyFill="1" applyBorder="1" applyAlignment="1">
      <alignment vertical="top"/>
    </xf>
    <xf numFmtId="49" fontId="14" fillId="2" borderId="4" xfId="0" applyNumberFormat="1" applyFont="1" applyFill="1" applyBorder="1" applyAlignment="1">
      <alignment vertical="top"/>
    </xf>
    <xf numFmtId="49" fontId="9" fillId="2" borderId="4" xfId="0" applyNumberFormat="1" applyFont="1" applyFill="1" applyBorder="1" applyAlignment="1">
      <alignment vertical="top"/>
    </xf>
    <xf numFmtId="49" fontId="0" fillId="2" borderId="5" xfId="0" applyNumberFormat="1" applyFont="1" applyFill="1" applyBorder="1" applyAlignment="1">
      <alignment vertical="top"/>
    </xf>
    <xf numFmtId="14" fontId="0" fillId="2" borderId="5" xfId="0" applyNumberFormat="1" applyFont="1" applyFill="1" applyBorder="1" applyAlignment="1">
      <alignment horizontal="left" vertical="top"/>
    </xf>
    <xf numFmtId="0" fontId="14" fillId="2" borderId="17" xfId="0" applyFont="1" applyFill="1" applyBorder="1" applyAlignment="1">
      <alignment vertical="top"/>
    </xf>
    <xf numFmtId="0" fontId="0" fillId="2" borderId="18" xfId="0" applyFont="1" applyFill="1" applyBorder="1" applyAlignment="1">
      <alignment vertical="top"/>
    </xf>
    <xf numFmtId="0" fontId="0" fillId="2" borderId="19" xfId="0" applyFont="1" applyFill="1" applyBorder="1" applyAlignment="1">
      <alignment vertical="top"/>
    </xf>
    <xf numFmtId="0" fontId="0" fillId="2" borderId="20" xfId="0" applyFont="1" applyFill="1" applyBorder="1" applyAlignment="1">
      <alignment vertical="top"/>
    </xf>
    <xf numFmtId="49" fontId="9" fillId="2" borderId="21" xfId="0" applyNumberFormat="1" applyFont="1" applyFill="1" applyBorder="1" applyAlignment="1">
      <alignment horizontal="right" vertical="top"/>
    </xf>
    <xf numFmtId="0" fontId="0" fillId="2" borderId="22" xfId="0" applyFont="1" applyFill="1" applyBorder="1" applyAlignment="1">
      <alignment vertical="top"/>
    </xf>
    <xf numFmtId="49" fontId="0" fillId="2" borderId="23" xfId="0" applyNumberFormat="1" applyFont="1" applyFill="1" applyBorder="1" applyAlignment="1">
      <alignment vertical="top"/>
    </xf>
    <xf numFmtId="49" fontId="0" fillId="2" borderId="18" xfId="0" applyNumberFormat="1" applyFont="1" applyFill="1" applyBorder="1" applyAlignment="1">
      <alignment vertical="top"/>
    </xf>
    <xf numFmtId="49" fontId="9" fillId="2" borderId="18" xfId="0" applyNumberFormat="1" applyFont="1" applyFill="1" applyBorder="1" applyAlignment="1">
      <alignment horizontal="right" vertical="top"/>
    </xf>
    <xf numFmtId="0" fontId="0" fillId="2" borderId="24" xfId="0" applyFont="1" applyFill="1" applyBorder="1" applyAlignment="1">
      <alignment vertical="top"/>
    </xf>
    <xf numFmtId="49" fontId="0" fillId="2" borderId="19" xfId="0" applyNumberFormat="1" applyFont="1" applyFill="1" applyBorder="1" applyAlignment="1">
      <alignment vertical="top"/>
    </xf>
    <xf numFmtId="0" fontId="0" fillId="2" borderId="20" xfId="0" applyFont="1" applyFill="1" applyBorder="1" applyAlignment="1">
      <alignment horizontal="right" vertical="top"/>
    </xf>
    <xf numFmtId="49" fontId="0" fillId="2" borderId="22" xfId="0" applyNumberFormat="1" applyFont="1" applyFill="1" applyBorder="1" applyAlignment="1">
      <alignment vertical="top"/>
    </xf>
    <xf numFmtId="3" fontId="0" fillId="2" borderId="5" xfId="0" applyNumberFormat="1" applyFont="1" applyFill="1" applyBorder="1" applyAlignment="1">
      <alignment horizontal="right" vertical="top"/>
    </xf>
    <xf numFmtId="166" fontId="15" fillId="2" borderId="24" xfId="0" applyNumberFormat="1" applyFont="1" applyFill="1" applyBorder="1" applyAlignment="1">
      <alignment vertical="top"/>
    </xf>
    <xf numFmtId="0" fontId="0" fillId="2" borderId="5" xfId="0" applyFont="1" applyFill="1" applyBorder="1" applyAlignment="1">
      <alignment horizontal="right" vertical="top"/>
    </xf>
    <xf numFmtId="0" fontId="0" fillId="2" borderId="18" xfId="0" applyFont="1" applyFill="1" applyBorder="1" applyAlignment="1">
      <alignment horizontal="right" vertical="top"/>
    </xf>
    <xf numFmtId="49" fontId="0" fillId="2" borderId="20" xfId="0" applyNumberFormat="1" applyFont="1" applyFill="1" applyBorder="1" applyAlignment="1">
      <alignment vertical="top"/>
    </xf>
    <xf numFmtId="9" fontId="16" fillId="2" borderId="20" xfId="0" applyNumberFormat="1" applyFont="1" applyFill="1" applyBorder="1" applyAlignment="1">
      <alignment horizontal="right" vertical="top"/>
    </xf>
    <xf numFmtId="49" fontId="9" fillId="2" borderId="25" xfId="0" applyNumberFormat="1" applyFont="1" applyFill="1" applyBorder="1" applyAlignment="1">
      <alignment horizontal="right" vertical="top"/>
    </xf>
    <xf numFmtId="3" fontId="0" fillId="2" borderId="20" xfId="0" applyNumberFormat="1" applyFont="1" applyFill="1" applyBorder="1" applyAlignment="1">
      <alignment horizontal="right" vertical="top"/>
    </xf>
    <xf numFmtId="3" fontId="0" fillId="2" borderId="21" xfId="0" applyNumberFormat="1" applyFont="1" applyFill="1" applyBorder="1" applyAlignment="1">
      <alignment vertical="top"/>
    </xf>
    <xf numFmtId="3" fontId="0" fillId="2" borderId="5" xfId="0" applyNumberFormat="1" applyFont="1" applyFill="1" applyBorder="1" applyAlignment="1">
      <alignment horizontal="center" vertical="top"/>
    </xf>
    <xf numFmtId="3" fontId="0" fillId="2" borderId="24" xfId="0" applyNumberFormat="1" applyFont="1" applyFill="1" applyBorder="1" applyAlignment="1">
      <alignment vertical="top"/>
    </xf>
    <xf numFmtId="3" fontId="0" fillId="2" borderId="25" xfId="0" applyNumberFormat="1" applyFont="1" applyFill="1" applyBorder="1" applyAlignment="1">
      <alignment vertical="top"/>
    </xf>
    <xf numFmtId="0" fontId="0" fillId="2" borderId="26" xfId="0" applyFont="1" applyFill="1" applyBorder="1" applyAlignment="1">
      <alignment vertical="top"/>
    </xf>
    <xf numFmtId="3" fontId="0" fillId="2" borderId="5" xfId="0" applyNumberFormat="1" applyFont="1" applyFill="1" applyBorder="1" applyAlignment="1">
      <alignment vertical="top"/>
    </xf>
    <xf numFmtId="0" fontId="0" fillId="2" borderId="5" xfId="0" applyFont="1" applyFill="1" applyBorder="1" applyAlignment="1"/>
    <xf numFmtId="0" fontId="0" fillId="2" borderId="7" xfId="0" applyFont="1" applyFill="1" applyBorder="1" applyAlignment="1">
      <alignment vertical="top"/>
    </xf>
    <xf numFmtId="0" fontId="0" fillId="2" borderId="8" xfId="0" applyFont="1" applyFill="1" applyBorder="1" applyAlignment="1">
      <alignment vertical="top"/>
    </xf>
    <xf numFmtId="0" fontId="0" fillId="2" borderId="8" xfId="0" applyFont="1" applyFill="1" applyBorder="1" applyAlignment="1"/>
    <xf numFmtId="0" fontId="0" fillId="2" borderId="9" xfId="0" applyFont="1" applyFill="1" applyBorder="1" applyAlignment="1">
      <alignment vertical="top"/>
    </xf>
    <xf numFmtId="49" fontId="9" fillId="2" borderId="20" xfId="0" applyNumberFormat="1" applyFont="1" applyFill="1" applyBorder="1" applyAlignment="1">
      <alignment vertical="top"/>
    </xf>
    <xf numFmtId="49" fontId="17" fillId="2" borderId="5" xfId="0" applyNumberFormat="1" applyFont="1" applyFill="1" applyBorder="1" applyAlignment="1">
      <alignment vertical="top"/>
    </xf>
    <xf numFmtId="167" fontId="0" fillId="2" borderId="5" xfId="0" applyNumberFormat="1" applyFont="1" applyFill="1" applyBorder="1" applyAlignment="1">
      <alignment horizontal="right" vertical="top"/>
    </xf>
    <xf numFmtId="49" fontId="17" fillId="2" borderId="22" xfId="0" applyNumberFormat="1" applyFont="1" applyFill="1" applyBorder="1" applyAlignment="1">
      <alignment vertical="top"/>
    </xf>
    <xf numFmtId="0" fontId="17" fillId="2" borderId="22" xfId="0" applyFont="1" applyFill="1" applyBorder="1" applyAlignment="1">
      <alignment vertical="top"/>
    </xf>
    <xf numFmtId="0" fontId="0" fillId="2" borderId="5" xfId="0" applyFont="1" applyFill="1" applyBorder="1" applyAlignment="1">
      <alignment horizontal="center" vertical="top"/>
    </xf>
    <xf numFmtId="0" fontId="17" fillId="2" borderId="5" xfId="0" applyFont="1" applyFill="1" applyBorder="1" applyAlignment="1">
      <alignment vertical="top"/>
    </xf>
    <xf numFmtId="49" fontId="17" fillId="2" borderId="4" xfId="0" applyNumberFormat="1" applyFont="1" applyFill="1" applyBorder="1" applyAlignment="1">
      <alignment vertical="top"/>
    </xf>
    <xf numFmtId="3" fontId="0" fillId="2" borderId="5" xfId="0" applyNumberFormat="1" applyFont="1" applyFill="1" applyBorder="1" applyAlignment="1">
      <alignment horizontal="center" vertical="top"/>
    </xf>
    <xf numFmtId="49" fontId="18" fillId="2" borderId="22" xfId="0" applyNumberFormat="1" applyFont="1" applyFill="1" applyBorder="1" applyAlignment="1">
      <alignment vertical="top"/>
    </xf>
    <xf numFmtId="49" fontId="18" fillId="2" borderId="5" xfId="0" applyNumberFormat="1" applyFont="1" applyFill="1" applyBorder="1" applyAlignment="1">
      <alignment vertical="top"/>
    </xf>
    <xf numFmtId="0" fontId="18" fillId="2" borderId="5" xfId="0" applyFont="1" applyFill="1" applyBorder="1" applyAlignment="1">
      <alignment vertical="top"/>
    </xf>
    <xf numFmtId="167" fontId="18" fillId="2" borderId="5" xfId="0" applyNumberFormat="1" applyFont="1" applyFill="1" applyBorder="1" applyAlignment="1">
      <alignment horizontal="right" vertical="top"/>
    </xf>
    <xf numFmtId="166" fontId="18" fillId="2" borderId="24" xfId="0" applyNumberFormat="1" applyFont="1" applyFill="1" applyBorder="1" applyAlignment="1">
      <alignment vertical="top"/>
    </xf>
    <xf numFmtId="0" fontId="18" fillId="2" borderId="22" xfId="0" applyFont="1" applyFill="1" applyBorder="1" applyAlignment="1">
      <alignment vertical="top"/>
    </xf>
    <xf numFmtId="0" fontId="18" fillId="2" borderId="6" xfId="0" applyFont="1" applyFill="1" applyBorder="1" applyAlignment="1">
      <alignment vertical="top"/>
    </xf>
    <xf numFmtId="0" fontId="18" fillId="0" borderId="0" xfId="0" applyNumberFormat="1" applyFont="1" applyAlignment="1"/>
    <xf numFmtId="0" fontId="18" fillId="0" borderId="0" xfId="0" applyFont="1" applyAlignment="1"/>
    <xf numFmtId="3" fontId="18" fillId="2" borderId="5" xfId="0" applyNumberFormat="1" applyFont="1" applyFill="1" applyBorder="1" applyAlignment="1">
      <alignment horizontal="center" vertical="top"/>
    </xf>
    <xf numFmtId="0" fontId="18" fillId="2" borderId="27" xfId="0" applyFont="1" applyFill="1" applyBorder="1" applyAlignment="1">
      <alignment horizontal="center" vertical="top"/>
    </xf>
    <xf numFmtId="0" fontId="18" fillId="2" borderId="5" xfId="0" applyFont="1" applyFill="1" applyBorder="1" applyAlignment="1">
      <alignment horizontal="center" vertical="top"/>
    </xf>
    <xf numFmtId="0" fontId="18" fillId="2" borderId="28" xfId="0" applyFont="1" applyFill="1" applyBorder="1" applyAlignment="1">
      <alignment horizontal="center" vertical="top"/>
    </xf>
    <xf numFmtId="0" fontId="18" fillId="2" borderId="27" xfId="0" applyFont="1" applyFill="1" applyBorder="1" applyAlignment="1">
      <alignment horizontal="right" vertical="top"/>
    </xf>
    <xf numFmtId="0" fontId="18" fillId="2" borderId="5" xfId="0" applyFont="1" applyFill="1" applyBorder="1" applyAlignment="1">
      <alignment horizontal="right" vertical="top"/>
    </xf>
    <xf numFmtId="0" fontId="18" fillId="2" borderId="24" xfId="0" applyFont="1" applyFill="1" applyBorder="1" applyAlignment="1">
      <alignment vertical="top"/>
    </xf>
  </cellXfs>
  <cellStyles count="1">
    <cellStyle name="Normal" xfId="0" builtinId="0"/>
  </cellStyles>
  <dxfs count="2">
    <dxf>
      <font>
        <color rgb="FFA5A5A5"/>
      </font>
    </dxf>
    <dxf>
      <font>
        <color rgb="FF9C0006"/>
      </font>
      <fill>
        <patternFill patternType="solid">
          <fgColor indexed="18"/>
          <bgColor indexed="19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0000FF"/>
      <rgbColor rgb="FFBDC0BF"/>
      <rgbColor rgb="FFA5A5A5"/>
      <rgbColor rgb="FF3F3F3F"/>
      <rgbColor rgb="FFDBDBDB"/>
      <rgbColor rgb="FFFF0000"/>
      <rgbColor rgb="FFF2F2F2"/>
      <rgbColor rgb="00000000"/>
      <rgbColor rgb="FFFFC7CE"/>
      <rgbColor rgb="FF9C0006"/>
      <rgbColor rgb="FF7F7F7F"/>
      <rgbColor rgb="FF0070C0"/>
      <rgbColor rgb="FF4F81BD"/>
      <rgbColor rgb="FFC00000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25"/>
  <sheetViews>
    <sheetView showGridLines="0" workbookViewId="0"/>
  </sheetViews>
  <sheetFormatPr defaultColWidth="8.77734375" defaultRowHeight="14.4" customHeight="1" x14ac:dyDescent="0.3"/>
  <cols>
    <col min="1" max="1" width="23.44140625" style="1" customWidth="1"/>
    <col min="2" max="16" width="8.88671875" style="1" customWidth="1"/>
    <col min="17" max="17" width="10.33203125" style="1" customWidth="1"/>
    <col min="18" max="256" width="8.88671875" style="1" customWidth="1"/>
  </cols>
  <sheetData>
    <row r="1" spans="1:17" ht="15" customHeight="1" x14ac:dyDescent="0.3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spans="1:17" ht="15" customHeight="1" x14ac:dyDescent="0.3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</row>
    <row r="3" spans="1:17" ht="15" customHeight="1" x14ac:dyDescent="0.3">
      <c r="A3" s="8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</row>
    <row r="4" spans="1:17" ht="15" customHeight="1" x14ac:dyDescent="0.3">
      <c r="A4" s="8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</row>
    <row r="5" spans="1:17" ht="15" customHeight="1" x14ac:dyDescent="0.3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7"/>
    </row>
    <row r="6" spans="1:17" ht="15" customHeight="1" x14ac:dyDescent="0.3">
      <c r="A6" s="9" t="s">
        <v>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7"/>
    </row>
    <row r="7" spans="1:17" ht="15" customHeight="1" x14ac:dyDescent="0.3">
      <c r="A7" s="10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/>
    </row>
    <row r="8" spans="1:17" ht="15" customHeight="1" x14ac:dyDescent="0.3">
      <c r="A8" s="8" t="s">
        <v>4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/>
    </row>
    <row r="9" spans="1:17" ht="15" customHeight="1" x14ac:dyDescent="0.3">
      <c r="A9" s="11" t="s">
        <v>5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/>
    </row>
    <row r="10" spans="1:17" ht="15" customHeight="1" x14ac:dyDescent="0.3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</row>
    <row r="11" spans="1:17" ht="15" customHeight="1" x14ac:dyDescent="0.3">
      <c r="A11" s="9" t="s">
        <v>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/>
    </row>
    <row r="12" spans="1:17" ht="15" customHeight="1" x14ac:dyDescent="0.3">
      <c r="A12" s="12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/>
    </row>
    <row r="13" spans="1:17" ht="15" customHeight="1" x14ac:dyDescent="0.3">
      <c r="A13" s="8" t="s">
        <v>7</v>
      </c>
      <c r="B13" s="13" t="s">
        <v>8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/>
    </row>
    <row r="14" spans="1:17" ht="15" customHeight="1" x14ac:dyDescent="0.3">
      <c r="A14" s="12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/>
    </row>
    <row r="15" spans="1:17" ht="15" customHeight="1" x14ac:dyDescent="0.3">
      <c r="A15" s="8" t="s">
        <v>9</v>
      </c>
      <c r="B15" s="13" t="s">
        <v>10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7"/>
    </row>
    <row r="16" spans="1:17" ht="15" customHeight="1" x14ac:dyDescent="0.3">
      <c r="A16" s="5"/>
      <c r="B16" s="13" t="s">
        <v>11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/>
    </row>
    <row r="17" spans="1:17" ht="15" customHeight="1" x14ac:dyDescent="0.3">
      <c r="A17" s="5"/>
      <c r="B17" s="14" t="s">
        <v>12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7"/>
    </row>
    <row r="18" spans="1:17" ht="15" customHeight="1" x14ac:dyDescent="0.3">
      <c r="A18" s="5"/>
      <c r="B18" s="14" t="s">
        <v>13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7"/>
    </row>
    <row r="19" spans="1:17" ht="15" customHeight="1" x14ac:dyDescent="0.3">
      <c r="A19" s="5"/>
      <c r="B19" s="13" t="s">
        <v>14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7"/>
    </row>
    <row r="20" spans="1:17" ht="15" customHeight="1" x14ac:dyDescent="0.3">
      <c r="A20" s="5"/>
      <c r="B20" s="13" t="s">
        <v>15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/>
    </row>
    <row r="21" spans="1:17" ht="15.6" customHeight="1" x14ac:dyDescent="0.3">
      <c r="A21" s="5"/>
      <c r="B21" s="14" t="s">
        <v>16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5"/>
    </row>
    <row r="22" spans="1:17" ht="15" customHeight="1" x14ac:dyDescent="0.3">
      <c r="A22" s="5"/>
      <c r="B22" s="14" t="s">
        <v>17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7"/>
    </row>
    <row r="23" spans="1:17" ht="15" customHeight="1" x14ac:dyDescent="0.3">
      <c r="A23" s="5"/>
      <c r="B23" s="14" t="s">
        <v>18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7"/>
    </row>
    <row r="24" spans="1:17" ht="15" customHeight="1" x14ac:dyDescent="0.3">
      <c r="A24" s="5"/>
      <c r="B24" s="14" t="s">
        <v>19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7"/>
    </row>
    <row r="25" spans="1:17" ht="15" customHeight="1" x14ac:dyDescent="0.3">
      <c r="A25" s="16"/>
      <c r="B25" s="17" t="s">
        <v>20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9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49"/>
  <sheetViews>
    <sheetView showGridLines="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ColWidth="16.33203125" defaultRowHeight="14.7" customHeight="1" x14ac:dyDescent="0.3"/>
  <cols>
    <col min="1" max="256" width="16.33203125" style="20" customWidth="1"/>
  </cols>
  <sheetData>
    <row r="1" spans="1:105" ht="14.55" customHeight="1" x14ac:dyDescent="0.3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</row>
    <row r="2" spans="1:105" ht="18.600000000000001" customHeight="1" x14ac:dyDescent="0.35">
      <c r="A2" s="22" t="s">
        <v>21</v>
      </c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</row>
    <row r="3" spans="1:105" ht="14.4" customHeight="1" x14ac:dyDescent="0.3">
      <c r="A3" s="25"/>
      <c r="B3" s="26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</row>
    <row r="4" spans="1:105" ht="16.350000000000001" customHeight="1" x14ac:dyDescent="0.3">
      <c r="A4" s="28" t="s">
        <v>22</v>
      </c>
      <c r="B4" s="26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9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</row>
    <row r="5" spans="1:105" ht="16.350000000000001" customHeight="1" x14ac:dyDescent="0.3">
      <c r="A5" s="30"/>
      <c r="B5" s="26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9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</row>
    <row r="6" spans="1:105" ht="14.4" customHeight="1" x14ac:dyDescent="0.3">
      <c r="A6" s="31" t="s">
        <v>23</v>
      </c>
      <c r="B6" s="32" t="s">
        <v>24</v>
      </c>
      <c r="C6" s="33" t="s">
        <v>25</v>
      </c>
      <c r="D6" s="33" t="s">
        <v>26</v>
      </c>
      <c r="E6" s="33" t="s">
        <v>27</v>
      </c>
      <c r="F6" s="33" t="s">
        <v>28</v>
      </c>
      <c r="G6" s="33" t="s">
        <v>29</v>
      </c>
      <c r="H6" s="33" t="s">
        <v>30</v>
      </c>
      <c r="I6" s="33" t="s">
        <v>31</v>
      </c>
      <c r="J6" s="33" t="s">
        <v>32</v>
      </c>
      <c r="K6" s="33" t="s">
        <v>33</v>
      </c>
      <c r="L6" s="33" t="s">
        <v>34</v>
      </c>
      <c r="M6" s="33" t="s">
        <v>35</v>
      </c>
      <c r="N6" s="33" t="s">
        <v>36</v>
      </c>
      <c r="O6" s="33" t="s">
        <v>37</v>
      </c>
      <c r="P6" s="33" t="s">
        <v>38</v>
      </c>
      <c r="Q6" s="33" t="s">
        <v>39</v>
      </c>
      <c r="R6" s="33" t="s">
        <v>40</v>
      </c>
      <c r="S6" s="33" t="s">
        <v>41</v>
      </c>
      <c r="T6" s="33" t="s">
        <v>42</v>
      </c>
      <c r="U6" s="33" t="s">
        <v>43</v>
      </c>
      <c r="V6" s="33" t="s">
        <v>44</v>
      </c>
      <c r="W6" s="33" t="s">
        <v>45</v>
      </c>
      <c r="X6" s="33" t="s">
        <v>46</v>
      </c>
      <c r="Y6" s="33" t="s">
        <v>47</v>
      </c>
      <c r="Z6" s="33" t="s">
        <v>48</v>
      </c>
      <c r="AA6" s="33" t="s">
        <v>49</v>
      </c>
      <c r="AB6" s="33" t="s">
        <v>50</v>
      </c>
      <c r="AC6" s="33" t="s">
        <v>51</v>
      </c>
      <c r="AD6" s="33" t="s">
        <v>52</v>
      </c>
      <c r="AE6" s="33" t="s">
        <v>53</v>
      </c>
      <c r="AF6" s="33" t="s">
        <v>54</v>
      </c>
      <c r="AG6" s="33" t="s">
        <v>55</v>
      </c>
      <c r="AH6" s="33" t="s">
        <v>56</v>
      </c>
      <c r="AI6" s="33" t="s">
        <v>57</v>
      </c>
      <c r="AJ6" s="33" t="s">
        <v>58</v>
      </c>
      <c r="AK6" s="33" t="s">
        <v>59</v>
      </c>
      <c r="AL6" s="33" t="s">
        <v>60</v>
      </c>
      <c r="AM6" s="33" t="s">
        <v>61</v>
      </c>
      <c r="AN6" s="33" t="s">
        <v>62</v>
      </c>
      <c r="AO6" s="33" t="s">
        <v>63</v>
      </c>
      <c r="AP6" s="33" t="s">
        <v>64</v>
      </c>
      <c r="AQ6" s="33" t="s">
        <v>65</v>
      </c>
      <c r="AR6" s="33" t="s">
        <v>66</v>
      </c>
      <c r="AS6" s="33" t="s">
        <v>67</v>
      </c>
      <c r="AT6" s="33" t="s">
        <v>68</v>
      </c>
      <c r="AU6" s="33" t="s">
        <v>69</v>
      </c>
      <c r="AV6" s="33" t="s">
        <v>70</v>
      </c>
      <c r="AW6" s="33" t="s">
        <v>71</v>
      </c>
      <c r="AX6" s="33" t="s">
        <v>72</v>
      </c>
      <c r="AY6" s="33" t="s">
        <v>73</v>
      </c>
      <c r="AZ6" s="33" t="s">
        <v>74</v>
      </c>
      <c r="BA6" s="33" t="s">
        <v>75</v>
      </c>
      <c r="BB6" s="33" t="s">
        <v>76</v>
      </c>
      <c r="BC6" s="33" t="s">
        <v>77</v>
      </c>
      <c r="BD6" s="33" t="s">
        <v>78</v>
      </c>
      <c r="BE6" s="33" t="s">
        <v>79</v>
      </c>
      <c r="BF6" s="33" t="s">
        <v>80</v>
      </c>
      <c r="BG6" s="33" t="s">
        <v>81</v>
      </c>
      <c r="BH6" s="33" t="s">
        <v>82</v>
      </c>
      <c r="BI6" s="33" t="s">
        <v>83</v>
      </c>
      <c r="BJ6" s="33" t="s">
        <v>84</v>
      </c>
      <c r="BK6" s="33" t="s">
        <v>85</v>
      </c>
      <c r="BL6" s="33" t="s">
        <v>86</v>
      </c>
      <c r="BM6" s="33" t="s">
        <v>87</v>
      </c>
      <c r="BN6" s="33" t="s">
        <v>88</v>
      </c>
      <c r="BO6" s="33" t="s">
        <v>89</v>
      </c>
      <c r="BP6" s="33" t="s">
        <v>90</v>
      </c>
      <c r="BQ6" s="33" t="s">
        <v>91</v>
      </c>
      <c r="BR6" s="33" t="s">
        <v>92</v>
      </c>
      <c r="BS6" s="33" t="s">
        <v>93</v>
      </c>
      <c r="BT6" s="33" t="s">
        <v>94</v>
      </c>
      <c r="BU6" s="33" t="s">
        <v>95</v>
      </c>
      <c r="BV6" s="33" t="s">
        <v>96</v>
      </c>
      <c r="BW6" s="33" t="s">
        <v>97</v>
      </c>
      <c r="BX6" s="33" t="s">
        <v>98</v>
      </c>
      <c r="BY6" s="33" t="s">
        <v>99</v>
      </c>
      <c r="BZ6" s="33" t="s">
        <v>100</v>
      </c>
      <c r="CA6" s="33" t="s">
        <v>101</v>
      </c>
      <c r="CB6" s="33" t="s">
        <v>102</v>
      </c>
      <c r="CC6" s="33" t="s">
        <v>103</v>
      </c>
      <c r="CD6" s="33" t="s">
        <v>104</v>
      </c>
      <c r="CE6" s="33" t="s">
        <v>105</v>
      </c>
      <c r="CF6" s="33" t="s">
        <v>106</v>
      </c>
      <c r="CG6" s="33" t="s">
        <v>107</v>
      </c>
      <c r="CH6" s="33" t="s">
        <v>108</v>
      </c>
      <c r="CI6" s="33" t="s">
        <v>109</v>
      </c>
      <c r="CJ6" s="33" t="s">
        <v>110</v>
      </c>
      <c r="CK6" s="33" t="s">
        <v>111</v>
      </c>
      <c r="CL6" s="33" t="s">
        <v>112</v>
      </c>
      <c r="CM6" s="33" t="s">
        <v>113</v>
      </c>
      <c r="CN6" s="33" t="s">
        <v>114</v>
      </c>
      <c r="CO6" s="33" t="s">
        <v>115</v>
      </c>
      <c r="CP6" s="33" t="s">
        <v>116</v>
      </c>
      <c r="CQ6" s="33" t="s">
        <v>117</v>
      </c>
      <c r="CR6" s="33" t="s">
        <v>118</v>
      </c>
      <c r="CS6" s="33" t="s">
        <v>119</v>
      </c>
      <c r="CT6" s="33" t="s">
        <v>120</v>
      </c>
      <c r="CU6" s="33" t="s">
        <v>121</v>
      </c>
      <c r="CV6" s="33" t="s">
        <v>122</v>
      </c>
      <c r="CW6" s="33" t="s">
        <v>123</v>
      </c>
      <c r="CX6" s="33" t="s">
        <v>124</v>
      </c>
      <c r="CY6" s="33" t="s">
        <v>125</v>
      </c>
      <c r="CZ6" s="33" t="s">
        <v>126</v>
      </c>
      <c r="DA6" s="33" t="s">
        <v>127</v>
      </c>
    </row>
    <row r="7" spans="1:105" ht="14.4" customHeight="1" x14ac:dyDescent="0.3">
      <c r="A7" s="34">
        <v>1</v>
      </c>
      <c r="B7" s="35">
        <v>1</v>
      </c>
      <c r="C7" s="36">
        <v>1</v>
      </c>
      <c r="D7" s="37" t="s">
        <v>128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0</v>
      </c>
      <c r="O7" s="36">
        <v>0</v>
      </c>
      <c r="P7" s="36">
        <v>0</v>
      </c>
      <c r="Q7" s="36">
        <v>0</v>
      </c>
      <c r="R7" s="36">
        <v>0</v>
      </c>
      <c r="S7" s="36">
        <v>0</v>
      </c>
      <c r="T7" s="36">
        <v>0</v>
      </c>
      <c r="U7" s="36">
        <v>0</v>
      </c>
      <c r="V7" s="36">
        <v>0</v>
      </c>
      <c r="W7" s="36">
        <v>0</v>
      </c>
      <c r="X7" s="36">
        <v>0</v>
      </c>
      <c r="Y7" s="36">
        <v>0</v>
      </c>
      <c r="Z7" s="36">
        <v>0</v>
      </c>
      <c r="AA7" s="36">
        <v>0</v>
      </c>
      <c r="AB7" s="36">
        <v>0</v>
      </c>
      <c r="AC7" s="36">
        <v>0</v>
      </c>
      <c r="AD7" s="36">
        <v>0</v>
      </c>
      <c r="AE7" s="36">
        <v>0</v>
      </c>
      <c r="AF7" s="36">
        <v>50000</v>
      </c>
      <c r="AG7" s="36">
        <v>0</v>
      </c>
      <c r="AH7" s="36">
        <v>0</v>
      </c>
      <c r="AI7" s="36">
        <v>0</v>
      </c>
      <c r="AJ7" s="36">
        <v>0</v>
      </c>
      <c r="AK7" s="36">
        <v>0</v>
      </c>
      <c r="AL7" s="36">
        <v>0</v>
      </c>
      <c r="AM7" s="36">
        <v>0</v>
      </c>
      <c r="AN7" s="36">
        <v>0</v>
      </c>
      <c r="AO7" s="36">
        <v>0</v>
      </c>
      <c r="AP7" s="36">
        <v>0</v>
      </c>
      <c r="AQ7" s="36">
        <v>0</v>
      </c>
      <c r="AR7" s="36">
        <v>0</v>
      </c>
      <c r="AS7" s="36">
        <v>0</v>
      </c>
      <c r="AT7" s="36">
        <v>0</v>
      </c>
      <c r="AU7" s="36">
        <v>0</v>
      </c>
      <c r="AV7" s="36">
        <v>0</v>
      </c>
      <c r="AW7" s="36">
        <v>0</v>
      </c>
      <c r="AX7" s="36">
        <v>0</v>
      </c>
      <c r="AY7" s="36">
        <v>0</v>
      </c>
      <c r="AZ7" s="36">
        <v>0</v>
      </c>
      <c r="BA7" s="36">
        <v>1</v>
      </c>
      <c r="BB7" s="36">
        <v>2500000</v>
      </c>
      <c r="BC7" s="36">
        <v>0</v>
      </c>
      <c r="BD7" s="27"/>
      <c r="BE7" s="27"/>
      <c r="BF7" s="36">
        <v>0</v>
      </c>
      <c r="BG7" s="36">
        <v>0</v>
      </c>
      <c r="BH7" s="36">
        <v>0</v>
      </c>
      <c r="BI7" s="36">
        <v>0</v>
      </c>
      <c r="BJ7" s="36">
        <v>0</v>
      </c>
      <c r="BK7" s="36">
        <v>0</v>
      </c>
      <c r="BL7" s="36">
        <v>0</v>
      </c>
      <c r="BM7" s="36">
        <v>0</v>
      </c>
      <c r="BN7" s="36">
        <v>0</v>
      </c>
      <c r="BO7" s="36">
        <v>0</v>
      </c>
      <c r="BP7" s="36">
        <v>0</v>
      </c>
      <c r="BQ7" s="36">
        <v>0</v>
      </c>
      <c r="BR7" s="36">
        <v>0</v>
      </c>
      <c r="BS7" s="36">
        <v>0</v>
      </c>
      <c r="BT7" s="36">
        <v>0</v>
      </c>
      <c r="BU7" s="36">
        <v>0</v>
      </c>
      <c r="BV7" s="36">
        <v>0</v>
      </c>
      <c r="BW7" s="36">
        <v>0</v>
      </c>
      <c r="BX7" s="36">
        <v>0</v>
      </c>
      <c r="BY7" s="36">
        <v>0</v>
      </c>
      <c r="BZ7" s="36">
        <v>0</v>
      </c>
      <c r="CA7" s="36">
        <v>0</v>
      </c>
      <c r="CB7" s="36">
        <v>0</v>
      </c>
      <c r="CC7" s="36">
        <v>0</v>
      </c>
      <c r="CD7" s="36">
        <v>0</v>
      </c>
      <c r="CE7" s="36">
        <v>0</v>
      </c>
      <c r="CF7" s="36">
        <v>0</v>
      </c>
      <c r="CG7" s="36">
        <v>0</v>
      </c>
      <c r="CH7" s="36">
        <v>0</v>
      </c>
      <c r="CI7" s="36">
        <v>0</v>
      </c>
      <c r="CJ7" s="36">
        <v>0</v>
      </c>
      <c r="CK7" s="36">
        <v>0</v>
      </c>
      <c r="CL7" s="36">
        <v>0</v>
      </c>
      <c r="CM7" s="36">
        <v>0</v>
      </c>
      <c r="CN7" s="36">
        <v>0</v>
      </c>
      <c r="CO7" s="36">
        <v>0</v>
      </c>
      <c r="CP7" s="36">
        <v>0</v>
      </c>
      <c r="CQ7" s="36">
        <v>0</v>
      </c>
      <c r="CR7" s="36">
        <v>0</v>
      </c>
      <c r="CS7" s="36">
        <v>0</v>
      </c>
      <c r="CT7" s="36">
        <v>0</v>
      </c>
      <c r="CU7" s="36">
        <v>0</v>
      </c>
      <c r="CV7" s="36">
        <v>0</v>
      </c>
      <c r="CW7" s="36">
        <v>0</v>
      </c>
      <c r="CX7" s="36">
        <v>0</v>
      </c>
      <c r="CY7" s="36">
        <v>0</v>
      </c>
      <c r="CZ7" s="36">
        <v>0</v>
      </c>
      <c r="DA7" s="36">
        <v>0</v>
      </c>
    </row>
    <row r="8" spans="1:105" ht="14.4" customHeight="1" x14ac:dyDescent="0.3">
      <c r="A8" s="25"/>
      <c r="B8" s="38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</row>
    <row r="9" spans="1:105" ht="16.350000000000001" customHeight="1" x14ac:dyDescent="0.3">
      <c r="A9" s="28" t="s">
        <v>129</v>
      </c>
      <c r="B9" s="26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39" t="b">
        <v>1</v>
      </c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</row>
    <row r="10" spans="1:105" ht="16.350000000000001" customHeight="1" x14ac:dyDescent="0.3">
      <c r="A10" s="30"/>
      <c r="B10" s="26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40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</row>
    <row r="11" spans="1:105" ht="14.4" customHeight="1" x14ac:dyDescent="0.3">
      <c r="A11" s="31" t="s">
        <v>24</v>
      </c>
      <c r="B11" s="32" t="s">
        <v>130</v>
      </c>
      <c r="C11" s="33" t="s">
        <v>131</v>
      </c>
      <c r="D11" s="33" t="s">
        <v>132</v>
      </c>
      <c r="E11" s="33" t="s">
        <v>133</v>
      </c>
      <c r="F11" s="33" t="s">
        <v>134</v>
      </c>
      <c r="G11" s="33" t="s">
        <v>135</v>
      </c>
      <c r="H11" s="33" t="s">
        <v>136</v>
      </c>
      <c r="I11" s="33" t="s">
        <v>137</v>
      </c>
      <c r="J11" s="33" t="s">
        <v>138</v>
      </c>
      <c r="K11" s="33" t="s">
        <v>139</v>
      </c>
      <c r="L11" s="33" t="s">
        <v>140</v>
      </c>
      <c r="M11" s="33" t="s">
        <v>141</v>
      </c>
      <c r="N11" s="33" t="s">
        <v>142</v>
      </c>
      <c r="O11" s="33" t="s">
        <v>143</v>
      </c>
      <c r="P11" s="33" t="s">
        <v>144</v>
      </c>
      <c r="Q11" s="33" t="s">
        <v>145</v>
      </c>
      <c r="R11" s="33" t="s">
        <v>146</v>
      </c>
      <c r="S11" s="33" t="s">
        <v>147</v>
      </c>
      <c r="T11" s="33" t="s">
        <v>148</v>
      </c>
      <c r="U11" s="33" t="s">
        <v>149</v>
      </c>
      <c r="V11" s="33" t="s">
        <v>150</v>
      </c>
      <c r="W11" s="33" t="s">
        <v>151</v>
      </c>
      <c r="X11" s="33" t="s">
        <v>152</v>
      </c>
      <c r="Y11" s="33" t="s">
        <v>153</v>
      </c>
      <c r="Z11" s="33" t="s">
        <v>154</v>
      </c>
      <c r="AA11" s="33" t="s">
        <v>155</v>
      </c>
      <c r="AB11" s="33" t="s">
        <v>156</v>
      </c>
      <c r="AC11" s="33" t="s">
        <v>157</v>
      </c>
      <c r="AD11" s="33" t="s">
        <v>158</v>
      </c>
      <c r="AE11" s="33" t="s">
        <v>159</v>
      </c>
      <c r="AF11" s="33" t="s">
        <v>160</v>
      </c>
      <c r="AG11" s="33" t="s">
        <v>161</v>
      </c>
      <c r="AH11" s="33" t="s">
        <v>162</v>
      </c>
      <c r="AI11" s="33" t="s">
        <v>163</v>
      </c>
      <c r="AJ11" s="33" t="s">
        <v>164</v>
      </c>
      <c r="AK11" s="33" t="s">
        <v>165</v>
      </c>
      <c r="AL11" s="33" t="s">
        <v>166</v>
      </c>
      <c r="AM11" s="33" t="s">
        <v>167</v>
      </c>
      <c r="AN11" s="33" t="s">
        <v>168</v>
      </c>
      <c r="AO11" s="33" t="s">
        <v>169</v>
      </c>
      <c r="AP11" s="33" t="s">
        <v>170</v>
      </c>
      <c r="AQ11" s="33" t="s">
        <v>171</v>
      </c>
      <c r="AR11" s="33" t="s">
        <v>172</v>
      </c>
      <c r="AS11" s="33" t="s">
        <v>173</v>
      </c>
      <c r="AT11" s="33" t="s">
        <v>174</v>
      </c>
      <c r="AU11" s="33" t="s">
        <v>175</v>
      </c>
      <c r="AV11" s="33" t="s">
        <v>176</v>
      </c>
      <c r="AW11" s="33" t="s">
        <v>177</v>
      </c>
      <c r="AX11" s="33" t="s">
        <v>178</v>
      </c>
      <c r="AY11" s="33" t="s">
        <v>179</v>
      </c>
      <c r="AZ11" s="33" t="s">
        <v>180</v>
      </c>
      <c r="BA11" s="33" t="s">
        <v>181</v>
      </c>
      <c r="BB11" s="33" t="s">
        <v>182</v>
      </c>
      <c r="BC11" s="33" t="s">
        <v>183</v>
      </c>
      <c r="BD11" s="33" t="s">
        <v>184</v>
      </c>
      <c r="BE11" s="33" t="s">
        <v>185</v>
      </c>
      <c r="BF11" s="33" t="s">
        <v>186</v>
      </c>
      <c r="BG11" s="33" t="s">
        <v>187</v>
      </c>
      <c r="BH11" s="33" t="s">
        <v>188</v>
      </c>
      <c r="BI11" s="33" t="s">
        <v>189</v>
      </c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</row>
    <row r="12" spans="1:105" ht="14.4" customHeight="1" x14ac:dyDescent="0.3">
      <c r="A12" s="34">
        <v>1</v>
      </c>
      <c r="B12" s="35">
        <v>1</v>
      </c>
      <c r="C12" s="37" t="s">
        <v>190</v>
      </c>
      <c r="D12" s="37" t="s">
        <v>128</v>
      </c>
      <c r="E12" s="36">
        <v>0</v>
      </c>
      <c r="F12" s="36">
        <v>0</v>
      </c>
      <c r="G12" s="36">
        <v>0</v>
      </c>
      <c r="H12" s="36">
        <v>0</v>
      </c>
      <c r="I12" s="36">
        <v>0</v>
      </c>
      <c r="J12" s="36">
        <v>0</v>
      </c>
      <c r="K12" s="36">
        <v>0</v>
      </c>
      <c r="L12" s="36">
        <v>0</v>
      </c>
      <c r="M12" s="36">
        <v>0</v>
      </c>
      <c r="N12" s="36">
        <v>0</v>
      </c>
      <c r="O12" s="36">
        <v>0</v>
      </c>
      <c r="P12" s="36">
        <v>0</v>
      </c>
      <c r="Q12" s="36">
        <v>0</v>
      </c>
      <c r="R12" s="36">
        <v>0</v>
      </c>
      <c r="S12" s="36">
        <v>0</v>
      </c>
      <c r="T12" s="36">
        <v>0</v>
      </c>
      <c r="U12" s="36">
        <v>0</v>
      </c>
      <c r="V12" s="36">
        <v>0</v>
      </c>
      <c r="W12" s="36">
        <v>0</v>
      </c>
      <c r="X12" s="36">
        <v>0</v>
      </c>
      <c r="Y12" s="36">
        <v>0</v>
      </c>
      <c r="Z12" s="36">
        <v>0</v>
      </c>
      <c r="AA12" s="36">
        <v>0</v>
      </c>
      <c r="AB12" s="36">
        <v>0</v>
      </c>
      <c r="AC12" s="36">
        <v>0</v>
      </c>
      <c r="AD12" s="36">
        <v>0</v>
      </c>
      <c r="AE12" s="36">
        <v>0</v>
      </c>
      <c r="AF12" s="36">
        <v>0</v>
      </c>
      <c r="AG12" s="36">
        <v>0</v>
      </c>
      <c r="AH12" s="36">
        <v>0</v>
      </c>
      <c r="AI12" s="36">
        <v>0</v>
      </c>
      <c r="AJ12" s="36">
        <v>0</v>
      </c>
      <c r="AK12" s="36">
        <v>0</v>
      </c>
      <c r="AL12" s="36">
        <v>0</v>
      </c>
      <c r="AM12" s="36">
        <v>0</v>
      </c>
      <c r="AN12" s="36">
        <v>0</v>
      </c>
      <c r="AO12" s="36">
        <v>0</v>
      </c>
      <c r="AP12" s="36">
        <v>0</v>
      </c>
      <c r="AQ12" s="36">
        <v>0</v>
      </c>
      <c r="AR12" s="36">
        <v>0</v>
      </c>
      <c r="AS12" s="36">
        <v>0</v>
      </c>
      <c r="AT12" s="36">
        <v>0</v>
      </c>
      <c r="AU12" s="36">
        <v>0</v>
      </c>
      <c r="AV12" s="36">
        <v>0</v>
      </c>
      <c r="AW12" s="36">
        <v>0</v>
      </c>
      <c r="AX12" s="36">
        <v>0</v>
      </c>
      <c r="AY12" s="36">
        <v>0</v>
      </c>
      <c r="AZ12" s="36">
        <v>0</v>
      </c>
      <c r="BA12" s="36">
        <v>0</v>
      </c>
      <c r="BB12" s="37" t="s">
        <v>191</v>
      </c>
      <c r="BC12" s="37" t="s">
        <v>192</v>
      </c>
      <c r="BD12" s="27"/>
      <c r="BE12" s="36">
        <v>1000000</v>
      </c>
      <c r="BF12" s="36">
        <v>100000</v>
      </c>
      <c r="BG12" s="36">
        <v>50000</v>
      </c>
      <c r="BH12" s="36">
        <v>20000</v>
      </c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</row>
    <row r="13" spans="1:105" ht="14.4" customHeight="1" x14ac:dyDescent="0.3">
      <c r="A13" s="34">
        <v>1</v>
      </c>
      <c r="B13" s="35">
        <v>2</v>
      </c>
      <c r="C13" s="37" t="s">
        <v>193</v>
      </c>
      <c r="D13" s="37" t="s">
        <v>128</v>
      </c>
      <c r="E13" s="36">
        <v>0</v>
      </c>
      <c r="F13" s="36">
        <v>0</v>
      </c>
      <c r="G13" s="36">
        <v>0</v>
      </c>
      <c r="H13" s="36">
        <v>0</v>
      </c>
      <c r="I13" s="36">
        <v>0</v>
      </c>
      <c r="J13" s="36">
        <v>0</v>
      </c>
      <c r="K13" s="36">
        <v>0</v>
      </c>
      <c r="L13" s="36">
        <v>0</v>
      </c>
      <c r="M13" s="36">
        <v>0</v>
      </c>
      <c r="N13" s="36">
        <v>0</v>
      </c>
      <c r="O13" s="36">
        <v>0</v>
      </c>
      <c r="P13" s="36">
        <v>0</v>
      </c>
      <c r="Q13" s="36">
        <v>0</v>
      </c>
      <c r="R13" s="36">
        <v>0</v>
      </c>
      <c r="S13" s="36">
        <v>0</v>
      </c>
      <c r="T13" s="36">
        <v>0</v>
      </c>
      <c r="U13" s="36">
        <v>0</v>
      </c>
      <c r="V13" s="36">
        <v>0</v>
      </c>
      <c r="W13" s="3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36">
        <v>0</v>
      </c>
      <c r="AD13" s="36">
        <v>0</v>
      </c>
      <c r="AE13" s="36">
        <v>0</v>
      </c>
      <c r="AF13" s="36">
        <v>0</v>
      </c>
      <c r="AG13" s="36">
        <v>0</v>
      </c>
      <c r="AH13" s="36">
        <v>0</v>
      </c>
      <c r="AI13" s="36">
        <v>0</v>
      </c>
      <c r="AJ13" s="36">
        <v>0</v>
      </c>
      <c r="AK13" s="36">
        <v>0</v>
      </c>
      <c r="AL13" s="36">
        <v>0</v>
      </c>
      <c r="AM13" s="36">
        <v>0</v>
      </c>
      <c r="AN13" s="36">
        <v>0</v>
      </c>
      <c r="AO13" s="36">
        <v>0</v>
      </c>
      <c r="AP13" s="36">
        <v>0</v>
      </c>
      <c r="AQ13" s="36">
        <v>0</v>
      </c>
      <c r="AR13" s="36">
        <v>0</v>
      </c>
      <c r="AS13" s="36">
        <v>0</v>
      </c>
      <c r="AT13" s="36">
        <v>0</v>
      </c>
      <c r="AU13" s="36">
        <v>0</v>
      </c>
      <c r="AV13" s="36">
        <v>0</v>
      </c>
      <c r="AW13" s="36">
        <v>0</v>
      </c>
      <c r="AX13" s="36">
        <v>0</v>
      </c>
      <c r="AY13" s="36">
        <v>0</v>
      </c>
      <c r="AZ13" s="36">
        <v>0</v>
      </c>
      <c r="BA13" s="36">
        <v>0</v>
      </c>
      <c r="BB13" s="37" t="s">
        <v>191</v>
      </c>
      <c r="BC13" s="37" t="s">
        <v>192</v>
      </c>
      <c r="BD13" s="27"/>
      <c r="BE13" s="36">
        <v>1700000</v>
      </c>
      <c r="BF13" s="36">
        <v>30000</v>
      </c>
      <c r="BG13" s="36">
        <v>1000000</v>
      </c>
      <c r="BH13" s="36">
        <v>50000</v>
      </c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</row>
    <row r="14" spans="1:105" ht="16.350000000000001" customHeight="1" x14ac:dyDescent="0.3">
      <c r="A14" s="30"/>
      <c r="B14" s="2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</row>
    <row r="15" spans="1:105" ht="16.350000000000001" customHeight="1" x14ac:dyDescent="0.3">
      <c r="A15" s="28" t="s">
        <v>194</v>
      </c>
      <c r="B15" s="2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</row>
    <row r="16" spans="1:105" ht="14.4" customHeight="1" x14ac:dyDescent="0.3">
      <c r="A16" s="25"/>
      <c r="B16" s="2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</row>
    <row r="17" spans="1:105" ht="14.4" customHeight="1" x14ac:dyDescent="0.3">
      <c r="A17" s="25"/>
      <c r="B17" s="42" t="s">
        <v>195</v>
      </c>
      <c r="C17" s="43" t="s">
        <v>196</v>
      </c>
      <c r="D17" s="43" t="s">
        <v>197</v>
      </c>
      <c r="E17" s="43" t="s">
        <v>198</v>
      </c>
      <c r="F17" s="43" t="s">
        <v>199</v>
      </c>
      <c r="G17" s="43" t="s">
        <v>200</v>
      </c>
      <c r="H17" s="43" t="s">
        <v>201</v>
      </c>
      <c r="I17" s="43" t="s">
        <v>202</v>
      </c>
      <c r="J17" s="43" t="s">
        <v>203</v>
      </c>
      <c r="K17" s="43" t="s">
        <v>204</v>
      </c>
      <c r="L17" s="43" t="s">
        <v>205</v>
      </c>
      <c r="M17" s="43" t="s">
        <v>206</v>
      </c>
      <c r="N17" s="43" t="s">
        <v>207</v>
      </c>
      <c r="O17" s="43" t="s">
        <v>208</v>
      </c>
      <c r="P17" s="43" t="s">
        <v>209</v>
      </c>
      <c r="Q17" s="43" t="s">
        <v>210</v>
      </c>
      <c r="R17" s="43" t="s">
        <v>211</v>
      </c>
      <c r="S17" s="43" t="s">
        <v>212</v>
      </c>
      <c r="T17" s="43" t="s">
        <v>213</v>
      </c>
      <c r="U17" s="43" t="s">
        <v>214</v>
      </c>
      <c r="V17" s="43" t="s">
        <v>215</v>
      </c>
      <c r="W17" s="43" t="s">
        <v>216</v>
      </c>
      <c r="X17" s="43" t="s">
        <v>217</v>
      </c>
      <c r="Y17" s="43" t="s">
        <v>218</v>
      </c>
      <c r="Z17" s="43" t="s">
        <v>219</v>
      </c>
      <c r="AA17" s="43" t="s">
        <v>220</v>
      </c>
      <c r="AB17" s="43" t="s">
        <v>221</v>
      </c>
      <c r="AC17" s="33" t="s">
        <v>222</v>
      </c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</row>
    <row r="18" spans="1:105" ht="14.4" customHeight="1" x14ac:dyDescent="0.3">
      <c r="A18" s="44" t="s">
        <v>223</v>
      </c>
      <c r="B18" s="45"/>
      <c r="C18" s="46"/>
      <c r="D18" s="46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46"/>
      <c r="Z18" s="46"/>
      <c r="AA18" s="46"/>
      <c r="AB18" s="46"/>
      <c r="AC18" s="41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</row>
    <row r="19" spans="1:105" ht="14.4" customHeight="1" x14ac:dyDescent="0.3">
      <c r="A19" s="25"/>
      <c r="B19" s="2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</row>
    <row r="20" spans="1:105" ht="16.350000000000001" customHeight="1" x14ac:dyDescent="0.3">
      <c r="A20" s="28" t="s">
        <v>224</v>
      </c>
      <c r="B20" s="2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</row>
    <row r="21" spans="1:105" ht="14.4" customHeight="1" x14ac:dyDescent="0.3">
      <c r="A21" s="25"/>
      <c r="B21" s="26"/>
      <c r="C21" s="27"/>
      <c r="D21" s="27"/>
      <c r="E21" s="27"/>
      <c r="F21" s="27"/>
      <c r="G21" s="27"/>
      <c r="H21" s="27"/>
      <c r="I21" s="27"/>
      <c r="J21" s="27"/>
      <c r="K21" s="29"/>
      <c r="L21" s="27"/>
      <c r="M21" s="27"/>
      <c r="N21" s="27"/>
      <c r="O21" s="27"/>
      <c r="P21" s="46"/>
      <c r="Q21" s="46"/>
      <c r="R21" s="46"/>
      <c r="S21" s="46"/>
      <c r="T21" s="46"/>
      <c r="U21" s="46"/>
      <c r="V21" s="46"/>
      <c r="W21" s="46"/>
      <c r="X21" s="27"/>
      <c r="Y21" s="27"/>
      <c r="Z21" s="27"/>
      <c r="AA21" s="46"/>
      <c r="AB21" s="41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</row>
    <row r="22" spans="1:105" ht="14.4" customHeight="1" x14ac:dyDescent="0.3">
      <c r="A22" s="25"/>
      <c r="B22" s="42" t="s">
        <v>195</v>
      </c>
      <c r="C22" s="43" t="s">
        <v>23</v>
      </c>
      <c r="D22" s="43" t="s">
        <v>24</v>
      </c>
      <c r="E22" s="43" t="s">
        <v>25</v>
      </c>
      <c r="F22" s="43" t="s">
        <v>225</v>
      </c>
      <c r="G22" s="43" t="s">
        <v>130</v>
      </c>
      <c r="H22" s="43" t="s">
        <v>226</v>
      </c>
      <c r="I22" s="43" t="s">
        <v>227</v>
      </c>
      <c r="J22" s="43" t="s">
        <v>228</v>
      </c>
      <c r="K22" s="43" t="s">
        <v>182</v>
      </c>
      <c r="L22" s="43" t="s">
        <v>229</v>
      </c>
      <c r="M22" s="43" t="s">
        <v>201</v>
      </c>
      <c r="N22" s="43" t="s">
        <v>230</v>
      </c>
      <c r="O22" s="47"/>
      <c r="P22" s="47"/>
      <c r="Q22" s="47"/>
      <c r="R22" s="27"/>
      <c r="S22" s="47"/>
      <c r="T22" s="47"/>
      <c r="U22" s="48"/>
      <c r="V22" s="49"/>
      <c r="W22" s="47"/>
      <c r="X22" s="27"/>
      <c r="Y22" s="27"/>
      <c r="Z22" s="27"/>
      <c r="AA22" s="48"/>
      <c r="AB22" s="4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</row>
    <row r="23" spans="1:105" ht="14.4" customHeight="1" x14ac:dyDescent="0.3">
      <c r="A23" s="44" t="s">
        <v>223</v>
      </c>
      <c r="B23" s="26"/>
      <c r="C23" s="47"/>
      <c r="D23" s="47"/>
      <c r="E23" s="50"/>
      <c r="F23" s="50"/>
      <c r="G23" s="48"/>
      <c r="H23" s="51"/>
      <c r="I23" s="51"/>
      <c r="J23" s="49"/>
      <c r="K23" s="49"/>
      <c r="L23" s="47"/>
      <c r="M23" s="47"/>
      <c r="N23" s="47"/>
      <c r="O23" s="47"/>
      <c r="P23" s="47"/>
      <c r="Q23" s="47"/>
      <c r="R23" s="47"/>
      <c r="S23" s="47"/>
      <c r="T23" s="47"/>
      <c r="U23" s="48"/>
      <c r="V23" s="49"/>
      <c r="W23" s="47"/>
      <c r="X23" s="48"/>
      <c r="Y23" s="48"/>
      <c r="Z23" s="47"/>
      <c r="AA23" s="48"/>
      <c r="AB23" s="4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</row>
    <row r="24" spans="1:105" ht="14.4" customHeight="1" x14ac:dyDescent="0.3">
      <c r="A24" s="52"/>
      <c r="B24" s="26"/>
      <c r="C24" s="27"/>
      <c r="D24" s="27"/>
      <c r="E24" s="50"/>
      <c r="F24" s="50"/>
      <c r="G24" s="48"/>
      <c r="H24" s="51"/>
      <c r="I24" s="51"/>
      <c r="J24" s="49"/>
      <c r="K24" s="49"/>
      <c r="L24" s="47"/>
      <c r="M24" s="47"/>
      <c r="N24" s="47"/>
      <c r="O24" s="47"/>
      <c r="P24" s="47"/>
      <c r="Q24" s="47"/>
      <c r="R24" s="47"/>
      <c r="S24" s="47"/>
      <c r="T24" s="47"/>
      <c r="U24" s="48"/>
      <c r="V24" s="49"/>
      <c r="W24" s="27"/>
      <c r="X24" s="48"/>
      <c r="Y24" s="48"/>
      <c r="Z24" s="47"/>
      <c r="AA24" s="48"/>
      <c r="AB24" s="4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</row>
    <row r="25" spans="1:105" ht="14.4" customHeight="1" x14ac:dyDescent="0.3">
      <c r="A25" s="25"/>
      <c r="B25" s="2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</row>
    <row r="26" spans="1:105" ht="14.4" customHeight="1" x14ac:dyDescent="0.3">
      <c r="A26" s="25"/>
      <c r="B26" s="2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</row>
    <row r="27" spans="1:105" ht="14.4" customHeight="1" x14ac:dyDescent="0.3">
      <c r="A27" s="25"/>
      <c r="B27" s="2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</row>
    <row r="28" spans="1:105" ht="14.4" customHeight="1" x14ac:dyDescent="0.3">
      <c r="A28" s="25"/>
      <c r="B28" s="26"/>
      <c r="C28" s="27"/>
      <c r="D28" s="53"/>
      <c r="E28" s="53"/>
      <c r="F28" s="53"/>
      <c r="G28" s="53"/>
      <c r="H28" s="53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</row>
    <row r="29" spans="1:105" ht="14.4" customHeight="1" x14ac:dyDescent="0.3">
      <c r="A29" s="25"/>
      <c r="B29" s="26"/>
      <c r="C29" s="27"/>
      <c r="D29" s="54"/>
      <c r="E29" s="54"/>
      <c r="F29" s="54"/>
      <c r="G29" s="54"/>
      <c r="H29" s="54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</row>
    <row r="30" spans="1:105" ht="14.4" customHeight="1" x14ac:dyDescent="0.3">
      <c r="A30" s="25"/>
      <c r="B30" s="26"/>
      <c r="C30" s="27"/>
      <c r="D30" s="54"/>
      <c r="E30" s="54"/>
      <c r="F30" s="54"/>
      <c r="G30" s="54"/>
      <c r="H30" s="54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</row>
    <row r="31" spans="1:105" ht="14.4" customHeight="1" x14ac:dyDescent="0.3">
      <c r="A31" s="25"/>
      <c r="B31" s="26"/>
      <c r="C31" s="27"/>
      <c r="D31" s="54"/>
      <c r="E31" s="54"/>
      <c r="F31" s="54"/>
      <c r="G31" s="54"/>
      <c r="H31" s="54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</row>
    <row r="32" spans="1:105" ht="14.4" customHeight="1" x14ac:dyDescent="0.3">
      <c r="A32" s="25"/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</row>
    <row r="33" spans="1:105" ht="14.4" customHeight="1" x14ac:dyDescent="0.3">
      <c r="A33" s="25"/>
      <c r="B33" s="2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</row>
    <row r="34" spans="1:105" ht="14.4" customHeight="1" x14ac:dyDescent="0.3">
      <c r="A34" s="25"/>
      <c r="B34" s="2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</row>
    <row r="35" spans="1:105" ht="14.4" customHeight="1" x14ac:dyDescent="0.3">
      <c r="A35" s="25"/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</row>
    <row r="36" spans="1:105" ht="14.4" customHeight="1" x14ac:dyDescent="0.3">
      <c r="A36" s="25"/>
      <c r="B36" s="26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</row>
    <row r="37" spans="1:105" ht="14.4" customHeight="1" x14ac:dyDescent="0.3">
      <c r="A37" s="25"/>
      <c r="B37" s="26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</row>
    <row r="38" spans="1:105" ht="14.4" customHeight="1" x14ac:dyDescent="0.3">
      <c r="A38" s="52"/>
      <c r="B38" s="26"/>
      <c r="C38" s="47"/>
      <c r="D38" s="47"/>
      <c r="E38" s="27"/>
      <c r="F38" s="47"/>
      <c r="G38" s="47"/>
      <c r="H38" s="47"/>
      <c r="I38" s="47"/>
      <c r="J38" s="27"/>
      <c r="K38" s="55"/>
      <c r="L38" s="48"/>
      <c r="M38" s="4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</row>
    <row r="39" spans="1:105" ht="14.4" customHeight="1" x14ac:dyDescent="0.3">
      <c r="A39" s="52"/>
      <c r="B39" s="26"/>
      <c r="C39" s="47"/>
      <c r="D39" s="47"/>
      <c r="E39" s="27"/>
      <c r="F39" s="47"/>
      <c r="G39" s="47"/>
      <c r="H39" s="47"/>
      <c r="I39" s="47"/>
      <c r="J39" s="27"/>
      <c r="K39" s="55"/>
      <c r="L39" s="48"/>
      <c r="M39" s="4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</row>
    <row r="40" spans="1:105" ht="14.4" customHeight="1" x14ac:dyDescent="0.3">
      <c r="A40" s="52"/>
      <c r="B40" s="26"/>
      <c r="C40" s="47"/>
      <c r="D40" s="47"/>
      <c r="E40" s="27"/>
      <c r="F40" s="47"/>
      <c r="G40" s="47"/>
      <c r="H40" s="47"/>
      <c r="I40" s="47"/>
      <c r="J40" s="27"/>
      <c r="K40" s="55"/>
      <c r="L40" s="48"/>
      <c r="M40" s="4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</row>
    <row r="41" spans="1:105" ht="14.4" customHeight="1" x14ac:dyDescent="0.3">
      <c r="A41" s="52"/>
      <c r="B41" s="26"/>
      <c r="C41" s="47"/>
      <c r="D41" s="47"/>
      <c r="E41" s="27"/>
      <c r="F41" s="47"/>
      <c r="G41" s="47"/>
      <c r="H41" s="47"/>
      <c r="I41" s="47"/>
      <c r="J41" s="27"/>
      <c r="K41" s="55"/>
      <c r="L41" s="48"/>
      <c r="M41" s="4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</row>
    <row r="42" spans="1:105" ht="14.4" customHeight="1" x14ac:dyDescent="0.3">
      <c r="A42" s="52"/>
      <c r="B42" s="26"/>
      <c r="C42" s="47"/>
      <c r="D42" s="47"/>
      <c r="E42" s="27"/>
      <c r="F42" s="47"/>
      <c r="G42" s="47"/>
      <c r="H42" s="47"/>
      <c r="I42" s="47"/>
      <c r="J42" s="27"/>
      <c r="K42" s="55"/>
      <c r="L42" s="48"/>
      <c r="M42" s="4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</row>
    <row r="43" spans="1:105" ht="14.4" customHeight="1" x14ac:dyDescent="0.3">
      <c r="A43" s="52"/>
      <c r="B43" s="26"/>
      <c r="C43" s="47"/>
      <c r="D43" s="47"/>
      <c r="E43" s="27"/>
      <c r="F43" s="47"/>
      <c r="G43" s="47"/>
      <c r="H43" s="47"/>
      <c r="I43" s="47"/>
      <c r="J43" s="27"/>
      <c r="K43" s="55"/>
      <c r="L43" s="48"/>
      <c r="M43" s="4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</row>
    <row r="44" spans="1:105" ht="14.4" customHeight="1" x14ac:dyDescent="0.3">
      <c r="A44" s="52"/>
      <c r="B44" s="26"/>
      <c r="C44" s="47"/>
      <c r="D44" s="47"/>
      <c r="E44" s="27"/>
      <c r="F44" s="47"/>
      <c r="G44" s="47"/>
      <c r="H44" s="47"/>
      <c r="I44" s="47"/>
      <c r="J44" s="27"/>
      <c r="K44" s="55"/>
      <c r="L44" s="48"/>
      <c r="M44" s="4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</row>
    <row r="45" spans="1:105" ht="14.4" customHeight="1" x14ac:dyDescent="0.3">
      <c r="A45" s="52"/>
      <c r="B45" s="26"/>
      <c r="C45" s="47"/>
      <c r="D45" s="47"/>
      <c r="E45" s="27"/>
      <c r="F45" s="47"/>
      <c r="G45" s="47"/>
      <c r="H45" s="47"/>
      <c r="I45" s="47"/>
      <c r="J45" s="27"/>
      <c r="K45" s="55"/>
      <c r="L45" s="48"/>
      <c r="M45" s="4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</row>
    <row r="46" spans="1:105" ht="14.4" customHeight="1" x14ac:dyDescent="0.3">
      <c r="A46" s="52"/>
      <c r="B46" s="26"/>
      <c r="C46" s="47"/>
      <c r="D46" s="47"/>
      <c r="E46" s="27"/>
      <c r="F46" s="47"/>
      <c r="G46" s="47"/>
      <c r="H46" s="47"/>
      <c r="I46" s="47"/>
      <c r="J46" s="27"/>
      <c r="K46" s="55"/>
      <c r="L46" s="48"/>
      <c r="M46" s="4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</row>
    <row r="47" spans="1:105" ht="14.4" customHeight="1" x14ac:dyDescent="0.3">
      <c r="A47" s="52"/>
      <c r="B47" s="26"/>
      <c r="C47" s="47"/>
      <c r="D47" s="47"/>
      <c r="E47" s="27"/>
      <c r="F47" s="47"/>
      <c r="G47" s="47"/>
      <c r="H47" s="47"/>
      <c r="I47" s="47"/>
      <c r="J47" s="27"/>
      <c r="K47" s="55"/>
      <c r="L47" s="48"/>
      <c r="M47" s="4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</row>
    <row r="48" spans="1:105" ht="14.4" customHeight="1" x14ac:dyDescent="0.3">
      <c r="A48" s="52"/>
      <c r="B48" s="26"/>
      <c r="C48" s="47"/>
      <c r="D48" s="47"/>
      <c r="E48" s="27"/>
      <c r="F48" s="47"/>
      <c r="G48" s="47"/>
      <c r="H48" s="47"/>
      <c r="I48" s="47"/>
      <c r="J48" s="27"/>
      <c r="K48" s="55"/>
      <c r="L48" s="48"/>
      <c r="M48" s="4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</row>
    <row r="49" spans="1:105" ht="14.4" customHeight="1" x14ac:dyDescent="0.3">
      <c r="A49" s="52"/>
      <c r="B49" s="26"/>
      <c r="C49" s="47"/>
      <c r="D49" s="47"/>
      <c r="E49" s="27"/>
      <c r="F49" s="47"/>
      <c r="G49" s="47"/>
      <c r="H49" s="47"/>
      <c r="I49" s="47"/>
      <c r="J49" s="27"/>
      <c r="K49" s="55"/>
      <c r="L49" s="48"/>
      <c r="M49" s="4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</row>
  </sheetData>
  <conditionalFormatting sqref="BH9">
    <cfRule type="cellIs" dxfId="1" priority="1" stopIfTrue="1" operator="equal">
      <formula>FALSE</formula>
    </cfRule>
  </conditionalFormatting>
  <conditionalFormatting sqref="BJ12:DA13">
    <cfRule type="cellIs" dxfId="0" priority="2" stopIfTrue="1" operator="equal">
      <formula>0</formula>
    </cfRule>
  </conditionalFormatting>
  <pageMargins left="1" right="1" top="1" bottom="1" header="0.25" footer="0.25"/>
  <pageSetup orientation="portrait"/>
  <headerFooter>
    <oddFooter>&amp;C&amp;"Helvetica,Regular"&amp;12&amp;K000000&amp;P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R63"/>
  <sheetViews>
    <sheetView showGridLines="0" tabSelected="1" topLeftCell="A26" workbookViewId="0">
      <selection activeCell="C43" sqref="C43"/>
    </sheetView>
  </sheetViews>
  <sheetFormatPr defaultColWidth="9.109375" defaultRowHeight="14.4" customHeight="1" x14ac:dyDescent="0.3"/>
  <cols>
    <col min="1" max="1" width="25.44140625" style="56" customWidth="1"/>
    <col min="2" max="2" width="25" style="56" customWidth="1"/>
    <col min="3" max="4" width="9.6640625" style="56" bestFit="1" customWidth="1"/>
    <col min="5" max="5" width="9.33203125" style="56" customWidth="1"/>
    <col min="6" max="6" width="9.6640625" style="56" bestFit="1" customWidth="1"/>
    <col min="7" max="7" width="9.33203125" style="56" customWidth="1"/>
    <col min="8" max="8" width="9.6640625" style="56" bestFit="1" customWidth="1"/>
    <col min="9" max="9" width="3.21875" style="56" customWidth="1"/>
    <col min="10" max="10" width="13.33203125" style="56" customWidth="1"/>
    <col min="11" max="252" width="9.21875" style="56" customWidth="1"/>
  </cols>
  <sheetData>
    <row r="1" spans="1:12" ht="15" customHeight="1" x14ac:dyDescent="0.3">
      <c r="A1" s="57" t="s">
        <v>231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9"/>
    </row>
    <row r="2" spans="1:12" ht="15" customHeight="1" x14ac:dyDescent="0.3">
      <c r="A2" s="60"/>
      <c r="B2" s="61"/>
      <c r="C2" s="61"/>
      <c r="D2" s="61"/>
      <c r="E2" s="61"/>
      <c r="F2" s="61"/>
      <c r="G2" s="61"/>
      <c r="H2" s="61"/>
      <c r="I2" s="61"/>
      <c r="J2" s="61"/>
      <c r="K2" s="61"/>
      <c r="L2" s="62"/>
    </row>
    <row r="3" spans="1:12" ht="15" customHeight="1" x14ac:dyDescent="0.3">
      <c r="A3" s="107" t="s">
        <v>289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2"/>
    </row>
    <row r="4" spans="1:12" ht="15" customHeight="1" x14ac:dyDescent="0.3">
      <c r="A4" s="63"/>
      <c r="B4" s="61"/>
      <c r="C4" s="61"/>
      <c r="D4" s="61"/>
      <c r="E4" s="61"/>
      <c r="F4" s="61"/>
      <c r="G4" s="61"/>
      <c r="H4" s="61"/>
      <c r="I4" s="61"/>
      <c r="J4" s="61"/>
      <c r="K4" s="61"/>
      <c r="L4" s="62"/>
    </row>
    <row r="5" spans="1:12" ht="15" customHeight="1" x14ac:dyDescent="0.3">
      <c r="A5" s="64" t="s">
        <v>232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2"/>
    </row>
    <row r="6" spans="1:12" ht="15" customHeight="1" x14ac:dyDescent="0.3">
      <c r="A6" s="60"/>
      <c r="B6" s="61"/>
      <c r="C6" s="61"/>
      <c r="D6" s="61"/>
      <c r="E6" s="61"/>
      <c r="F6" s="61"/>
      <c r="G6" s="61"/>
      <c r="H6" s="61"/>
      <c r="I6" s="61"/>
      <c r="J6" s="61"/>
      <c r="K6" s="61"/>
      <c r="L6" s="62"/>
    </row>
    <row r="7" spans="1:12" ht="15" customHeight="1" x14ac:dyDescent="0.3">
      <c r="A7" s="65" t="s">
        <v>233</v>
      </c>
      <c r="B7" s="101" t="s">
        <v>290</v>
      </c>
      <c r="C7" s="61"/>
      <c r="D7" s="61"/>
      <c r="E7" s="61"/>
      <c r="F7" s="61"/>
      <c r="G7" s="61"/>
      <c r="H7" s="61"/>
      <c r="I7" s="61"/>
      <c r="J7" s="61"/>
      <c r="K7" s="61"/>
      <c r="L7" s="62"/>
    </row>
    <row r="8" spans="1:12" ht="15" customHeight="1" x14ac:dyDescent="0.3">
      <c r="A8" s="65" t="s">
        <v>234</v>
      </c>
      <c r="B8" s="66" t="s">
        <v>235</v>
      </c>
      <c r="C8" s="61"/>
      <c r="D8" s="61"/>
      <c r="E8" s="61"/>
      <c r="F8" s="61"/>
      <c r="G8" s="61"/>
      <c r="H8" s="61"/>
      <c r="I8" s="61"/>
      <c r="J8" s="61"/>
      <c r="K8" s="61"/>
      <c r="L8" s="62"/>
    </row>
    <row r="9" spans="1:12" ht="15" customHeight="1" x14ac:dyDescent="0.3">
      <c r="A9" s="65" t="s">
        <v>236</v>
      </c>
      <c r="B9" s="67">
        <v>41275</v>
      </c>
      <c r="C9" s="61"/>
      <c r="D9" s="61"/>
      <c r="E9" s="61"/>
      <c r="F9" s="61"/>
      <c r="G9" s="61"/>
      <c r="H9" s="61"/>
      <c r="I9" s="61"/>
      <c r="J9" s="61"/>
      <c r="K9" s="61"/>
      <c r="L9" s="62"/>
    </row>
    <row r="10" spans="1:12" ht="15" customHeight="1" x14ac:dyDescent="0.3">
      <c r="A10" s="65" t="s">
        <v>237</v>
      </c>
      <c r="B10" s="67">
        <v>41639</v>
      </c>
      <c r="C10" s="61"/>
      <c r="D10" s="61"/>
      <c r="E10" s="61"/>
      <c r="F10" s="61"/>
      <c r="G10" s="61"/>
      <c r="H10" s="61"/>
      <c r="I10" s="61"/>
      <c r="J10" s="61"/>
      <c r="K10" s="61"/>
      <c r="L10" s="62"/>
    </row>
    <row r="11" spans="1:12" ht="15" customHeight="1" x14ac:dyDescent="0.3">
      <c r="A11" s="65" t="s">
        <v>238</v>
      </c>
      <c r="B11" s="66" t="s">
        <v>239</v>
      </c>
      <c r="C11" s="61"/>
      <c r="D11" s="61"/>
      <c r="E11" s="61"/>
      <c r="F11" s="61"/>
      <c r="G11" s="61"/>
      <c r="H11" s="61"/>
      <c r="I11" s="61"/>
      <c r="J11" s="61"/>
      <c r="K11" s="61"/>
      <c r="L11" s="62"/>
    </row>
    <row r="12" spans="1:12" ht="15" customHeight="1" x14ac:dyDescent="0.3">
      <c r="A12" s="65" t="s">
        <v>240</v>
      </c>
      <c r="B12" s="66" t="s">
        <v>241</v>
      </c>
      <c r="C12" s="61"/>
      <c r="D12" s="61"/>
      <c r="E12" s="61"/>
      <c r="F12" s="61"/>
      <c r="G12" s="61"/>
      <c r="H12" s="61"/>
      <c r="I12" s="61"/>
      <c r="J12" s="61"/>
      <c r="K12" s="61"/>
      <c r="L12" s="62"/>
    </row>
    <row r="13" spans="1:12" ht="15" customHeight="1" x14ac:dyDescent="0.3">
      <c r="A13" s="65" t="s">
        <v>242</v>
      </c>
      <c r="B13" s="66" t="s">
        <v>243</v>
      </c>
      <c r="C13" s="61"/>
      <c r="D13" s="61"/>
      <c r="E13" s="61"/>
      <c r="F13" s="61"/>
      <c r="G13" s="61"/>
      <c r="H13" s="61"/>
      <c r="I13" s="61"/>
      <c r="J13" s="61"/>
      <c r="K13" s="61"/>
      <c r="L13" s="62"/>
    </row>
    <row r="14" spans="1:12" ht="15" customHeight="1" x14ac:dyDescent="0.3">
      <c r="A14" s="65" t="s">
        <v>244</v>
      </c>
      <c r="B14" s="66" t="s">
        <v>245</v>
      </c>
      <c r="C14" s="61"/>
      <c r="D14" s="61"/>
      <c r="E14" s="61"/>
      <c r="F14" s="61"/>
      <c r="G14" s="61"/>
      <c r="H14" s="61"/>
      <c r="I14" s="61"/>
      <c r="J14" s="61"/>
      <c r="K14" s="61"/>
      <c r="L14" s="62"/>
    </row>
    <row r="15" spans="1:12" ht="15" customHeight="1" x14ac:dyDescent="0.3">
      <c r="A15" s="65" t="s">
        <v>246</v>
      </c>
      <c r="B15" s="66" t="s">
        <v>247</v>
      </c>
      <c r="C15" s="61"/>
      <c r="D15" s="61"/>
      <c r="E15" s="61"/>
      <c r="F15" s="61"/>
      <c r="G15" s="61"/>
      <c r="H15" s="61"/>
      <c r="I15" s="61"/>
      <c r="J15" s="61"/>
      <c r="K15" s="61"/>
      <c r="L15" s="62"/>
    </row>
    <row r="16" spans="1:12" ht="15" customHeight="1" x14ac:dyDescent="0.3">
      <c r="A16" s="63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2"/>
    </row>
    <row r="17" spans="1:12" ht="15" customHeight="1" x14ac:dyDescent="0.3">
      <c r="A17" s="63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2"/>
    </row>
    <row r="18" spans="1:12" ht="15" customHeight="1" x14ac:dyDescent="0.3">
      <c r="A18" s="64" t="s">
        <v>248</v>
      </c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2"/>
    </row>
    <row r="19" spans="1:12" ht="15" customHeight="1" x14ac:dyDescent="0.3">
      <c r="A19" s="60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2"/>
    </row>
    <row r="20" spans="1:12" ht="15" customHeight="1" x14ac:dyDescent="0.3">
      <c r="A20" s="1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2"/>
    </row>
    <row r="21" spans="1:12" ht="15" customHeight="1" x14ac:dyDescent="0.3">
      <c r="A21" s="60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2"/>
    </row>
    <row r="22" spans="1:12" ht="15" customHeight="1" x14ac:dyDescent="0.3">
      <c r="A22" s="64" t="s">
        <v>249</v>
      </c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2"/>
    </row>
    <row r="23" spans="1:12" ht="15" customHeight="1" x14ac:dyDescent="0.3">
      <c r="A23" s="60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2"/>
    </row>
    <row r="24" spans="1:12" ht="15" customHeight="1" x14ac:dyDescent="0.3">
      <c r="A24" s="1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2"/>
    </row>
    <row r="25" spans="1:12" ht="15" customHeight="1" x14ac:dyDescent="0.3">
      <c r="A25" s="63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2"/>
    </row>
    <row r="26" spans="1:12" ht="15" customHeight="1" x14ac:dyDescent="0.3">
      <c r="A26" s="64" t="s">
        <v>250</v>
      </c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2"/>
    </row>
    <row r="27" spans="1:12" ht="15" customHeight="1" x14ac:dyDescent="0.3">
      <c r="A27" s="68"/>
      <c r="B27" s="69"/>
      <c r="C27" s="69"/>
      <c r="D27" s="69"/>
      <c r="E27" s="69"/>
      <c r="F27" s="69"/>
      <c r="G27" s="69"/>
      <c r="H27" s="69"/>
      <c r="I27" s="69"/>
      <c r="J27" s="69"/>
      <c r="K27" s="61"/>
      <c r="L27" s="62"/>
    </row>
    <row r="28" spans="1:12" ht="15" customHeight="1" x14ac:dyDescent="0.3">
      <c r="A28" s="70"/>
      <c r="B28" s="71"/>
      <c r="C28" s="100" t="s">
        <v>190</v>
      </c>
      <c r="D28" s="100" t="s">
        <v>193</v>
      </c>
      <c r="E28" s="100" t="s">
        <v>274</v>
      </c>
      <c r="F28" s="100" t="s">
        <v>275</v>
      </c>
      <c r="G28" s="100" t="s">
        <v>276</v>
      </c>
      <c r="H28" s="100" t="s">
        <v>277</v>
      </c>
      <c r="I28" s="71"/>
      <c r="J28" s="72" t="s">
        <v>251</v>
      </c>
      <c r="K28" s="73"/>
      <c r="L28" s="62"/>
    </row>
    <row r="29" spans="1:12" ht="15" customHeight="1" x14ac:dyDescent="0.3">
      <c r="A29" s="74" t="s">
        <v>252</v>
      </c>
      <c r="B29" s="75" t="s">
        <v>253</v>
      </c>
      <c r="C29" s="76" t="s">
        <v>254</v>
      </c>
      <c r="D29" s="76" t="s">
        <v>254</v>
      </c>
      <c r="E29" s="76" t="s">
        <v>254</v>
      </c>
      <c r="F29" s="76" t="s">
        <v>254</v>
      </c>
      <c r="G29" s="76" t="s">
        <v>254</v>
      </c>
      <c r="H29" s="76" t="s">
        <v>254</v>
      </c>
      <c r="I29" s="61"/>
      <c r="J29" s="77"/>
      <c r="K29" s="73"/>
      <c r="L29" s="62"/>
    </row>
    <row r="30" spans="1:12" ht="15" customHeight="1" x14ac:dyDescent="0.3">
      <c r="A30" s="78" t="s">
        <v>255</v>
      </c>
      <c r="B30" s="71"/>
      <c r="C30" s="79"/>
      <c r="D30" s="79"/>
      <c r="E30" s="79"/>
      <c r="F30" s="79"/>
      <c r="G30" s="79"/>
      <c r="H30" s="79"/>
      <c r="I30" s="61"/>
      <c r="J30" s="77"/>
      <c r="K30" s="73"/>
      <c r="L30" s="62"/>
    </row>
    <row r="31" spans="1:12" ht="15" customHeight="1" x14ac:dyDescent="0.3">
      <c r="A31" s="80" t="s">
        <v>256</v>
      </c>
      <c r="B31" s="66" t="s">
        <v>257</v>
      </c>
      <c r="C31" s="81">
        <v>1000000</v>
      </c>
      <c r="D31" s="81">
        <v>1000000</v>
      </c>
      <c r="E31" s="81">
        <v>1000000</v>
      </c>
      <c r="F31" s="81">
        <v>2000000</v>
      </c>
      <c r="G31" s="81">
        <v>2000000</v>
      </c>
      <c r="H31" s="81">
        <v>2000000</v>
      </c>
      <c r="I31" s="61"/>
      <c r="J31" s="77"/>
      <c r="K31" s="73"/>
      <c r="L31" s="62"/>
    </row>
    <row r="32" spans="1:12" ht="15" customHeight="1" x14ac:dyDescent="0.3">
      <c r="A32" s="103" t="s">
        <v>293</v>
      </c>
      <c r="B32" s="101" t="s">
        <v>291</v>
      </c>
      <c r="C32" s="61"/>
      <c r="D32" s="61"/>
      <c r="E32" s="61"/>
      <c r="F32" s="61"/>
      <c r="G32" s="61"/>
      <c r="H32" s="102"/>
      <c r="I32" s="61"/>
      <c r="J32" s="77"/>
      <c r="K32" s="73"/>
      <c r="L32" s="62"/>
    </row>
    <row r="33" spans="1:252" s="117" customFormat="1" ht="15" customHeight="1" x14ac:dyDescent="0.3">
      <c r="A33" s="109" t="s">
        <v>259</v>
      </c>
      <c r="B33" s="110" t="s">
        <v>278</v>
      </c>
      <c r="C33" s="111">
        <v>10000</v>
      </c>
      <c r="D33" s="111">
        <v>0.01</v>
      </c>
      <c r="E33" s="111">
        <v>0.05</v>
      </c>
      <c r="F33" s="111">
        <v>15000</v>
      </c>
      <c r="G33" s="111">
        <v>10000</v>
      </c>
      <c r="H33" s="112">
        <v>0.1</v>
      </c>
      <c r="I33" s="111"/>
      <c r="J33" s="113"/>
      <c r="K33" s="114"/>
      <c r="L33" s="115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  <c r="BF33" s="116"/>
      <c r="BG33" s="116"/>
      <c r="BH33" s="116"/>
      <c r="BI33" s="116"/>
      <c r="BJ33" s="116"/>
      <c r="BK33" s="116"/>
      <c r="BL33" s="116"/>
      <c r="BM33" s="116"/>
      <c r="BN33" s="116"/>
      <c r="BO33" s="116"/>
      <c r="BP33" s="116"/>
      <c r="BQ33" s="116"/>
      <c r="BR33" s="116"/>
      <c r="BS33" s="116"/>
      <c r="BT33" s="116"/>
      <c r="BU33" s="116"/>
      <c r="BV33" s="116"/>
      <c r="BW33" s="116"/>
      <c r="BX33" s="116"/>
      <c r="BY33" s="116"/>
      <c r="BZ33" s="116"/>
      <c r="CA33" s="116"/>
      <c r="CB33" s="116"/>
      <c r="CC33" s="116"/>
      <c r="CD33" s="116"/>
      <c r="CE33" s="116"/>
      <c r="CF33" s="116"/>
      <c r="CG33" s="116"/>
      <c r="CH33" s="116"/>
      <c r="CI33" s="116"/>
      <c r="CJ33" s="116"/>
      <c r="CK33" s="116"/>
      <c r="CL33" s="116"/>
      <c r="CM33" s="116"/>
      <c r="CN33" s="116"/>
      <c r="CO33" s="116"/>
      <c r="CP33" s="116"/>
      <c r="CQ33" s="116"/>
      <c r="CR33" s="116"/>
      <c r="CS33" s="116"/>
      <c r="CT33" s="116"/>
      <c r="CU33" s="116"/>
      <c r="CV33" s="116"/>
      <c r="CW33" s="116"/>
      <c r="CX33" s="116"/>
      <c r="CY33" s="116"/>
      <c r="CZ33" s="116"/>
      <c r="DA33" s="116"/>
      <c r="DB33" s="116"/>
      <c r="DC33" s="116"/>
      <c r="DD33" s="116"/>
      <c r="DE33" s="116"/>
      <c r="DF33" s="116"/>
      <c r="DG33" s="116"/>
      <c r="DH33" s="116"/>
      <c r="DI33" s="116"/>
      <c r="DJ33" s="116"/>
      <c r="DK33" s="116"/>
      <c r="DL33" s="116"/>
      <c r="DM33" s="116"/>
      <c r="DN33" s="116"/>
      <c r="DO33" s="116"/>
      <c r="DP33" s="116"/>
      <c r="DQ33" s="116"/>
      <c r="DR33" s="116"/>
      <c r="DS33" s="116"/>
      <c r="DT33" s="116"/>
      <c r="DU33" s="116"/>
      <c r="DV33" s="116"/>
      <c r="DW33" s="116"/>
      <c r="DX33" s="116"/>
      <c r="DY33" s="116"/>
      <c r="DZ33" s="116"/>
      <c r="EA33" s="116"/>
      <c r="EB33" s="116"/>
      <c r="EC33" s="116"/>
      <c r="ED33" s="116"/>
      <c r="EE33" s="116"/>
      <c r="EF33" s="116"/>
      <c r="EG33" s="116"/>
      <c r="EH33" s="116"/>
      <c r="EI33" s="116"/>
      <c r="EJ33" s="116"/>
      <c r="EK33" s="116"/>
      <c r="EL33" s="116"/>
      <c r="EM33" s="116"/>
      <c r="EN33" s="116"/>
      <c r="EO33" s="116"/>
      <c r="EP33" s="116"/>
      <c r="EQ33" s="116"/>
      <c r="ER33" s="116"/>
      <c r="ES33" s="116"/>
      <c r="ET33" s="116"/>
      <c r="EU33" s="116"/>
      <c r="EV33" s="116"/>
      <c r="EW33" s="116"/>
      <c r="EX33" s="116"/>
      <c r="EY33" s="116"/>
      <c r="EZ33" s="116"/>
      <c r="FA33" s="116"/>
      <c r="FB33" s="116"/>
      <c r="FC33" s="116"/>
      <c r="FD33" s="116"/>
      <c r="FE33" s="116"/>
      <c r="FF33" s="116"/>
      <c r="FG33" s="116"/>
      <c r="FH33" s="116"/>
      <c r="FI33" s="116"/>
      <c r="FJ33" s="116"/>
      <c r="FK33" s="116"/>
      <c r="FL33" s="116"/>
      <c r="FM33" s="116"/>
      <c r="FN33" s="116"/>
      <c r="FO33" s="116"/>
      <c r="FP33" s="116"/>
      <c r="FQ33" s="116"/>
      <c r="FR33" s="116"/>
      <c r="FS33" s="116"/>
      <c r="FT33" s="116"/>
      <c r="FU33" s="116"/>
      <c r="FV33" s="116"/>
      <c r="FW33" s="116"/>
      <c r="FX33" s="116"/>
      <c r="FY33" s="116"/>
      <c r="FZ33" s="116"/>
      <c r="GA33" s="116"/>
      <c r="GB33" s="116"/>
      <c r="GC33" s="116"/>
      <c r="GD33" s="116"/>
      <c r="GE33" s="116"/>
      <c r="GF33" s="116"/>
      <c r="GG33" s="116"/>
      <c r="GH33" s="116"/>
      <c r="GI33" s="116"/>
      <c r="GJ33" s="116"/>
      <c r="GK33" s="116"/>
      <c r="GL33" s="116"/>
      <c r="GM33" s="116"/>
      <c r="GN33" s="116"/>
      <c r="GO33" s="116"/>
      <c r="GP33" s="116"/>
      <c r="GQ33" s="116"/>
      <c r="GR33" s="116"/>
      <c r="GS33" s="116"/>
      <c r="GT33" s="116"/>
      <c r="GU33" s="116"/>
      <c r="GV33" s="116"/>
      <c r="GW33" s="116"/>
      <c r="GX33" s="116"/>
      <c r="GY33" s="116"/>
      <c r="GZ33" s="116"/>
      <c r="HA33" s="116"/>
      <c r="HB33" s="116"/>
      <c r="HC33" s="116"/>
      <c r="HD33" s="116"/>
      <c r="HE33" s="116"/>
      <c r="HF33" s="116"/>
      <c r="HG33" s="116"/>
      <c r="HH33" s="116"/>
      <c r="HI33" s="116"/>
      <c r="HJ33" s="116"/>
      <c r="HK33" s="116"/>
      <c r="HL33" s="116"/>
      <c r="HM33" s="116"/>
      <c r="HN33" s="116"/>
      <c r="HO33" s="116"/>
      <c r="HP33" s="116"/>
      <c r="HQ33" s="116"/>
      <c r="HR33" s="116"/>
      <c r="HS33" s="116"/>
      <c r="HT33" s="116"/>
      <c r="HU33" s="116"/>
      <c r="HV33" s="116"/>
      <c r="HW33" s="116"/>
      <c r="HX33" s="116"/>
      <c r="HY33" s="116"/>
      <c r="HZ33" s="116"/>
      <c r="IA33" s="116"/>
      <c r="IB33" s="116"/>
      <c r="IC33" s="116"/>
      <c r="ID33" s="116"/>
      <c r="IE33" s="116"/>
      <c r="IF33" s="116"/>
      <c r="IG33" s="116"/>
      <c r="IH33" s="116"/>
      <c r="II33" s="116"/>
      <c r="IJ33" s="116"/>
      <c r="IK33" s="116"/>
      <c r="IL33" s="116"/>
      <c r="IM33" s="116"/>
      <c r="IN33" s="116"/>
      <c r="IO33" s="116"/>
      <c r="IP33" s="116"/>
      <c r="IQ33" s="116"/>
      <c r="IR33" s="116"/>
    </row>
    <row r="34" spans="1:252" s="117" customFormat="1" ht="15" customHeight="1" x14ac:dyDescent="0.3">
      <c r="A34" s="109" t="s">
        <v>292</v>
      </c>
      <c r="B34" s="110"/>
      <c r="C34" s="111">
        <v>0</v>
      </c>
      <c r="D34" s="111">
        <v>2</v>
      </c>
      <c r="E34" s="111">
        <v>1</v>
      </c>
      <c r="F34" s="111">
        <v>0</v>
      </c>
      <c r="G34" s="111">
        <v>0</v>
      </c>
      <c r="H34" s="112">
        <v>2</v>
      </c>
      <c r="I34" s="111"/>
      <c r="J34" s="113"/>
      <c r="K34" s="114"/>
      <c r="L34" s="115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  <c r="BF34" s="116"/>
      <c r="BG34" s="116"/>
      <c r="BH34" s="116"/>
      <c r="BI34" s="116"/>
      <c r="BJ34" s="116"/>
      <c r="BK34" s="116"/>
      <c r="BL34" s="116"/>
      <c r="BM34" s="116"/>
      <c r="BN34" s="116"/>
      <c r="BO34" s="116"/>
      <c r="BP34" s="116"/>
      <c r="BQ34" s="116"/>
      <c r="BR34" s="116"/>
      <c r="BS34" s="116"/>
      <c r="BT34" s="116"/>
      <c r="BU34" s="116"/>
      <c r="BV34" s="116"/>
      <c r="BW34" s="116"/>
      <c r="BX34" s="116"/>
      <c r="BY34" s="116"/>
      <c r="BZ34" s="116"/>
      <c r="CA34" s="116"/>
      <c r="CB34" s="116"/>
      <c r="CC34" s="116"/>
      <c r="CD34" s="116"/>
      <c r="CE34" s="116"/>
      <c r="CF34" s="116"/>
      <c r="CG34" s="116"/>
      <c r="CH34" s="116"/>
      <c r="CI34" s="116"/>
      <c r="CJ34" s="116"/>
      <c r="CK34" s="116"/>
      <c r="CL34" s="116"/>
      <c r="CM34" s="116"/>
      <c r="CN34" s="116"/>
      <c r="CO34" s="116"/>
      <c r="CP34" s="116"/>
      <c r="CQ34" s="116"/>
      <c r="CR34" s="116"/>
      <c r="CS34" s="116"/>
      <c r="CT34" s="116"/>
      <c r="CU34" s="116"/>
      <c r="CV34" s="116"/>
      <c r="CW34" s="116"/>
      <c r="CX34" s="116"/>
      <c r="CY34" s="116"/>
      <c r="CZ34" s="116"/>
      <c r="DA34" s="116"/>
      <c r="DB34" s="116"/>
      <c r="DC34" s="116"/>
      <c r="DD34" s="116"/>
      <c r="DE34" s="116"/>
      <c r="DF34" s="116"/>
      <c r="DG34" s="116"/>
      <c r="DH34" s="116"/>
      <c r="DI34" s="116"/>
      <c r="DJ34" s="116"/>
      <c r="DK34" s="116"/>
      <c r="DL34" s="116"/>
      <c r="DM34" s="116"/>
      <c r="DN34" s="116"/>
      <c r="DO34" s="116"/>
      <c r="DP34" s="116"/>
      <c r="DQ34" s="116"/>
      <c r="DR34" s="116"/>
      <c r="DS34" s="116"/>
      <c r="DT34" s="116"/>
      <c r="DU34" s="116"/>
      <c r="DV34" s="116"/>
      <c r="DW34" s="116"/>
      <c r="DX34" s="116"/>
      <c r="DY34" s="116"/>
      <c r="DZ34" s="116"/>
      <c r="EA34" s="116"/>
      <c r="EB34" s="116"/>
      <c r="EC34" s="116"/>
      <c r="ED34" s="116"/>
      <c r="EE34" s="116"/>
      <c r="EF34" s="116"/>
      <c r="EG34" s="116"/>
      <c r="EH34" s="116"/>
      <c r="EI34" s="116"/>
      <c r="EJ34" s="116"/>
      <c r="EK34" s="116"/>
      <c r="EL34" s="116"/>
      <c r="EM34" s="116"/>
      <c r="EN34" s="116"/>
      <c r="EO34" s="116"/>
      <c r="EP34" s="116"/>
      <c r="EQ34" s="116"/>
      <c r="ER34" s="116"/>
      <c r="ES34" s="116"/>
      <c r="ET34" s="116"/>
      <c r="EU34" s="116"/>
      <c r="EV34" s="116"/>
      <c r="EW34" s="116"/>
      <c r="EX34" s="116"/>
      <c r="EY34" s="116"/>
      <c r="EZ34" s="116"/>
      <c r="FA34" s="116"/>
      <c r="FB34" s="116"/>
      <c r="FC34" s="116"/>
      <c r="FD34" s="116"/>
      <c r="FE34" s="116"/>
      <c r="FF34" s="116"/>
      <c r="FG34" s="116"/>
      <c r="FH34" s="116"/>
      <c r="FI34" s="116"/>
      <c r="FJ34" s="116"/>
      <c r="FK34" s="116"/>
      <c r="FL34" s="116"/>
      <c r="FM34" s="116"/>
      <c r="FN34" s="116"/>
      <c r="FO34" s="116"/>
      <c r="FP34" s="116"/>
      <c r="FQ34" s="116"/>
      <c r="FR34" s="116"/>
      <c r="FS34" s="116"/>
      <c r="FT34" s="116"/>
      <c r="FU34" s="116"/>
      <c r="FV34" s="116"/>
      <c r="FW34" s="116"/>
      <c r="FX34" s="116"/>
      <c r="FY34" s="116"/>
      <c r="FZ34" s="116"/>
      <c r="GA34" s="116"/>
      <c r="GB34" s="116"/>
      <c r="GC34" s="116"/>
      <c r="GD34" s="116"/>
      <c r="GE34" s="116"/>
      <c r="GF34" s="116"/>
      <c r="GG34" s="116"/>
      <c r="GH34" s="116"/>
      <c r="GI34" s="116"/>
      <c r="GJ34" s="116"/>
      <c r="GK34" s="116"/>
      <c r="GL34" s="116"/>
      <c r="GM34" s="116"/>
      <c r="GN34" s="116"/>
      <c r="GO34" s="116"/>
      <c r="GP34" s="116"/>
      <c r="GQ34" s="116"/>
      <c r="GR34" s="116"/>
      <c r="GS34" s="116"/>
      <c r="GT34" s="116"/>
      <c r="GU34" s="116"/>
      <c r="GV34" s="116"/>
      <c r="GW34" s="116"/>
      <c r="GX34" s="116"/>
      <c r="GY34" s="116"/>
      <c r="GZ34" s="116"/>
      <c r="HA34" s="116"/>
      <c r="HB34" s="116"/>
      <c r="HC34" s="116"/>
      <c r="HD34" s="116"/>
      <c r="HE34" s="116"/>
      <c r="HF34" s="116"/>
      <c r="HG34" s="116"/>
      <c r="HH34" s="116"/>
      <c r="HI34" s="116"/>
      <c r="HJ34" s="116"/>
      <c r="HK34" s="116"/>
      <c r="HL34" s="116"/>
      <c r="HM34" s="116"/>
      <c r="HN34" s="116"/>
      <c r="HO34" s="116"/>
      <c r="HP34" s="116"/>
      <c r="HQ34" s="116"/>
      <c r="HR34" s="116"/>
      <c r="HS34" s="116"/>
      <c r="HT34" s="116"/>
      <c r="HU34" s="116"/>
      <c r="HV34" s="116"/>
      <c r="HW34" s="116"/>
      <c r="HX34" s="116"/>
      <c r="HY34" s="116"/>
      <c r="HZ34" s="116"/>
      <c r="IA34" s="116"/>
      <c r="IB34" s="116"/>
      <c r="IC34" s="116"/>
      <c r="ID34" s="116"/>
      <c r="IE34" s="116"/>
      <c r="IF34" s="116"/>
      <c r="IG34" s="116"/>
      <c r="IH34" s="116"/>
      <c r="II34" s="116"/>
      <c r="IJ34" s="116"/>
      <c r="IK34" s="116"/>
      <c r="IL34" s="116"/>
      <c r="IM34" s="116"/>
      <c r="IN34" s="116"/>
      <c r="IO34" s="116"/>
      <c r="IP34" s="116"/>
      <c r="IQ34" s="116"/>
      <c r="IR34" s="116"/>
    </row>
    <row r="35" spans="1:252" s="117" customFormat="1" ht="15" customHeight="1" x14ac:dyDescent="0.3">
      <c r="A35" s="109" t="s">
        <v>293</v>
      </c>
      <c r="B35" s="110" t="s">
        <v>279</v>
      </c>
      <c r="C35" s="118"/>
      <c r="D35" s="118"/>
      <c r="E35" s="118"/>
      <c r="F35" s="118"/>
      <c r="G35" s="118"/>
      <c r="H35" s="118"/>
      <c r="I35" s="111"/>
      <c r="J35" s="113"/>
      <c r="K35" s="114"/>
      <c r="L35" s="115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  <c r="BF35" s="116"/>
      <c r="BG35" s="116"/>
      <c r="BH35" s="116"/>
      <c r="BI35" s="116"/>
      <c r="BJ35" s="116"/>
      <c r="BK35" s="116"/>
      <c r="BL35" s="116"/>
      <c r="BM35" s="116"/>
      <c r="BN35" s="116"/>
      <c r="BO35" s="116"/>
      <c r="BP35" s="116"/>
      <c r="BQ35" s="116"/>
      <c r="BR35" s="116"/>
      <c r="BS35" s="116"/>
      <c r="BT35" s="116"/>
      <c r="BU35" s="116"/>
      <c r="BV35" s="116"/>
      <c r="BW35" s="116"/>
      <c r="BX35" s="116"/>
      <c r="BY35" s="116"/>
      <c r="BZ35" s="116"/>
      <c r="CA35" s="116"/>
      <c r="CB35" s="116"/>
      <c r="CC35" s="116"/>
      <c r="CD35" s="116"/>
      <c r="CE35" s="116"/>
      <c r="CF35" s="116"/>
      <c r="CG35" s="116"/>
      <c r="CH35" s="116"/>
      <c r="CI35" s="116"/>
      <c r="CJ35" s="116"/>
      <c r="CK35" s="116"/>
      <c r="CL35" s="116"/>
      <c r="CM35" s="116"/>
      <c r="CN35" s="116"/>
      <c r="CO35" s="116"/>
      <c r="CP35" s="116"/>
      <c r="CQ35" s="116"/>
      <c r="CR35" s="116"/>
      <c r="CS35" s="116"/>
      <c r="CT35" s="116"/>
      <c r="CU35" s="116"/>
      <c r="CV35" s="116"/>
      <c r="CW35" s="116"/>
      <c r="CX35" s="116"/>
      <c r="CY35" s="116"/>
      <c r="CZ35" s="116"/>
      <c r="DA35" s="116"/>
      <c r="DB35" s="116"/>
      <c r="DC35" s="116"/>
      <c r="DD35" s="116"/>
      <c r="DE35" s="116"/>
      <c r="DF35" s="116"/>
      <c r="DG35" s="116"/>
      <c r="DH35" s="116"/>
      <c r="DI35" s="116"/>
      <c r="DJ35" s="116"/>
      <c r="DK35" s="116"/>
      <c r="DL35" s="116"/>
      <c r="DM35" s="116"/>
      <c r="DN35" s="116"/>
      <c r="DO35" s="116"/>
      <c r="DP35" s="116"/>
      <c r="DQ35" s="116"/>
      <c r="DR35" s="116"/>
      <c r="DS35" s="116"/>
      <c r="DT35" s="116"/>
      <c r="DU35" s="116"/>
      <c r="DV35" s="116"/>
      <c r="DW35" s="116"/>
      <c r="DX35" s="116"/>
      <c r="DY35" s="116"/>
      <c r="DZ35" s="116"/>
      <c r="EA35" s="116"/>
      <c r="EB35" s="116"/>
      <c r="EC35" s="116"/>
      <c r="ED35" s="116"/>
      <c r="EE35" s="116"/>
      <c r="EF35" s="116"/>
      <c r="EG35" s="116"/>
      <c r="EH35" s="116"/>
      <c r="EI35" s="116"/>
      <c r="EJ35" s="116"/>
      <c r="EK35" s="116"/>
      <c r="EL35" s="116"/>
      <c r="EM35" s="116"/>
      <c r="EN35" s="116"/>
      <c r="EO35" s="116"/>
      <c r="EP35" s="116"/>
      <c r="EQ35" s="116"/>
      <c r="ER35" s="116"/>
      <c r="ES35" s="116"/>
      <c r="ET35" s="116"/>
      <c r="EU35" s="116"/>
      <c r="EV35" s="116"/>
      <c r="EW35" s="116"/>
      <c r="EX35" s="116"/>
      <c r="EY35" s="116"/>
      <c r="EZ35" s="116"/>
      <c r="FA35" s="116"/>
      <c r="FB35" s="116"/>
      <c r="FC35" s="116"/>
      <c r="FD35" s="116"/>
      <c r="FE35" s="116"/>
      <c r="FF35" s="116"/>
      <c r="FG35" s="116"/>
      <c r="FH35" s="116"/>
      <c r="FI35" s="116"/>
      <c r="FJ35" s="116"/>
      <c r="FK35" s="116"/>
      <c r="FL35" s="116"/>
      <c r="FM35" s="116"/>
      <c r="FN35" s="116"/>
      <c r="FO35" s="116"/>
      <c r="FP35" s="116"/>
      <c r="FQ35" s="116"/>
      <c r="FR35" s="116"/>
      <c r="FS35" s="116"/>
      <c r="FT35" s="116"/>
      <c r="FU35" s="116"/>
      <c r="FV35" s="116"/>
      <c r="FW35" s="116"/>
      <c r="FX35" s="116"/>
      <c r="FY35" s="116"/>
      <c r="FZ35" s="116"/>
      <c r="GA35" s="116"/>
      <c r="GB35" s="116"/>
      <c r="GC35" s="116"/>
      <c r="GD35" s="116"/>
      <c r="GE35" s="116"/>
      <c r="GF35" s="116"/>
      <c r="GG35" s="116"/>
      <c r="GH35" s="116"/>
      <c r="GI35" s="116"/>
      <c r="GJ35" s="116"/>
      <c r="GK35" s="116"/>
      <c r="GL35" s="116"/>
      <c r="GM35" s="116"/>
      <c r="GN35" s="116"/>
      <c r="GO35" s="116"/>
      <c r="GP35" s="116"/>
      <c r="GQ35" s="116"/>
      <c r="GR35" s="116"/>
      <c r="GS35" s="116"/>
      <c r="GT35" s="116"/>
      <c r="GU35" s="116"/>
      <c r="GV35" s="116"/>
      <c r="GW35" s="116"/>
      <c r="GX35" s="116"/>
      <c r="GY35" s="116"/>
      <c r="GZ35" s="116"/>
      <c r="HA35" s="116"/>
      <c r="HB35" s="116"/>
      <c r="HC35" s="116"/>
      <c r="HD35" s="116"/>
      <c r="HE35" s="116"/>
      <c r="HF35" s="116"/>
      <c r="HG35" s="116"/>
      <c r="HH35" s="116"/>
      <c r="HI35" s="116"/>
      <c r="HJ35" s="116"/>
      <c r="HK35" s="116"/>
      <c r="HL35" s="116"/>
      <c r="HM35" s="116"/>
      <c r="HN35" s="116"/>
      <c r="HO35" s="116"/>
      <c r="HP35" s="116"/>
      <c r="HQ35" s="116"/>
      <c r="HR35" s="116"/>
      <c r="HS35" s="116"/>
      <c r="HT35" s="116"/>
      <c r="HU35" s="116"/>
      <c r="HV35" s="116"/>
      <c r="HW35" s="116"/>
      <c r="HX35" s="116"/>
      <c r="HY35" s="116"/>
      <c r="HZ35" s="116"/>
      <c r="IA35" s="116"/>
      <c r="IB35" s="116"/>
      <c r="IC35" s="116"/>
      <c r="ID35" s="116"/>
      <c r="IE35" s="116"/>
      <c r="IF35" s="116"/>
      <c r="IG35" s="116"/>
      <c r="IH35" s="116"/>
      <c r="II35" s="116"/>
      <c r="IJ35" s="116"/>
      <c r="IK35" s="116"/>
      <c r="IL35" s="116"/>
      <c r="IM35" s="116"/>
      <c r="IN35" s="116"/>
      <c r="IO35" s="116"/>
      <c r="IP35" s="116"/>
      <c r="IQ35" s="116"/>
      <c r="IR35" s="116"/>
    </row>
    <row r="36" spans="1:252" s="117" customFormat="1" ht="15" customHeight="1" x14ac:dyDescent="0.3">
      <c r="A36" s="114" t="s">
        <v>280</v>
      </c>
      <c r="B36" s="111"/>
      <c r="C36" s="119">
        <v>1</v>
      </c>
      <c r="D36" s="120"/>
      <c r="E36" s="121"/>
      <c r="F36" s="122"/>
      <c r="G36" s="123"/>
      <c r="H36" s="123"/>
      <c r="I36" s="111"/>
      <c r="J36" s="124"/>
      <c r="K36" s="114"/>
      <c r="L36" s="115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  <c r="BF36" s="116"/>
      <c r="BG36" s="116"/>
      <c r="BH36" s="116"/>
      <c r="BI36" s="116"/>
      <c r="BJ36" s="116"/>
      <c r="BK36" s="116"/>
      <c r="BL36" s="116"/>
      <c r="BM36" s="116"/>
      <c r="BN36" s="116"/>
      <c r="BO36" s="116"/>
      <c r="BP36" s="116"/>
      <c r="BQ36" s="116"/>
      <c r="BR36" s="116"/>
      <c r="BS36" s="116"/>
      <c r="BT36" s="116"/>
      <c r="BU36" s="116"/>
      <c r="BV36" s="116"/>
      <c r="BW36" s="116"/>
      <c r="BX36" s="116"/>
      <c r="BY36" s="116"/>
      <c r="BZ36" s="116"/>
      <c r="CA36" s="116"/>
      <c r="CB36" s="116"/>
      <c r="CC36" s="116"/>
      <c r="CD36" s="116"/>
      <c r="CE36" s="116"/>
      <c r="CF36" s="116"/>
      <c r="CG36" s="116"/>
      <c r="CH36" s="116"/>
      <c r="CI36" s="116"/>
      <c r="CJ36" s="116"/>
      <c r="CK36" s="116"/>
      <c r="CL36" s="116"/>
      <c r="CM36" s="116"/>
      <c r="CN36" s="116"/>
      <c r="CO36" s="116"/>
      <c r="CP36" s="116"/>
      <c r="CQ36" s="116"/>
      <c r="CR36" s="116"/>
      <c r="CS36" s="116"/>
      <c r="CT36" s="116"/>
      <c r="CU36" s="116"/>
      <c r="CV36" s="116"/>
      <c r="CW36" s="116"/>
      <c r="CX36" s="116"/>
      <c r="CY36" s="116"/>
      <c r="CZ36" s="116"/>
      <c r="DA36" s="116"/>
      <c r="DB36" s="116"/>
      <c r="DC36" s="116"/>
      <c r="DD36" s="116"/>
      <c r="DE36" s="116"/>
      <c r="DF36" s="116"/>
      <c r="DG36" s="116"/>
      <c r="DH36" s="116"/>
      <c r="DI36" s="116"/>
      <c r="DJ36" s="116"/>
      <c r="DK36" s="116"/>
      <c r="DL36" s="116"/>
      <c r="DM36" s="116"/>
      <c r="DN36" s="116"/>
      <c r="DO36" s="116"/>
      <c r="DP36" s="116"/>
      <c r="DQ36" s="116"/>
      <c r="DR36" s="116"/>
      <c r="DS36" s="116"/>
      <c r="DT36" s="116"/>
      <c r="DU36" s="116"/>
      <c r="DV36" s="116"/>
      <c r="DW36" s="116"/>
      <c r="DX36" s="116"/>
      <c r="DY36" s="116"/>
      <c r="DZ36" s="116"/>
      <c r="EA36" s="116"/>
      <c r="EB36" s="116"/>
      <c r="EC36" s="116"/>
      <c r="ED36" s="116"/>
      <c r="EE36" s="116"/>
      <c r="EF36" s="116"/>
      <c r="EG36" s="116"/>
      <c r="EH36" s="116"/>
      <c r="EI36" s="116"/>
      <c r="EJ36" s="116"/>
      <c r="EK36" s="116"/>
      <c r="EL36" s="116"/>
      <c r="EM36" s="116"/>
      <c r="EN36" s="116"/>
      <c r="EO36" s="116"/>
      <c r="EP36" s="116"/>
      <c r="EQ36" s="116"/>
      <c r="ER36" s="116"/>
      <c r="ES36" s="116"/>
      <c r="ET36" s="116"/>
      <c r="EU36" s="116"/>
      <c r="EV36" s="116"/>
      <c r="EW36" s="116"/>
      <c r="EX36" s="116"/>
      <c r="EY36" s="116"/>
      <c r="EZ36" s="116"/>
      <c r="FA36" s="116"/>
      <c r="FB36" s="116"/>
      <c r="FC36" s="116"/>
      <c r="FD36" s="116"/>
      <c r="FE36" s="116"/>
      <c r="FF36" s="116"/>
      <c r="FG36" s="116"/>
      <c r="FH36" s="116"/>
      <c r="FI36" s="116"/>
      <c r="FJ36" s="116"/>
      <c r="FK36" s="116"/>
      <c r="FL36" s="116"/>
      <c r="FM36" s="116"/>
      <c r="FN36" s="116"/>
      <c r="FO36" s="116"/>
      <c r="FP36" s="116"/>
      <c r="FQ36" s="116"/>
      <c r="FR36" s="116"/>
      <c r="FS36" s="116"/>
      <c r="FT36" s="116"/>
      <c r="FU36" s="116"/>
      <c r="FV36" s="116"/>
      <c r="FW36" s="116"/>
      <c r="FX36" s="116"/>
      <c r="FY36" s="116"/>
      <c r="FZ36" s="116"/>
      <c r="GA36" s="116"/>
      <c r="GB36" s="116"/>
      <c r="GC36" s="116"/>
      <c r="GD36" s="116"/>
      <c r="GE36" s="116"/>
      <c r="GF36" s="116"/>
      <c r="GG36" s="116"/>
      <c r="GH36" s="116"/>
      <c r="GI36" s="116"/>
      <c r="GJ36" s="116"/>
      <c r="GK36" s="116"/>
      <c r="GL36" s="116"/>
      <c r="GM36" s="116"/>
      <c r="GN36" s="116"/>
      <c r="GO36" s="116"/>
      <c r="GP36" s="116"/>
      <c r="GQ36" s="116"/>
      <c r="GR36" s="116"/>
      <c r="GS36" s="116"/>
      <c r="GT36" s="116"/>
      <c r="GU36" s="116"/>
      <c r="GV36" s="116"/>
      <c r="GW36" s="116"/>
      <c r="GX36" s="116"/>
      <c r="GY36" s="116"/>
      <c r="GZ36" s="116"/>
      <c r="HA36" s="116"/>
      <c r="HB36" s="116"/>
      <c r="HC36" s="116"/>
      <c r="HD36" s="116"/>
      <c r="HE36" s="116"/>
      <c r="HF36" s="116"/>
      <c r="HG36" s="116"/>
      <c r="HH36" s="116"/>
      <c r="HI36" s="116"/>
      <c r="HJ36" s="116"/>
      <c r="HK36" s="116"/>
      <c r="HL36" s="116"/>
      <c r="HM36" s="116"/>
      <c r="HN36" s="116"/>
      <c r="HO36" s="116"/>
      <c r="HP36" s="116"/>
      <c r="HQ36" s="116"/>
      <c r="HR36" s="116"/>
      <c r="HS36" s="116"/>
      <c r="HT36" s="116"/>
      <c r="HU36" s="116"/>
      <c r="HV36" s="116"/>
      <c r="HW36" s="116"/>
      <c r="HX36" s="116"/>
      <c r="HY36" s="116"/>
      <c r="HZ36" s="116"/>
      <c r="IA36" s="116"/>
      <c r="IB36" s="116"/>
      <c r="IC36" s="116"/>
      <c r="ID36" s="116"/>
      <c r="IE36" s="116"/>
      <c r="IF36" s="116"/>
      <c r="IG36" s="116"/>
      <c r="IH36" s="116"/>
      <c r="II36" s="116"/>
      <c r="IJ36" s="116"/>
      <c r="IK36" s="116"/>
      <c r="IL36" s="116"/>
      <c r="IM36" s="116"/>
      <c r="IN36" s="116"/>
      <c r="IO36" s="116"/>
      <c r="IP36" s="116"/>
      <c r="IQ36" s="116"/>
      <c r="IR36" s="116"/>
    </row>
    <row r="37" spans="1:252" s="117" customFormat="1" ht="15" customHeight="1" x14ac:dyDescent="0.3">
      <c r="A37" s="114" t="s">
        <v>281</v>
      </c>
      <c r="B37" s="111" t="s">
        <v>282</v>
      </c>
      <c r="C37" s="119">
        <v>50000</v>
      </c>
      <c r="D37" s="120"/>
      <c r="E37" s="121"/>
      <c r="F37" s="122"/>
      <c r="G37" s="123"/>
      <c r="H37" s="123"/>
      <c r="I37" s="111"/>
      <c r="J37" s="124"/>
      <c r="K37" s="114"/>
      <c r="L37" s="115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  <c r="BF37" s="116"/>
      <c r="BG37" s="116"/>
      <c r="BH37" s="116"/>
      <c r="BI37" s="116"/>
      <c r="BJ37" s="116"/>
      <c r="BK37" s="116"/>
      <c r="BL37" s="116"/>
      <c r="BM37" s="116"/>
      <c r="BN37" s="116"/>
      <c r="BO37" s="116"/>
      <c r="BP37" s="116"/>
      <c r="BQ37" s="116"/>
      <c r="BR37" s="116"/>
      <c r="BS37" s="116"/>
      <c r="BT37" s="116"/>
      <c r="BU37" s="116"/>
      <c r="BV37" s="116"/>
      <c r="BW37" s="116"/>
      <c r="BX37" s="116"/>
      <c r="BY37" s="116"/>
      <c r="BZ37" s="116"/>
      <c r="CA37" s="116"/>
      <c r="CB37" s="116"/>
      <c r="CC37" s="116"/>
      <c r="CD37" s="116"/>
      <c r="CE37" s="116"/>
      <c r="CF37" s="116"/>
      <c r="CG37" s="116"/>
      <c r="CH37" s="116"/>
      <c r="CI37" s="116"/>
      <c r="CJ37" s="116"/>
      <c r="CK37" s="116"/>
      <c r="CL37" s="116"/>
      <c r="CM37" s="116"/>
      <c r="CN37" s="116"/>
      <c r="CO37" s="116"/>
      <c r="CP37" s="116"/>
      <c r="CQ37" s="116"/>
      <c r="CR37" s="116"/>
      <c r="CS37" s="116"/>
      <c r="CT37" s="116"/>
      <c r="CU37" s="116"/>
      <c r="CV37" s="116"/>
      <c r="CW37" s="116"/>
      <c r="CX37" s="116"/>
      <c r="CY37" s="116"/>
      <c r="CZ37" s="116"/>
      <c r="DA37" s="116"/>
      <c r="DB37" s="116"/>
      <c r="DC37" s="116"/>
      <c r="DD37" s="116"/>
      <c r="DE37" s="116"/>
      <c r="DF37" s="116"/>
      <c r="DG37" s="116"/>
      <c r="DH37" s="116"/>
      <c r="DI37" s="116"/>
      <c r="DJ37" s="116"/>
      <c r="DK37" s="116"/>
      <c r="DL37" s="116"/>
      <c r="DM37" s="116"/>
      <c r="DN37" s="116"/>
      <c r="DO37" s="116"/>
      <c r="DP37" s="116"/>
      <c r="DQ37" s="116"/>
      <c r="DR37" s="116"/>
      <c r="DS37" s="116"/>
      <c r="DT37" s="116"/>
      <c r="DU37" s="116"/>
      <c r="DV37" s="116"/>
      <c r="DW37" s="116"/>
      <c r="DX37" s="116"/>
      <c r="DY37" s="116"/>
      <c r="DZ37" s="116"/>
      <c r="EA37" s="116"/>
      <c r="EB37" s="116"/>
      <c r="EC37" s="116"/>
      <c r="ED37" s="116"/>
      <c r="EE37" s="116"/>
      <c r="EF37" s="116"/>
      <c r="EG37" s="116"/>
      <c r="EH37" s="116"/>
      <c r="EI37" s="116"/>
      <c r="EJ37" s="116"/>
      <c r="EK37" s="116"/>
      <c r="EL37" s="116"/>
      <c r="EM37" s="116"/>
      <c r="EN37" s="116"/>
      <c r="EO37" s="116"/>
      <c r="EP37" s="116"/>
      <c r="EQ37" s="116"/>
      <c r="ER37" s="116"/>
      <c r="ES37" s="116"/>
      <c r="ET37" s="116"/>
      <c r="EU37" s="116"/>
      <c r="EV37" s="116"/>
      <c r="EW37" s="116"/>
      <c r="EX37" s="116"/>
      <c r="EY37" s="116"/>
      <c r="EZ37" s="116"/>
      <c r="FA37" s="116"/>
      <c r="FB37" s="116"/>
      <c r="FC37" s="116"/>
      <c r="FD37" s="116"/>
      <c r="FE37" s="116"/>
      <c r="FF37" s="116"/>
      <c r="FG37" s="116"/>
      <c r="FH37" s="116"/>
      <c r="FI37" s="116"/>
      <c r="FJ37" s="116"/>
      <c r="FK37" s="116"/>
      <c r="FL37" s="116"/>
      <c r="FM37" s="116"/>
      <c r="FN37" s="116"/>
      <c r="FO37" s="116"/>
      <c r="FP37" s="116"/>
      <c r="FQ37" s="116"/>
      <c r="FR37" s="116"/>
      <c r="FS37" s="116"/>
      <c r="FT37" s="116"/>
      <c r="FU37" s="116"/>
      <c r="FV37" s="116"/>
      <c r="FW37" s="116"/>
      <c r="FX37" s="116"/>
      <c r="FY37" s="116"/>
      <c r="FZ37" s="116"/>
      <c r="GA37" s="116"/>
      <c r="GB37" s="116"/>
      <c r="GC37" s="116"/>
      <c r="GD37" s="116"/>
      <c r="GE37" s="116"/>
      <c r="GF37" s="116"/>
      <c r="GG37" s="116"/>
      <c r="GH37" s="116"/>
      <c r="GI37" s="116"/>
      <c r="GJ37" s="116"/>
      <c r="GK37" s="116"/>
      <c r="GL37" s="116"/>
      <c r="GM37" s="116"/>
      <c r="GN37" s="116"/>
      <c r="GO37" s="116"/>
      <c r="GP37" s="116"/>
      <c r="GQ37" s="116"/>
      <c r="GR37" s="116"/>
      <c r="GS37" s="116"/>
      <c r="GT37" s="116"/>
      <c r="GU37" s="116"/>
      <c r="GV37" s="116"/>
      <c r="GW37" s="116"/>
      <c r="GX37" s="116"/>
      <c r="GY37" s="116"/>
      <c r="GZ37" s="116"/>
      <c r="HA37" s="116"/>
      <c r="HB37" s="116"/>
      <c r="HC37" s="116"/>
      <c r="HD37" s="116"/>
      <c r="HE37" s="116"/>
      <c r="HF37" s="116"/>
      <c r="HG37" s="116"/>
      <c r="HH37" s="116"/>
      <c r="HI37" s="116"/>
      <c r="HJ37" s="116"/>
      <c r="HK37" s="116"/>
      <c r="HL37" s="116"/>
      <c r="HM37" s="116"/>
      <c r="HN37" s="116"/>
      <c r="HO37" s="116"/>
      <c r="HP37" s="116"/>
      <c r="HQ37" s="116"/>
      <c r="HR37" s="116"/>
      <c r="HS37" s="116"/>
      <c r="HT37" s="116"/>
      <c r="HU37" s="116"/>
      <c r="HV37" s="116"/>
      <c r="HW37" s="116"/>
      <c r="HX37" s="116"/>
      <c r="HY37" s="116"/>
      <c r="HZ37" s="116"/>
      <c r="IA37" s="116"/>
      <c r="IB37" s="116"/>
      <c r="IC37" s="116"/>
      <c r="ID37" s="116"/>
      <c r="IE37" s="116"/>
      <c r="IF37" s="116"/>
      <c r="IG37" s="116"/>
      <c r="IH37" s="116"/>
      <c r="II37" s="116"/>
      <c r="IJ37" s="116"/>
      <c r="IK37" s="116"/>
      <c r="IL37" s="116"/>
      <c r="IM37" s="116"/>
      <c r="IN37" s="116"/>
      <c r="IO37" s="116"/>
      <c r="IP37" s="116"/>
      <c r="IQ37" s="116"/>
      <c r="IR37" s="116"/>
    </row>
    <row r="38" spans="1:252" s="117" customFormat="1" ht="15" customHeight="1" x14ac:dyDescent="0.3">
      <c r="A38" s="114" t="s">
        <v>260</v>
      </c>
      <c r="B38" s="111" t="s">
        <v>261</v>
      </c>
      <c r="C38" s="119">
        <v>250000</v>
      </c>
      <c r="D38" s="120"/>
      <c r="E38" s="121"/>
      <c r="F38" s="122"/>
      <c r="G38" s="123"/>
      <c r="H38" s="123"/>
      <c r="I38" s="111"/>
      <c r="J38" s="124"/>
      <c r="K38" s="114"/>
      <c r="L38" s="115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  <c r="BF38" s="116"/>
      <c r="BG38" s="116"/>
      <c r="BH38" s="116"/>
      <c r="BI38" s="116"/>
      <c r="BJ38" s="116"/>
      <c r="BK38" s="116"/>
      <c r="BL38" s="116"/>
      <c r="BM38" s="116"/>
      <c r="BN38" s="116"/>
      <c r="BO38" s="116"/>
      <c r="BP38" s="116"/>
      <c r="BQ38" s="116"/>
      <c r="BR38" s="116"/>
      <c r="BS38" s="116"/>
      <c r="BT38" s="116"/>
      <c r="BU38" s="116"/>
      <c r="BV38" s="116"/>
      <c r="BW38" s="116"/>
      <c r="BX38" s="116"/>
      <c r="BY38" s="116"/>
      <c r="BZ38" s="116"/>
      <c r="CA38" s="116"/>
      <c r="CB38" s="116"/>
      <c r="CC38" s="116"/>
      <c r="CD38" s="116"/>
      <c r="CE38" s="116"/>
      <c r="CF38" s="116"/>
      <c r="CG38" s="116"/>
      <c r="CH38" s="116"/>
      <c r="CI38" s="116"/>
      <c r="CJ38" s="116"/>
      <c r="CK38" s="116"/>
      <c r="CL38" s="116"/>
      <c r="CM38" s="116"/>
      <c r="CN38" s="116"/>
      <c r="CO38" s="116"/>
      <c r="CP38" s="116"/>
      <c r="CQ38" s="116"/>
      <c r="CR38" s="116"/>
      <c r="CS38" s="116"/>
      <c r="CT38" s="116"/>
      <c r="CU38" s="116"/>
      <c r="CV38" s="116"/>
      <c r="CW38" s="116"/>
      <c r="CX38" s="116"/>
      <c r="CY38" s="116"/>
      <c r="CZ38" s="116"/>
      <c r="DA38" s="116"/>
      <c r="DB38" s="116"/>
      <c r="DC38" s="116"/>
      <c r="DD38" s="116"/>
      <c r="DE38" s="116"/>
      <c r="DF38" s="116"/>
      <c r="DG38" s="116"/>
      <c r="DH38" s="116"/>
      <c r="DI38" s="116"/>
      <c r="DJ38" s="116"/>
      <c r="DK38" s="116"/>
      <c r="DL38" s="116"/>
      <c r="DM38" s="116"/>
      <c r="DN38" s="116"/>
      <c r="DO38" s="116"/>
      <c r="DP38" s="116"/>
      <c r="DQ38" s="116"/>
      <c r="DR38" s="116"/>
      <c r="DS38" s="116"/>
      <c r="DT38" s="116"/>
      <c r="DU38" s="116"/>
      <c r="DV38" s="116"/>
      <c r="DW38" s="116"/>
      <c r="DX38" s="116"/>
      <c r="DY38" s="116"/>
      <c r="DZ38" s="116"/>
      <c r="EA38" s="116"/>
      <c r="EB38" s="116"/>
      <c r="EC38" s="116"/>
      <c r="ED38" s="116"/>
      <c r="EE38" s="116"/>
      <c r="EF38" s="116"/>
      <c r="EG38" s="116"/>
      <c r="EH38" s="116"/>
      <c r="EI38" s="116"/>
      <c r="EJ38" s="116"/>
      <c r="EK38" s="116"/>
      <c r="EL38" s="116"/>
      <c r="EM38" s="116"/>
      <c r="EN38" s="116"/>
      <c r="EO38" s="116"/>
      <c r="EP38" s="116"/>
      <c r="EQ38" s="116"/>
      <c r="ER38" s="116"/>
      <c r="ES38" s="116"/>
      <c r="ET38" s="116"/>
      <c r="EU38" s="116"/>
      <c r="EV38" s="116"/>
      <c r="EW38" s="116"/>
      <c r="EX38" s="116"/>
      <c r="EY38" s="116"/>
      <c r="EZ38" s="116"/>
      <c r="FA38" s="116"/>
      <c r="FB38" s="116"/>
      <c r="FC38" s="116"/>
      <c r="FD38" s="116"/>
      <c r="FE38" s="116"/>
      <c r="FF38" s="116"/>
      <c r="FG38" s="116"/>
      <c r="FH38" s="116"/>
      <c r="FI38" s="116"/>
      <c r="FJ38" s="116"/>
      <c r="FK38" s="116"/>
      <c r="FL38" s="116"/>
      <c r="FM38" s="116"/>
      <c r="FN38" s="116"/>
      <c r="FO38" s="116"/>
      <c r="FP38" s="116"/>
      <c r="FQ38" s="116"/>
      <c r="FR38" s="116"/>
      <c r="FS38" s="116"/>
      <c r="FT38" s="116"/>
      <c r="FU38" s="116"/>
      <c r="FV38" s="116"/>
      <c r="FW38" s="116"/>
      <c r="FX38" s="116"/>
      <c r="FY38" s="116"/>
      <c r="FZ38" s="116"/>
      <c r="GA38" s="116"/>
      <c r="GB38" s="116"/>
      <c r="GC38" s="116"/>
      <c r="GD38" s="116"/>
      <c r="GE38" s="116"/>
      <c r="GF38" s="116"/>
      <c r="GG38" s="116"/>
      <c r="GH38" s="116"/>
      <c r="GI38" s="116"/>
      <c r="GJ38" s="116"/>
      <c r="GK38" s="116"/>
      <c r="GL38" s="116"/>
      <c r="GM38" s="116"/>
      <c r="GN38" s="116"/>
      <c r="GO38" s="116"/>
      <c r="GP38" s="116"/>
      <c r="GQ38" s="116"/>
      <c r="GR38" s="116"/>
      <c r="GS38" s="116"/>
      <c r="GT38" s="116"/>
      <c r="GU38" s="116"/>
      <c r="GV38" s="116"/>
      <c r="GW38" s="116"/>
      <c r="GX38" s="116"/>
      <c r="GY38" s="116"/>
      <c r="GZ38" s="116"/>
      <c r="HA38" s="116"/>
      <c r="HB38" s="116"/>
      <c r="HC38" s="116"/>
      <c r="HD38" s="116"/>
      <c r="HE38" s="116"/>
      <c r="HF38" s="116"/>
      <c r="HG38" s="116"/>
      <c r="HH38" s="116"/>
      <c r="HI38" s="116"/>
      <c r="HJ38" s="116"/>
      <c r="HK38" s="116"/>
      <c r="HL38" s="116"/>
      <c r="HM38" s="116"/>
      <c r="HN38" s="116"/>
      <c r="HO38" s="116"/>
      <c r="HP38" s="116"/>
      <c r="HQ38" s="116"/>
      <c r="HR38" s="116"/>
      <c r="HS38" s="116"/>
      <c r="HT38" s="116"/>
      <c r="HU38" s="116"/>
      <c r="HV38" s="116"/>
      <c r="HW38" s="116"/>
      <c r="HX38" s="116"/>
      <c r="HY38" s="116"/>
      <c r="HZ38" s="116"/>
      <c r="IA38" s="116"/>
      <c r="IB38" s="116"/>
      <c r="IC38" s="116"/>
      <c r="ID38" s="116"/>
      <c r="IE38" s="116"/>
      <c r="IF38" s="116"/>
      <c r="IG38" s="116"/>
      <c r="IH38" s="116"/>
      <c r="II38" s="116"/>
      <c r="IJ38" s="116"/>
      <c r="IK38" s="116"/>
      <c r="IL38" s="116"/>
      <c r="IM38" s="116"/>
      <c r="IN38" s="116"/>
      <c r="IO38" s="116"/>
      <c r="IP38" s="116"/>
      <c r="IQ38" s="116"/>
      <c r="IR38" s="116"/>
    </row>
    <row r="39" spans="1:252" ht="15" customHeight="1" x14ac:dyDescent="0.3">
      <c r="A39" s="80" t="s">
        <v>258</v>
      </c>
      <c r="B39" s="106" t="s">
        <v>251</v>
      </c>
      <c r="C39" s="105"/>
      <c r="D39" s="105"/>
      <c r="E39" s="105"/>
      <c r="F39" s="83"/>
      <c r="G39" s="83"/>
      <c r="H39" s="83"/>
      <c r="I39" s="61"/>
      <c r="J39" s="77"/>
      <c r="K39" s="73"/>
      <c r="L39" s="62"/>
    </row>
    <row r="40" spans="1:252" ht="15" customHeight="1" x14ac:dyDescent="0.3">
      <c r="A40" s="104" t="s">
        <v>260</v>
      </c>
      <c r="B40" s="106" t="s">
        <v>283</v>
      </c>
      <c r="C40" s="105"/>
      <c r="D40" s="105"/>
      <c r="E40" s="105"/>
      <c r="F40" s="83"/>
      <c r="G40" s="83"/>
      <c r="H40" s="83"/>
      <c r="I40" s="61"/>
      <c r="J40" s="82">
        <v>1500000</v>
      </c>
      <c r="K40" s="73"/>
      <c r="L40" s="62"/>
    </row>
    <row r="41" spans="1:252" ht="15" customHeight="1" x14ac:dyDescent="0.3">
      <c r="A41" s="74" t="s">
        <v>262</v>
      </c>
      <c r="B41" s="69"/>
      <c r="C41" s="84"/>
      <c r="D41" s="84"/>
      <c r="E41" s="84"/>
      <c r="F41" s="84"/>
      <c r="G41" s="84"/>
      <c r="H41" s="84"/>
      <c r="I41" s="61"/>
      <c r="J41" s="77"/>
      <c r="K41" s="73"/>
      <c r="L41" s="62"/>
    </row>
    <row r="42" spans="1:252" ht="15" customHeight="1" x14ac:dyDescent="0.3">
      <c r="A42" s="78" t="s">
        <v>263</v>
      </c>
      <c r="B42" s="85" t="s">
        <v>264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61"/>
      <c r="J42" s="77"/>
      <c r="K42" s="73"/>
      <c r="L42" s="62"/>
    </row>
    <row r="43" spans="1:252" ht="15" customHeight="1" x14ac:dyDescent="0.3">
      <c r="A43" s="73"/>
      <c r="B43" s="61"/>
      <c r="C43" s="83"/>
      <c r="D43" s="83"/>
      <c r="E43" s="83"/>
      <c r="F43" s="83"/>
      <c r="G43" s="83"/>
      <c r="H43" s="83"/>
      <c r="I43" s="61"/>
      <c r="J43" s="77"/>
      <c r="K43" s="73"/>
      <c r="L43" s="62"/>
    </row>
    <row r="44" spans="1:252" ht="15" customHeight="1" x14ac:dyDescent="0.3">
      <c r="A44" s="74" t="s">
        <v>265</v>
      </c>
      <c r="B44" s="69"/>
      <c r="C44" s="84"/>
      <c r="D44" s="84"/>
      <c r="E44" s="84"/>
      <c r="F44" s="84"/>
      <c r="G44" s="84"/>
      <c r="H44" s="84"/>
      <c r="I44" s="61"/>
      <c r="J44" s="87" t="s">
        <v>266</v>
      </c>
      <c r="K44" s="73"/>
      <c r="L44" s="62"/>
    </row>
    <row r="45" spans="1:252" ht="15" customHeight="1" x14ac:dyDescent="0.3">
      <c r="A45" s="78" t="s">
        <v>267</v>
      </c>
      <c r="B45" s="85" t="s">
        <v>268</v>
      </c>
      <c r="C45" s="88">
        <f t="shared" ref="C45:H45" si="0">C42*C31</f>
        <v>1000000</v>
      </c>
      <c r="D45" s="88">
        <f t="shared" si="0"/>
        <v>1000000</v>
      </c>
      <c r="E45" s="88">
        <f t="shared" si="0"/>
        <v>1000000</v>
      </c>
      <c r="F45" s="88">
        <f t="shared" si="0"/>
        <v>2000000</v>
      </c>
      <c r="G45" s="88">
        <f t="shared" si="0"/>
        <v>2000000</v>
      </c>
      <c r="H45" s="88">
        <f t="shared" si="0"/>
        <v>2000000</v>
      </c>
      <c r="I45" s="61"/>
      <c r="J45" s="89">
        <f>SUM(C45:H45)</f>
        <v>9000000</v>
      </c>
      <c r="K45" s="73"/>
      <c r="L45" s="62"/>
    </row>
    <row r="46" spans="1:252" ht="15" customHeight="1" x14ac:dyDescent="0.3">
      <c r="A46" s="103" t="s">
        <v>284</v>
      </c>
      <c r="B46" s="66" t="s">
        <v>269</v>
      </c>
      <c r="C46" s="94">
        <f t="shared" ref="C46:H46" si="1">MAX(C45-IF(C34=2,C33*C31,IF(C34=1,C45*C33,C33)),0)</f>
        <v>990000</v>
      </c>
      <c r="D46" s="94">
        <f t="shared" si="1"/>
        <v>990000</v>
      </c>
      <c r="E46" s="94">
        <f t="shared" si="1"/>
        <v>950000</v>
      </c>
      <c r="F46" s="94">
        <f t="shared" si="1"/>
        <v>1985000</v>
      </c>
      <c r="G46" s="94">
        <f t="shared" si="1"/>
        <v>1990000</v>
      </c>
      <c r="H46" s="94">
        <f t="shared" si="1"/>
        <v>1800000</v>
      </c>
      <c r="I46" s="61"/>
      <c r="J46" s="91">
        <f>SUM(C46:H46)</f>
        <v>8705000</v>
      </c>
      <c r="K46" s="73"/>
      <c r="L46" s="62"/>
    </row>
    <row r="47" spans="1:252" ht="15" customHeight="1" x14ac:dyDescent="0.3">
      <c r="A47" s="103" t="s">
        <v>285</v>
      </c>
      <c r="B47" s="66"/>
      <c r="C47" s="94">
        <f>C45-C46</f>
        <v>10000</v>
      </c>
      <c r="D47" s="94">
        <f t="shared" ref="D47:H47" si="2">D45-D46</f>
        <v>10000</v>
      </c>
      <c r="E47" s="94">
        <f t="shared" si="2"/>
        <v>50000</v>
      </c>
      <c r="F47" s="94">
        <f t="shared" si="2"/>
        <v>15000</v>
      </c>
      <c r="G47" s="94">
        <f t="shared" si="2"/>
        <v>10000</v>
      </c>
      <c r="H47" s="94">
        <f t="shared" si="2"/>
        <v>200000</v>
      </c>
      <c r="I47" s="61"/>
      <c r="J47" s="91">
        <f>SUM(C47:H47)</f>
        <v>295000</v>
      </c>
      <c r="K47" s="73"/>
      <c r="L47" s="62"/>
    </row>
    <row r="48" spans="1:252" ht="15" customHeight="1" x14ac:dyDescent="0.3">
      <c r="A48" s="103" t="s">
        <v>286</v>
      </c>
      <c r="B48" s="66"/>
      <c r="C48" s="108">
        <f>MIN(MAX(C37,SUM(C47:E47)),SUM(C45:E45))</f>
        <v>70000</v>
      </c>
      <c r="D48" s="108"/>
      <c r="E48" s="108"/>
      <c r="F48" s="108">
        <v>0</v>
      </c>
      <c r="G48" s="108"/>
      <c r="H48" s="108"/>
      <c r="I48" s="61"/>
      <c r="J48" s="91"/>
      <c r="K48" s="73"/>
      <c r="L48" s="62"/>
    </row>
    <row r="49" spans="1:12" ht="15" customHeight="1" x14ac:dyDescent="0.3">
      <c r="A49" s="103" t="s">
        <v>287</v>
      </c>
      <c r="B49" s="66"/>
      <c r="C49" s="108">
        <f>MIN(C38,MAX(SUM(C45:E45)-C48,0))</f>
        <v>250000</v>
      </c>
      <c r="D49" s="108"/>
      <c r="E49" s="108"/>
      <c r="F49" s="108">
        <f>SUM(F46:H46)</f>
        <v>5775000</v>
      </c>
      <c r="G49" s="108"/>
      <c r="H49" s="108"/>
      <c r="I49" s="61"/>
      <c r="J49" s="91">
        <f>SUM(C49:H49)</f>
        <v>6025000</v>
      </c>
      <c r="K49" s="73"/>
      <c r="L49" s="62"/>
    </row>
    <row r="50" spans="1:12" ht="15" customHeight="1" x14ac:dyDescent="0.3">
      <c r="A50" s="103" t="s">
        <v>288</v>
      </c>
      <c r="B50" s="66"/>
      <c r="C50" s="90"/>
      <c r="D50" s="90"/>
      <c r="E50" s="90"/>
      <c r="F50" s="90"/>
      <c r="G50" s="90"/>
      <c r="H50" s="90"/>
      <c r="I50" s="61"/>
      <c r="J50" s="91">
        <f>MIN(J49,J40)</f>
        <v>1500000</v>
      </c>
      <c r="K50" s="73"/>
      <c r="L50" s="62"/>
    </row>
    <row r="51" spans="1:12" ht="15" customHeight="1" x14ac:dyDescent="0.3">
      <c r="A51" s="74" t="s">
        <v>270</v>
      </c>
      <c r="B51" s="75" t="s">
        <v>271</v>
      </c>
      <c r="C51" s="69"/>
      <c r="D51" s="69"/>
      <c r="E51" s="69"/>
      <c r="F51" s="69"/>
      <c r="G51" s="69"/>
      <c r="H51" s="69"/>
      <c r="I51" s="69"/>
      <c r="J51" s="92">
        <f>J50</f>
        <v>1500000</v>
      </c>
      <c r="K51" s="73"/>
      <c r="L51" s="62"/>
    </row>
    <row r="52" spans="1:12" ht="15" customHeight="1" x14ac:dyDescent="0.3">
      <c r="A52" s="93"/>
      <c r="B52" s="71"/>
      <c r="C52" s="71"/>
      <c r="D52" s="71"/>
      <c r="E52" s="71"/>
      <c r="F52" s="71"/>
      <c r="G52" s="71"/>
      <c r="H52" s="71"/>
      <c r="I52" s="71"/>
      <c r="J52" s="71"/>
      <c r="K52" s="61"/>
      <c r="L52" s="62"/>
    </row>
    <row r="53" spans="1:12" ht="15" customHeight="1" x14ac:dyDescent="0.3">
      <c r="A53" s="11" t="s">
        <v>272</v>
      </c>
      <c r="B53" s="61"/>
      <c r="C53" s="94">
        <f t="shared" ref="C53:H53" si="3">$J$51*C45/SUM($C$45:$H$45)</f>
        <v>166666.66666666666</v>
      </c>
      <c r="D53" s="94">
        <f t="shared" si="3"/>
        <v>166666.66666666666</v>
      </c>
      <c r="E53" s="81">
        <f t="shared" si="3"/>
        <v>166666.66666666666</v>
      </c>
      <c r="F53" s="81">
        <f t="shared" si="3"/>
        <v>333333.33333333331</v>
      </c>
      <c r="G53" s="81">
        <f t="shared" si="3"/>
        <v>333333.33333333331</v>
      </c>
      <c r="H53" s="81">
        <f t="shared" si="3"/>
        <v>333333.33333333331</v>
      </c>
      <c r="I53" s="61"/>
      <c r="J53" s="61"/>
      <c r="K53" s="61"/>
      <c r="L53" s="62"/>
    </row>
    <row r="54" spans="1:12" ht="15" customHeight="1" x14ac:dyDescent="0.3">
      <c r="A54" s="11" t="s">
        <v>273</v>
      </c>
      <c r="B54" s="61"/>
      <c r="C54" s="94">
        <f>IFERROR($J$51*C46/SUM($C$46:$E$46)*$C$49/$J$49,0)</f>
        <v>21030.121932222111</v>
      </c>
      <c r="D54" s="94">
        <f t="shared" ref="D54:E54" si="4">IFERROR($J$51*D46/SUM($C$46:$E$46)*$C$49/$J$49,0)</f>
        <v>21030.121932222111</v>
      </c>
      <c r="E54" s="94">
        <f t="shared" si="4"/>
        <v>20180.420035970714</v>
      </c>
      <c r="F54" s="94">
        <f>IFERROR($J$51*F46/SUM($F$46:$H$46)*$F$49/$J$49,0)</f>
        <v>494190.87136929459</v>
      </c>
      <c r="G54" s="94">
        <f t="shared" ref="G54:H54" si="5">IFERROR($J$51*G46/SUM($F$46:$H$46)*$F$49/$J$49,0)</f>
        <v>495435.6846473029</v>
      </c>
      <c r="H54" s="94">
        <f t="shared" si="5"/>
        <v>448132.78008298756</v>
      </c>
      <c r="I54" s="61"/>
      <c r="J54" s="61"/>
      <c r="K54" s="61"/>
      <c r="L54" s="62"/>
    </row>
    <row r="55" spans="1:12" ht="15" customHeight="1" x14ac:dyDescent="0.3">
      <c r="A55" s="63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2"/>
    </row>
    <row r="56" spans="1:12" ht="15" customHeight="1" x14ac:dyDescent="0.3">
      <c r="A56" s="63"/>
      <c r="B56" s="61"/>
      <c r="C56" s="95"/>
      <c r="D56" s="61"/>
      <c r="E56" s="61"/>
      <c r="F56" s="61"/>
      <c r="G56" s="61"/>
      <c r="H56" s="61"/>
      <c r="I56" s="61"/>
      <c r="J56" s="61"/>
      <c r="K56" s="61"/>
      <c r="L56" s="62"/>
    </row>
    <row r="57" spans="1:12" ht="15" customHeight="1" x14ac:dyDescent="0.3">
      <c r="A57" s="63"/>
      <c r="B57" s="61"/>
      <c r="C57" s="95"/>
      <c r="D57" s="61"/>
      <c r="E57" s="61"/>
      <c r="F57" s="61"/>
      <c r="G57" s="61"/>
      <c r="H57" s="61"/>
      <c r="I57" s="61"/>
      <c r="J57" s="61"/>
      <c r="K57" s="61"/>
      <c r="L57" s="62"/>
    </row>
    <row r="58" spans="1:12" ht="15" customHeight="1" x14ac:dyDescent="0.3">
      <c r="A58" s="63"/>
      <c r="B58" s="61"/>
      <c r="C58" s="95"/>
      <c r="D58" s="61"/>
      <c r="E58" s="61"/>
      <c r="F58" s="61"/>
      <c r="G58" s="61"/>
      <c r="H58" s="61"/>
      <c r="I58" s="61"/>
      <c r="J58" s="61"/>
      <c r="K58" s="61"/>
      <c r="L58" s="62"/>
    </row>
    <row r="59" spans="1:12" ht="15" customHeight="1" x14ac:dyDescent="0.3">
      <c r="A59" s="63"/>
      <c r="B59" s="61"/>
      <c r="C59" s="95"/>
      <c r="D59" s="61"/>
      <c r="E59" s="61"/>
      <c r="F59" s="61"/>
      <c r="G59" s="61"/>
      <c r="H59" s="61"/>
      <c r="I59" s="61"/>
      <c r="J59" s="61"/>
      <c r="K59" s="61"/>
      <c r="L59" s="62"/>
    </row>
    <row r="60" spans="1:12" ht="15" customHeight="1" x14ac:dyDescent="0.3">
      <c r="A60" s="63"/>
      <c r="B60" s="61"/>
      <c r="C60" s="95"/>
      <c r="D60" s="61"/>
      <c r="E60" s="61"/>
      <c r="F60" s="61"/>
      <c r="G60" s="61"/>
      <c r="H60" s="61"/>
      <c r="I60" s="61"/>
      <c r="J60" s="61"/>
      <c r="K60" s="61"/>
      <c r="L60" s="62"/>
    </row>
    <row r="61" spans="1:12" ht="15" customHeight="1" x14ac:dyDescent="0.3">
      <c r="A61" s="63"/>
      <c r="B61" s="61"/>
      <c r="C61" s="95"/>
      <c r="D61" s="61"/>
      <c r="E61" s="61"/>
      <c r="F61" s="61"/>
      <c r="G61" s="61"/>
      <c r="H61" s="61"/>
      <c r="I61" s="61"/>
      <c r="J61" s="61"/>
      <c r="K61" s="61"/>
      <c r="L61" s="62"/>
    </row>
    <row r="62" spans="1:12" ht="15" customHeight="1" x14ac:dyDescent="0.3">
      <c r="A62" s="63"/>
      <c r="B62" s="61"/>
      <c r="C62" s="95"/>
      <c r="D62" s="61"/>
      <c r="E62" s="61"/>
      <c r="F62" s="61"/>
      <c r="G62" s="61"/>
      <c r="H62" s="61"/>
      <c r="I62" s="61"/>
      <c r="J62" s="61"/>
      <c r="K62" s="61"/>
      <c r="L62" s="62"/>
    </row>
    <row r="63" spans="1:12" ht="15" customHeight="1" x14ac:dyDescent="0.3">
      <c r="A63" s="96"/>
      <c r="B63" s="97"/>
      <c r="C63" s="98"/>
      <c r="D63" s="97"/>
      <c r="E63" s="97"/>
      <c r="F63" s="97"/>
      <c r="G63" s="97"/>
      <c r="H63" s="97"/>
      <c r="I63" s="97"/>
      <c r="J63" s="97"/>
      <c r="K63" s="97"/>
      <c r="L63" s="99"/>
    </row>
  </sheetData>
  <mergeCells count="9">
    <mergeCell ref="C49:E49"/>
    <mergeCell ref="F48:H48"/>
    <mergeCell ref="F49:H49"/>
    <mergeCell ref="C48:E48"/>
    <mergeCell ref="E35:H35"/>
    <mergeCell ref="C35:D35"/>
    <mergeCell ref="C37:E37"/>
    <mergeCell ref="C38:E38"/>
    <mergeCell ref="C36:E36"/>
  </mergeCells>
  <pageMargins left="0.70866099999999999" right="0.70866099999999999" top="0.748031" bottom="0.748031" header="0.31496099999999999" footer="0.31496099999999999"/>
  <pageSetup scale="44" orientation="portrait"/>
  <headerFooter>
    <oddHeader>&amp;C&amp;"Calibri,Bold"&amp;14&amp;K000000Format 3</oddHeader>
    <oddFooter>&amp;L&amp;"Calibri,Regular"&amp;11&amp;K00000015/11/2018&amp;C&amp;"Helvetica,Regular"&amp;12&amp;K000000&amp;P&amp;R&amp;"Calibri,Regular"&amp;11&amp;K000000FM6_Worked_example_policy_calculation_4.xlsx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OED files</vt:lpstr>
      <vt:lpstr>Policy 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2019-04-11T08:55:25Z</dcterms:created>
  <dcterms:modified xsi:type="dcterms:W3CDTF">2019-05-14T11:20:43Z</dcterms:modified>
</cp:coreProperties>
</file>