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27\"/>
    </mc:Choice>
  </mc:AlternateContent>
  <xr:revisionPtr revIDLastSave="0" documentId="8_{C4B8ED9E-23F6-455F-873B-CFE721668E47}" xr6:coauthVersionLast="33" xr6:coauthVersionMax="33" xr10:uidLastSave="{00000000-0000-0000-0000-000000000000}"/>
  <bookViews>
    <workbookView xWindow="0" yWindow="0" windowWidth="23040" windowHeight="9072" xr2:uid="{00000000-000D-0000-FFFF-FFFF00000000}"/>
  </bookViews>
  <sheets>
    <sheet name="Information" sheetId="4" r:id="rId1"/>
    <sheet name="calculation" sheetId="5" r:id="rId2"/>
    <sheet name="Oasis files" sheetId="7" r:id="rId3"/>
  </sheets>
  <externalReferences>
    <externalReference r:id="rId4"/>
  </externalReferences>
  <definedNames>
    <definedName name="_3_0_REIN_FF_with_Policy_FAC">#REF!</definedName>
    <definedName name="_6_1_FF_Account">#REF!</definedName>
    <definedName name="_6_2_FF_Loc">#REF!</definedName>
    <definedName name="_xlnm._FilterDatabase" localSheetId="1" hidden="1">calculation!$B$2:$Z$53</definedName>
    <definedName name="_xlnm._FilterDatabase" localSheetId="2" hidden="1">'Oasis files'!$Y$4:$AB$101</definedName>
  </definedNames>
  <calcPr calcId="162913"/>
</workbook>
</file>

<file path=xl/calcChain.xml><?xml version="1.0" encoding="utf-8"?>
<calcChain xmlns="http://schemas.openxmlformats.org/spreadsheetml/2006/main">
  <c r="Z24" i="7" l="1"/>
  <c r="Z26" i="7" s="1"/>
  <c r="Z28" i="7" s="1"/>
  <c r="Z30" i="7" s="1"/>
  <c r="Z32" i="7" s="1"/>
  <c r="Z34" i="7" s="1"/>
  <c r="Z36" i="7" s="1"/>
  <c r="Z38" i="7" s="1"/>
  <c r="Z40" i="7" s="1"/>
  <c r="Z42" i="7" s="1"/>
  <c r="Z44" i="7" s="1"/>
  <c r="Z46" i="7" s="1"/>
  <c r="Z48" i="7" s="1"/>
  <c r="Z50" i="7" s="1"/>
  <c r="Z52" i="7" s="1"/>
  <c r="Z54" i="7" s="1"/>
  <c r="Z56" i="7" s="1"/>
  <c r="Z58" i="7" s="1"/>
  <c r="Z60" i="7" s="1"/>
  <c r="Z62" i="7" s="1"/>
  <c r="Z64" i="7" s="1"/>
  <c r="Z66" i="7" s="1"/>
  <c r="Z68" i="7" s="1"/>
  <c r="Z70" i="7" s="1"/>
  <c r="Z72" i="7" s="1"/>
  <c r="Z74" i="7" s="1"/>
  <c r="Z76" i="7" s="1"/>
  <c r="Z78" i="7" s="1"/>
  <c r="Z80" i="7" s="1"/>
  <c r="Z82" i="7" s="1"/>
  <c r="Z84" i="7" s="1"/>
  <c r="Z86" i="7" s="1"/>
  <c r="Z88" i="7" s="1"/>
  <c r="Z90" i="7" s="1"/>
  <c r="Z92" i="7" s="1"/>
  <c r="Z94" i="7" s="1"/>
  <c r="Z96" i="7" s="1"/>
  <c r="Z98" i="7" s="1"/>
  <c r="Z100" i="7" s="1"/>
  <c r="Z102" i="7" s="1"/>
  <c r="Z104" i="7" s="1"/>
  <c r="Z106" i="7" s="1"/>
  <c r="Z23" i="7"/>
  <c r="Z25" i="7" s="1"/>
  <c r="Z27" i="7" s="1"/>
  <c r="Z29" i="7" s="1"/>
  <c r="Z31" i="7" s="1"/>
  <c r="Z33" i="7" s="1"/>
  <c r="Z35" i="7" s="1"/>
  <c r="Z37" i="7" s="1"/>
  <c r="Z39" i="7" s="1"/>
  <c r="Z41" i="7" s="1"/>
  <c r="Z43" i="7" s="1"/>
  <c r="Z45" i="7" s="1"/>
  <c r="Z47" i="7" s="1"/>
  <c r="Z49" i="7" s="1"/>
  <c r="Z51" i="7" s="1"/>
  <c r="Z53" i="7" s="1"/>
  <c r="Z55" i="7" s="1"/>
  <c r="Z57" i="7" s="1"/>
  <c r="Z59" i="7" s="1"/>
  <c r="Z61" i="7" s="1"/>
  <c r="Z63" i="7" s="1"/>
  <c r="Z65" i="7" s="1"/>
  <c r="Z67" i="7" s="1"/>
  <c r="Z69" i="7" s="1"/>
  <c r="Z71" i="7" s="1"/>
  <c r="Z73" i="7" s="1"/>
  <c r="Z75" i="7" s="1"/>
  <c r="Z77" i="7" s="1"/>
  <c r="Z79" i="7" s="1"/>
  <c r="Z81" i="7" s="1"/>
  <c r="Z83" i="7" s="1"/>
  <c r="Z85" i="7" s="1"/>
  <c r="Z87" i="7" s="1"/>
  <c r="Z89" i="7" s="1"/>
  <c r="Z91" i="7" s="1"/>
  <c r="Z93" i="7" s="1"/>
  <c r="Z95" i="7" s="1"/>
  <c r="Z97" i="7" s="1"/>
  <c r="Z99" i="7" s="1"/>
  <c r="Z101" i="7" s="1"/>
  <c r="Z103" i="7" s="1"/>
  <c r="Z105" i="7" s="1"/>
  <c r="Q47" i="5" l="1"/>
  <c r="Q46" i="5"/>
  <c r="Q45" i="5"/>
  <c r="Q44" i="5"/>
  <c r="Q43" i="5"/>
  <c r="Q41" i="5"/>
  <c r="Q40" i="5"/>
  <c r="Q39" i="5"/>
  <c r="Q38" i="5"/>
  <c r="Q36" i="5"/>
  <c r="Q34" i="5"/>
  <c r="Q33" i="5"/>
  <c r="Q32" i="5"/>
  <c r="Q31" i="5"/>
  <c r="Q30" i="5"/>
  <c r="Q29" i="5"/>
  <c r="Q27" i="5"/>
  <c r="Q26" i="5"/>
  <c r="Q25" i="5"/>
  <c r="Q24" i="5"/>
  <c r="Q22" i="5"/>
  <c r="Q21" i="5"/>
  <c r="Q20" i="5"/>
  <c r="Q19" i="5"/>
  <c r="Q18" i="5"/>
  <c r="Q17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M40" i="5" l="1"/>
  <c r="M45" i="5"/>
  <c r="M5" i="5"/>
  <c r="M50" i="5"/>
  <c r="M6" i="5"/>
  <c r="M15" i="5"/>
  <c r="M48" i="5"/>
  <c r="M34" i="5"/>
  <c r="M18" i="5"/>
  <c r="M42" i="5"/>
  <c r="M44" i="5"/>
  <c r="M3" i="5"/>
  <c r="M49" i="5"/>
  <c r="M23" i="5" l="1"/>
  <c r="N23" i="5" s="1"/>
  <c r="P23" i="5" s="1"/>
  <c r="Q23" i="5" s="1"/>
  <c r="M21" i="5"/>
  <c r="N21" i="5" s="1"/>
  <c r="P21" i="5" s="1"/>
  <c r="M9" i="5"/>
  <c r="N9" i="5" s="1"/>
  <c r="P9" i="5" s="1"/>
  <c r="M33" i="5"/>
  <c r="N33" i="5" s="1"/>
  <c r="P33" i="5" s="1"/>
  <c r="M26" i="5"/>
  <c r="N26" i="5" s="1"/>
  <c r="P26" i="5" s="1"/>
  <c r="M10" i="5"/>
  <c r="N10" i="5" s="1"/>
  <c r="P10" i="5" s="1"/>
  <c r="M31" i="5"/>
  <c r="N31" i="5" s="1"/>
  <c r="P31" i="5" s="1"/>
  <c r="N3" i="5"/>
  <c r="M19" i="5"/>
  <c r="N19" i="5" s="1"/>
  <c r="P19" i="5" s="1"/>
  <c r="M51" i="5"/>
  <c r="N51" i="5" s="1"/>
  <c r="P51" i="5" s="1"/>
  <c r="Q51" i="5" s="1"/>
  <c r="M52" i="5"/>
  <c r="N52" i="5" s="1"/>
  <c r="P52" i="5" s="1"/>
  <c r="Q52" i="5" s="1"/>
  <c r="M7" i="5"/>
  <c r="N7" i="5" s="1"/>
  <c r="P7" i="5" s="1"/>
  <c r="M35" i="5"/>
  <c r="N35" i="5" s="1"/>
  <c r="P35" i="5" s="1"/>
  <c r="Q35" i="5" s="1"/>
  <c r="M41" i="5"/>
  <c r="N41" i="5" s="1"/>
  <c r="P41" i="5" s="1"/>
  <c r="M27" i="5"/>
  <c r="N27" i="5" s="1"/>
  <c r="P27" i="5" s="1"/>
  <c r="M13" i="5"/>
  <c r="N13" i="5" s="1"/>
  <c r="P13" i="5" s="1"/>
  <c r="M14" i="5"/>
  <c r="M29" i="5"/>
  <c r="N29" i="5" s="1"/>
  <c r="M8" i="5"/>
  <c r="N8" i="5" s="1"/>
  <c r="P8" i="5" s="1"/>
  <c r="N44" i="5"/>
  <c r="P44" i="5" s="1"/>
  <c r="N18" i="5"/>
  <c r="P18" i="5" s="1"/>
  <c r="N48" i="5"/>
  <c r="P48" i="5" s="1"/>
  <c r="Q48" i="5" s="1"/>
  <c r="N6" i="5"/>
  <c r="P6" i="5" s="1"/>
  <c r="N5" i="5"/>
  <c r="P5" i="5" s="1"/>
  <c r="N40" i="5"/>
  <c r="P40" i="5" s="1"/>
  <c r="N49" i="5"/>
  <c r="P49" i="5" s="1"/>
  <c r="Q49" i="5" s="1"/>
  <c r="M25" i="5"/>
  <c r="N25" i="5" s="1"/>
  <c r="P25" i="5" s="1"/>
  <c r="M38" i="5"/>
  <c r="N38" i="5" s="1"/>
  <c r="P38" i="5" s="1"/>
  <c r="M4" i="5"/>
  <c r="N4" i="5" s="1"/>
  <c r="P4" i="5" s="1"/>
  <c r="M17" i="5"/>
  <c r="N17" i="5" s="1"/>
  <c r="P17" i="5" s="1"/>
  <c r="M11" i="5"/>
  <c r="N11" i="5" s="1"/>
  <c r="P11" i="5" s="1"/>
  <c r="M28" i="5"/>
  <c r="N28" i="5" s="1"/>
  <c r="P28" i="5" s="1"/>
  <c r="Q28" i="5" s="1"/>
  <c r="N14" i="5"/>
  <c r="P14" i="5" s="1"/>
  <c r="M43" i="5"/>
  <c r="N43" i="5" s="1"/>
  <c r="P43" i="5" s="1"/>
  <c r="M22" i="5"/>
  <c r="N22" i="5" s="1"/>
  <c r="P22" i="5" s="1"/>
  <c r="M12" i="5"/>
  <c r="N12" i="5" s="1"/>
  <c r="P12" i="5" s="1"/>
  <c r="N42" i="5"/>
  <c r="P42" i="5" s="1"/>
  <c r="Q42" i="5" s="1"/>
  <c r="N34" i="5"/>
  <c r="P34" i="5" s="1"/>
  <c r="N15" i="5"/>
  <c r="P15" i="5" s="1"/>
  <c r="N50" i="5"/>
  <c r="P50" i="5" s="1"/>
  <c r="Q50" i="5" s="1"/>
  <c r="N45" i="5"/>
  <c r="P45" i="5" s="1"/>
  <c r="M37" i="5"/>
  <c r="N37" i="5" s="1"/>
  <c r="P37" i="5" s="1"/>
  <c r="Q37" i="5" s="1"/>
  <c r="M36" i="5"/>
  <c r="N36" i="5" s="1"/>
  <c r="P36" i="5" s="1"/>
  <c r="M24" i="5"/>
  <c r="N24" i="5" s="1"/>
  <c r="P24" i="5" s="1"/>
  <c r="M39" i="5"/>
  <c r="N39" i="5" s="1"/>
  <c r="P39" i="5" s="1"/>
  <c r="M30" i="5"/>
  <c r="N30" i="5" s="1"/>
  <c r="P30" i="5" s="1"/>
  <c r="M16" i="5"/>
  <c r="N16" i="5" s="1"/>
  <c r="P16" i="5" s="1"/>
  <c r="Q16" i="5" s="1"/>
  <c r="M53" i="5"/>
  <c r="N53" i="5" s="1"/>
  <c r="P53" i="5" s="1"/>
  <c r="Q53" i="5" s="1"/>
  <c r="O44" i="5"/>
  <c r="O48" i="5"/>
  <c r="O40" i="5"/>
  <c r="O4" i="5"/>
  <c r="O12" i="5"/>
  <c r="O28" i="5"/>
  <c r="O32" i="5"/>
  <c r="O20" i="5"/>
  <c r="O52" i="5"/>
  <c r="O8" i="5"/>
  <c r="O36" i="5"/>
  <c r="O24" i="5"/>
  <c r="O16" i="5"/>
  <c r="M32" i="5"/>
  <c r="N32" i="5" s="1"/>
  <c r="P32" i="5" s="1"/>
  <c r="M20" i="5"/>
  <c r="N20" i="5" s="1"/>
  <c r="P20" i="5" s="1"/>
  <c r="M47" i="5"/>
  <c r="N47" i="5" s="1"/>
  <c r="P47" i="5" s="1"/>
  <c r="O3" i="5"/>
  <c r="O51" i="5"/>
  <c r="O43" i="5"/>
  <c r="O39" i="5"/>
  <c r="O35" i="5"/>
  <c r="O31" i="5"/>
  <c r="O27" i="5"/>
  <c r="O23" i="5"/>
  <c r="O19" i="5"/>
  <c r="O15" i="5"/>
  <c r="O11" i="5"/>
  <c r="O7" i="5"/>
  <c r="O50" i="5"/>
  <c r="O42" i="5"/>
  <c r="O38" i="5"/>
  <c r="O34" i="5"/>
  <c r="O30" i="5"/>
  <c r="O26" i="5"/>
  <c r="O22" i="5"/>
  <c r="O18" i="5"/>
  <c r="O14" i="5"/>
  <c r="O10" i="5"/>
  <c r="O6" i="5"/>
  <c r="O49" i="5"/>
  <c r="O45" i="5"/>
  <c r="O41" i="5"/>
  <c r="O37" i="5"/>
  <c r="O33" i="5"/>
  <c r="O25" i="5"/>
  <c r="O21" i="5"/>
  <c r="O17" i="5"/>
  <c r="O13" i="5"/>
  <c r="O9" i="5"/>
  <c r="O5" i="5"/>
  <c r="O47" i="5" l="1"/>
  <c r="P29" i="5"/>
  <c r="O29" i="5"/>
  <c r="M46" i="5"/>
  <c r="N46" i="5" s="1"/>
  <c r="O53" i="5"/>
  <c r="M56" i="5"/>
  <c r="P3" i="5"/>
  <c r="R3" i="5" s="1"/>
  <c r="R47" i="5"/>
  <c r="R53" i="5"/>
  <c r="R31" i="5"/>
  <c r="R22" i="5"/>
  <c r="R34" i="5"/>
  <c r="R10" i="5"/>
  <c r="R17" i="5"/>
  <c r="R49" i="5"/>
  <c r="R50" i="5"/>
  <c r="R13" i="5"/>
  <c r="R21" i="5"/>
  <c r="R43" i="5"/>
  <c r="R27" i="5"/>
  <c r="R41" i="5"/>
  <c r="R51" i="5"/>
  <c r="R14" i="5"/>
  <c r="R11" i="5"/>
  <c r="R15" i="5"/>
  <c r="R18" i="5"/>
  <c r="R26" i="5"/>
  <c r="R33" i="5"/>
  <c r="R9" i="5"/>
  <c r="R4" i="5"/>
  <c r="R32" i="5"/>
  <c r="R19" i="5"/>
  <c r="R45" i="5"/>
  <c r="R40" i="5"/>
  <c r="R30" i="5"/>
  <c r="R39" i="5"/>
  <c r="R8" i="5"/>
  <c r="R29" i="5"/>
  <c r="R7" i="5"/>
  <c r="R38" i="5"/>
  <c r="R5" i="5"/>
  <c r="R6" i="5"/>
  <c r="D33" i="4"/>
  <c r="R25" i="5"/>
  <c r="R20" i="5"/>
  <c r="R12" i="5"/>
  <c r="R48" i="5"/>
  <c r="R52" i="5"/>
  <c r="R44" i="5"/>
  <c r="R28" i="5"/>
  <c r="R42" i="5"/>
  <c r="R35" i="5"/>
  <c r="R23" i="5"/>
  <c r="R24" i="5"/>
  <c r="R36" i="5"/>
  <c r="R16" i="5"/>
  <c r="R37" i="5"/>
  <c r="D30" i="4" l="1"/>
  <c r="P46" i="5"/>
  <c r="R46" i="5" s="1"/>
  <c r="S46" i="5" s="1"/>
  <c r="O46" i="5"/>
  <c r="N56" i="5"/>
  <c r="D31" i="4" s="1"/>
  <c r="S3" i="5"/>
  <c r="V3" i="5"/>
  <c r="V35" i="5"/>
  <c r="S35" i="5"/>
  <c r="V52" i="5"/>
  <c r="S52" i="5"/>
  <c r="V6" i="5"/>
  <c r="S6" i="5"/>
  <c r="S29" i="5"/>
  <c r="V29" i="5"/>
  <c r="V40" i="5"/>
  <c r="S40" i="5"/>
  <c r="V18" i="5"/>
  <c r="S18" i="5"/>
  <c r="V51" i="5"/>
  <c r="S51" i="5"/>
  <c r="S21" i="5"/>
  <c r="V21" i="5"/>
  <c r="S17" i="5"/>
  <c r="V17" i="5"/>
  <c r="S22" i="5"/>
  <c r="V22" i="5"/>
  <c r="V24" i="5"/>
  <c r="S24" i="5"/>
  <c r="V28" i="5"/>
  <c r="S28" i="5"/>
  <c r="V12" i="5"/>
  <c r="S12" i="5"/>
  <c r="S38" i="5"/>
  <c r="V38" i="5"/>
  <c r="V39" i="5"/>
  <c r="S39" i="5"/>
  <c r="V19" i="5"/>
  <c r="S19" i="5"/>
  <c r="S33" i="5"/>
  <c r="V33" i="5"/>
  <c r="V11" i="5"/>
  <c r="S11" i="5"/>
  <c r="V27" i="5"/>
  <c r="S27" i="5"/>
  <c r="S50" i="5"/>
  <c r="V50" i="5"/>
  <c r="S53" i="5"/>
  <c r="V53" i="5"/>
  <c r="S37" i="5"/>
  <c r="V37" i="5"/>
  <c r="V23" i="5"/>
  <c r="S23" i="5"/>
  <c r="V44" i="5"/>
  <c r="S44" i="5"/>
  <c r="V20" i="5"/>
  <c r="S20" i="5"/>
  <c r="V7" i="5"/>
  <c r="S7" i="5"/>
  <c r="S30" i="5"/>
  <c r="V30" i="5"/>
  <c r="V32" i="5"/>
  <c r="S32" i="5"/>
  <c r="V26" i="5"/>
  <c r="S26" i="5"/>
  <c r="S14" i="5"/>
  <c r="V14" i="5"/>
  <c r="V43" i="5"/>
  <c r="S43" i="5"/>
  <c r="S49" i="5"/>
  <c r="V49" i="5"/>
  <c r="V34" i="5"/>
  <c r="S34" i="5"/>
  <c r="V47" i="5"/>
  <c r="S47" i="5"/>
  <c r="V16" i="5"/>
  <c r="S16" i="5"/>
  <c r="S25" i="5"/>
  <c r="V25" i="5"/>
  <c r="V4" i="5"/>
  <c r="S4" i="5"/>
  <c r="V36" i="5"/>
  <c r="S36" i="5"/>
  <c r="S42" i="5"/>
  <c r="V42" i="5"/>
  <c r="V48" i="5"/>
  <c r="S48" i="5"/>
  <c r="S5" i="5"/>
  <c r="V5" i="5"/>
  <c r="V8" i="5"/>
  <c r="S8" i="5"/>
  <c r="S45" i="5"/>
  <c r="V45" i="5"/>
  <c r="S9" i="5"/>
  <c r="V9" i="5"/>
  <c r="V15" i="5"/>
  <c r="S15" i="5"/>
  <c r="S41" i="5"/>
  <c r="V41" i="5"/>
  <c r="S13" i="5"/>
  <c r="V13" i="5"/>
  <c r="S10" i="5"/>
  <c r="V10" i="5"/>
  <c r="V31" i="5"/>
  <c r="S31" i="5"/>
  <c r="Q56" i="5"/>
  <c r="V46" i="5" l="1"/>
  <c r="V56" i="5" s="1"/>
  <c r="O56" i="5"/>
  <c r="D32" i="4"/>
  <c r="S56" i="5"/>
  <c r="T4" i="5" s="1"/>
  <c r="W51" i="5" l="1"/>
  <c r="X51" i="5" s="1"/>
  <c r="W47" i="5"/>
  <c r="X47" i="5" s="1"/>
  <c r="W43" i="5"/>
  <c r="X43" i="5" s="1"/>
  <c r="W39" i="5"/>
  <c r="X39" i="5" s="1"/>
  <c r="W35" i="5"/>
  <c r="X35" i="5" s="1"/>
  <c r="W31" i="5"/>
  <c r="X31" i="5" s="1"/>
  <c r="W27" i="5"/>
  <c r="X27" i="5" s="1"/>
  <c r="W23" i="5"/>
  <c r="X23" i="5" s="1"/>
  <c r="W19" i="5"/>
  <c r="X19" i="5" s="1"/>
  <c r="W15" i="5"/>
  <c r="X15" i="5" s="1"/>
  <c r="W11" i="5"/>
  <c r="X11" i="5" s="1"/>
  <c r="W7" i="5"/>
  <c r="X7" i="5" s="1"/>
  <c r="W3" i="5"/>
  <c r="W50" i="5"/>
  <c r="X50" i="5" s="1"/>
  <c r="W46" i="5"/>
  <c r="X46" i="5" s="1"/>
  <c r="W42" i="5"/>
  <c r="X42" i="5" s="1"/>
  <c r="W38" i="5"/>
  <c r="X38" i="5" s="1"/>
  <c r="W34" i="5"/>
  <c r="X34" i="5" s="1"/>
  <c r="W30" i="5"/>
  <c r="X30" i="5" s="1"/>
  <c r="W26" i="5"/>
  <c r="X26" i="5" s="1"/>
  <c r="W22" i="5"/>
  <c r="X22" i="5" s="1"/>
  <c r="W18" i="5"/>
  <c r="X18" i="5" s="1"/>
  <c r="W14" i="5"/>
  <c r="X14" i="5" s="1"/>
  <c r="W10" i="5"/>
  <c r="X10" i="5" s="1"/>
  <c r="W6" i="5"/>
  <c r="W53" i="5"/>
  <c r="X53" i="5" s="1"/>
  <c r="W49" i="5"/>
  <c r="X49" i="5" s="1"/>
  <c r="W45" i="5"/>
  <c r="X45" i="5" s="1"/>
  <c r="W41" i="5"/>
  <c r="X41" i="5" s="1"/>
  <c r="W37" i="5"/>
  <c r="X37" i="5" s="1"/>
  <c r="W33" i="5"/>
  <c r="X33" i="5" s="1"/>
  <c r="W29" i="5"/>
  <c r="X29" i="5" s="1"/>
  <c r="W25" i="5"/>
  <c r="X25" i="5" s="1"/>
  <c r="W21" i="5"/>
  <c r="X21" i="5" s="1"/>
  <c r="W17" i="5"/>
  <c r="X17" i="5" s="1"/>
  <c r="W13" i="5"/>
  <c r="X13" i="5" s="1"/>
  <c r="W9" i="5"/>
  <c r="X9" i="5" s="1"/>
  <c r="W5" i="5"/>
  <c r="X5" i="5" s="1"/>
  <c r="W52" i="5"/>
  <c r="X52" i="5" s="1"/>
  <c r="W48" i="5"/>
  <c r="X48" i="5" s="1"/>
  <c r="W44" i="5"/>
  <c r="X44" i="5" s="1"/>
  <c r="W40" i="5"/>
  <c r="X40" i="5" s="1"/>
  <c r="W36" i="5"/>
  <c r="X36" i="5" s="1"/>
  <c r="W32" i="5"/>
  <c r="X32" i="5" s="1"/>
  <c r="W28" i="5"/>
  <c r="X28" i="5" s="1"/>
  <c r="W24" i="5"/>
  <c r="X24" i="5" s="1"/>
  <c r="W20" i="5"/>
  <c r="X20" i="5" s="1"/>
  <c r="W16" i="5"/>
  <c r="X16" i="5" s="1"/>
  <c r="W12" i="5"/>
  <c r="X12" i="5" s="1"/>
  <c r="W8" i="5"/>
  <c r="X8" i="5" s="1"/>
  <c r="W4" i="5"/>
  <c r="X4" i="5" s="1"/>
  <c r="T52" i="5"/>
  <c r="T48" i="5"/>
  <c r="T44" i="5"/>
  <c r="U44" i="5" s="1"/>
  <c r="T40" i="5"/>
  <c r="U40" i="5" s="1"/>
  <c r="T36" i="5"/>
  <c r="U36" i="5" s="1"/>
  <c r="T32" i="5"/>
  <c r="U32" i="5" s="1"/>
  <c r="T28" i="5"/>
  <c r="U28" i="5" s="1"/>
  <c r="T24" i="5"/>
  <c r="U24" i="5" s="1"/>
  <c r="T20" i="5"/>
  <c r="U20" i="5" s="1"/>
  <c r="T16" i="5"/>
  <c r="U16" i="5" s="1"/>
  <c r="T12" i="5"/>
  <c r="U12" i="5" s="1"/>
  <c r="T8" i="5"/>
  <c r="U8" i="5" s="1"/>
  <c r="U4" i="5"/>
  <c r="T51" i="5"/>
  <c r="U51" i="5" s="1"/>
  <c r="T47" i="5"/>
  <c r="U47" i="5" s="1"/>
  <c r="T43" i="5"/>
  <c r="U43" i="5" s="1"/>
  <c r="T39" i="5"/>
  <c r="U39" i="5" s="1"/>
  <c r="T35" i="5"/>
  <c r="T31" i="5"/>
  <c r="U31" i="5" s="1"/>
  <c r="T27" i="5"/>
  <c r="T23" i="5"/>
  <c r="T19" i="5"/>
  <c r="U19" i="5" s="1"/>
  <c r="T15" i="5"/>
  <c r="U15" i="5" s="1"/>
  <c r="T11" i="5"/>
  <c r="U11" i="5" s="1"/>
  <c r="T7" i="5"/>
  <c r="U7" i="5" s="1"/>
  <c r="T3" i="5"/>
  <c r="U3" i="5" s="1"/>
  <c r="T50" i="5"/>
  <c r="U50" i="5" s="1"/>
  <c r="T46" i="5"/>
  <c r="U46" i="5" s="1"/>
  <c r="T42" i="5"/>
  <c r="T38" i="5"/>
  <c r="T34" i="5"/>
  <c r="T30" i="5"/>
  <c r="U30" i="5" s="1"/>
  <c r="T26" i="5"/>
  <c r="U26" i="5" s="1"/>
  <c r="T22" i="5"/>
  <c r="U22" i="5" s="1"/>
  <c r="T18" i="5"/>
  <c r="U18" i="5" s="1"/>
  <c r="T14" i="5"/>
  <c r="T10" i="5"/>
  <c r="U10" i="5" s="1"/>
  <c r="T6" i="5"/>
  <c r="U6" i="5" s="1"/>
  <c r="T53" i="5"/>
  <c r="U53" i="5" s="1"/>
  <c r="T49" i="5"/>
  <c r="U49" i="5" s="1"/>
  <c r="T45" i="5"/>
  <c r="U45" i="5" s="1"/>
  <c r="T41" i="5"/>
  <c r="T37" i="5"/>
  <c r="U37" i="5" s="1"/>
  <c r="T33" i="5"/>
  <c r="U33" i="5" s="1"/>
  <c r="T29" i="5"/>
  <c r="U29" i="5" s="1"/>
  <c r="T25" i="5"/>
  <c r="U25" i="5" s="1"/>
  <c r="T21" i="5"/>
  <c r="T17" i="5"/>
  <c r="T13" i="5"/>
  <c r="U13" i="5" s="1"/>
  <c r="T9" i="5"/>
  <c r="T5" i="5"/>
  <c r="U5" i="5" s="1"/>
  <c r="X6" i="5"/>
  <c r="Z3" i="5" l="1"/>
  <c r="X3" i="5"/>
  <c r="Z37" i="5"/>
  <c r="D34" i="4"/>
  <c r="D35" i="4"/>
  <c r="T56" i="5"/>
  <c r="W56" i="5"/>
  <c r="Z44" i="5"/>
  <c r="Z16" i="5"/>
  <c r="Z24" i="5"/>
  <c r="Z36" i="5"/>
  <c r="Z6" i="5"/>
  <c r="Z26" i="5"/>
  <c r="U38" i="5"/>
  <c r="Z38" i="5"/>
  <c r="U9" i="5"/>
  <c r="Z9" i="5"/>
  <c r="U35" i="5"/>
  <c r="Z35" i="5"/>
  <c r="Z30" i="5"/>
  <c r="Z25" i="5"/>
  <c r="Z32" i="5"/>
  <c r="Z40" i="5"/>
  <c r="Z4" i="5"/>
  <c r="Z29" i="5"/>
  <c r="Z43" i="5"/>
  <c r="Z49" i="5"/>
  <c r="Z46" i="5"/>
  <c r="Z5" i="5"/>
  <c r="Z15" i="5"/>
  <c r="Z7" i="5"/>
  <c r="Z20" i="5"/>
  <c r="Z53" i="5"/>
  <c r="Z8" i="5"/>
  <c r="Z10" i="5"/>
  <c r="U14" i="5"/>
  <c r="Z14" i="5"/>
  <c r="U41" i="5"/>
  <c r="Z41" i="5"/>
  <c r="U23" i="5"/>
  <c r="Z23" i="5"/>
  <c r="U17" i="5"/>
  <c r="Z17" i="5"/>
  <c r="U34" i="5"/>
  <c r="Z34" i="5"/>
  <c r="U27" i="5"/>
  <c r="Z27" i="5"/>
  <c r="Z18" i="5"/>
  <c r="Z51" i="5"/>
  <c r="Z12" i="5"/>
  <c r="Z50" i="5"/>
  <c r="Z39" i="5"/>
  <c r="Z19" i="5"/>
  <c r="Z22" i="5"/>
  <c r="Z13" i="5"/>
  <c r="Z28" i="5"/>
  <c r="Z45" i="5"/>
  <c r="Z11" i="5"/>
  <c r="Z47" i="5"/>
  <c r="Z31" i="5"/>
  <c r="Z33" i="5"/>
  <c r="U42" i="5"/>
  <c r="Z42" i="5"/>
  <c r="U52" i="5"/>
  <c r="Z52" i="5"/>
  <c r="U21" i="5"/>
  <c r="Z21" i="5"/>
  <c r="U48" i="5"/>
  <c r="Z48" i="5"/>
  <c r="D36" i="4" l="1"/>
  <c r="Z56" i="5"/>
</calcChain>
</file>

<file path=xl/sharedStrings.xml><?xml version="1.0" encoding="utf-8"?>
<sst xmlns="http://schemas.openxmlformats.org/spreadsheetml/2006/main" count="508" uniqueCount="123">
  <si>
    <t>LOC</t>
  </si>
  <si>
    <t>SS</t>
  </si>
  <si>
    <t>T</t>
  </si>
  <si>
    <t>F</t>
  </si>
  <si>
    <t>TREATYID</t>
  </si>
  <si>
    <t>Order</t>
  </si>
  <si>
    <t>Type</t>
  </si>
  <si>
    <t>Layer</t>
  </si>
  <si>
    <t>Attachment Point</t>
  </si>
  <si>
    <t>Per Risk Limit</t>
  </si>
  <si>
    <t>Placed %</t>
  </si>
  <si>
    <t>Reinstatements</t>
  </si>
  <si>
    <t>Occurrence Cap</t>
  </si>
  <si>
    <t>Notes</t>
  </si>
  <si>
    <t>Attachment Basis</t>
  </si>
  <si>
    <t>Exposure Level</t>
  </si>
  <si>
    <t>Per Risk XS</t>
  </si>
  <si>
    <t>Losses Occuring</t>
  </si>
  <si>
    <t>Location</t>
  </si>
  <si>
    <t>Surplus</t>
  </si>
  <si>
    <t>Unlimited</t>
  </si>
  <si>
    <t>FAC</t>
  </si>
  <si>
    <t>Locations are stored within policies, however no policy deductibles or limits are applied, these are applied at location level only</t>
  </si>
  <si>
    <t>FAC and Surplus share reinsurance is applied, with ceded amounts at location level</t>
  </si>
  <si>
    <t>Locnum</t>
  </si>
  <si>
    <t>Buildings Limit</t>
  </si>
  <si>
    <t>Buildings Deductible</t>
  </si>
  <si>
    <t>Contents Limit</t>
  </si>
  <si>
    <t>Contents Deductible</t>
  </si>
  <si>
    <t>BI Limit</t>
  </si>
  <si>
    <t>BI Deductible</t>
  </si>
  <si>
    <t>TIV</t>
  </si>
  <si>
    <t>Reinsurance</t>
  </si>
  <si>
    <t>% ceded</t>
  </si>
  <si>
    <t>Loss Net Deductible</t>
  </si>
  <si>
    <t>Loss Net FAC</t>
  </si>
  <si>
    <t>FAC out</t>
  </si>
  <si>
    <t>Surplus Share Loss</t>
  </si>
  <si>
    <t>Loss net Surplus Share</t>
  </si>
  <si>
    <t>PR 1 Loss before occlimit</t>
  </si>
  <si>
    <t>PR 1 Loss after occlimit</t>
  </si>
  <si>
    <t>PR 2 Loss before occlimit</t>
  </si>
  <si>
    <t>PR2 Loss after occlimit</t>
  </si>
  <si>
    <t>Loss Net PR 1</t>
  </si>
  <si>
    <t>Occ Limit</t>
  </si>
  <si>
    <t>Net Loss Pre Cat</t>
  </si>
  <si>
    <t>Total</t>
  </si>
  <si>
    <t>Loss Net PR 2</t>
  </si>
  <si>
    <t>Gross Loss</t>
  </si>
  <si>
    <t>FAC Loss</t>
  </si>
  <si>
    <t>Column</t>
  </si>
  <si>
    <t>Surplus Share Limit</t>
  </si>
  <si>
    <t>Per Risk Loss Gross</t>
  </si>
  <si>
    <t>Per Risk 2 Loss Gross</t>
  </si>
  <si>
    <t>PR 1 Loss</t>
  </si>
  <si>
    <t>PR 2 Loss</t>
  </si>
  <si>
    <t>Ground Up Loss</t>
  </si>
  <si>
    <t>Loss</t>
  </si>
  <si>
    <t xml:space="preserve">FAC, Surplus share and Per Risk XS </t>
  </si>
  <si>
    <t>Formulas are based calculation provided and do not include all failsafes for ammending damage ratios,reinsurance etc</t>
  </si>
  <si>
    <t>Net loss pre cat is calculated based on the subtraction of deductibles, surplus shares and per risk losses.</t>
  </si>
  <si>
    <t>Tabs:</t>
  </si>
  <si>
    <t>calculation - contains a random subset of locations which are assumed to have a total loss</t>
  </si>
  <si>
    <t>Ground up Loss</t>
  </si>
  <si>
    <t>Damage Ratio</t>
  </si>
  <si>
    <t>individual limits with max 2m</t>
  </si>
  <si>
    <t>M</t>
  </si>
  <si>
    <t>N</t>
  </si>
  <si>
    <t>O</t>
  </si>
  <si>
    <t>Q</t>
  </si>
  <si>
    <t>W</t>
  </si>
  <si>
    <t>Z</t>
  </si>
  <si>
    <t>The calculated example is an assumed 100% damage to locations, this could be broken out to coverage specific damage.</t>
  </si>
  <si>
    <t>Item file</t>
  </si>
  <si>
    <t>coverage file</t>
  </si>
  <si>
    <t>item dictionary (for reference, table not used in kernel)</t>
  </si>
  <si>
    <t>guls</t>
  </si>
  <si>
    <t>item_id</t>
  </si>
  <si>
    <t>coverage_id</t>
  </si>
  <si>
    <t>areaperil_id</t>
  </si>
  <si>
    <t>vulnerability_id</t>
  </si>
  <si>
    <t>group_id</t>
  </si>
  <si>
    <t>tiv</t>
  </si>
  <si>
    <t>location_number</t>
  </si>
  <si>
    <t>coverage</t>
  </si>
  <si>
    <t>event_id</t>
  </si>
  <si>
    <t>sidx</t>
  </si>
  <si>
    <t>loss</t>
  </si>
  <si>
    <t>Direct insurance</t>
  </si>
  <si>
    <t>fm programme</t>
  </si>
  <si>
    <t>fm_policytc</t>
  </si>
  <si>
    <t>fm_profile</t>
  </si>
  <si>
    <t>fm_xref</t>
  </si>
  <si>
    <t>from_agg_id</t>
  </si>
  <si>
    <t>level_id</t>
  </si>
  <si>
    <t>to_agg_id</t>
  </si>
  <si>
    <t>layer_id</t>
  </si>
  <si>
    <t>agg_id</t>
  </si>
  <si>
    <t>policytc_id</t>
  </si>
  <si>
    <t>profile_id</t>
  </si>
  <si>
    <t>calcrule_id</t>
  </si>
  <si>
    <t>deductible_1</t>
  </si>
  <si>
    <t>deductible_2</t>
  </si>
  <si>
    <t>deductible_3</t>
  </si>
  <si>
    <t>attachment_1</t>
  </si>
  <si>
    <t>limit_1</t>
  </si>
  <si>
    <t>share_1</t>
  </si>
  <si>
    <t>share_2</t>
  </si>
  <si>
    <t>share_3</t>
  </si>
  <si>
    <t>output_id</t>
  </si>
  <si>
    <t>All</t>
  </si>
  <si>
    <t/>
  </si>
  <si>
    <t>passthrough</t>
  </si>
  <si>
    <t>SS occ lim</t>
  </si>
  <si>
    <t>(notes)</t>
  </si>
  <si>
    <t>Oasis files</t>
  </si>
  <si>
    <t>Reinsurance Inuring level 1 - Loc Fac</t>
  </si>
  <si>
    <t>Reinsurance Inuring level 3 - Per Risk x 2</t>
  </si>
  <si>
    <t>Reinsurance Inuring level 1 - Surplus Share with occurrence limit</t>
  </si>
  <si>
    <t>Limited individually - shown in calculation tab</t>
  </si>
  <si>
    <t xml:space="preserve">Example reinsurance calculation </t>
  </si>
  <si>
    <t>Sample terms</t>
  </si>
  <si>
    <t>Oasis files - contains the oasis files representing the terms and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</si>
</sst>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_);\(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16" xfId="0" applyFill="1" applyBorder="1"/>
    <xf numFmtId="0" fontId="0" fillId="0" borderId="13" xfId="0" applyFont="1" applyBorder="1" applyAlignment="1">
      <alignment horizontal="center" wrapText="1"/>
    </xf>
    <xf numFmtId="0" fontId="0" fillId="0" borderId="16" xfId="0" applyBorder="1"/>
    <xf numFmtId="0" fontId="0" fillId="0" borderId="14" xfId="0" applyFont="1" applyBorder="1" applyAlignment="1">
      <alignment horizontal="center" wrapText="1"/>
    </xf>
    <xf numFmtId="9" fontId="0" fillId="0" borderId="14" xfId="0" applyNumberFormat="1" applyBorder="1"/>
    <xf numFmtId="0" fontId="0" fillId="0" borderId="15" xfId="0" applyFont="1" applyBorder="1" applyAlignment="1">
      <alignment horizontal="center" wrapText="1"/>
    </xf>
    <xf numFmtId="165" fontId="0" fillId="0" borderId="14" xfId="1" applyNumberFormat="1" applyFont="1" applyFill="1" applyBorder="1"/>
    <xf numFmtId="0" fontId="0" fillId="0" borderId="14" xfId="0" applyBorder="1"/>
    <xf numFmtId="0" fontId="0" fillId="0" borderId="14" xfId="0" applyFont="1" applyFill="1" applyBorder="1" applyAlignment="1">
      <alignment horizontal="center" wrapText="1"/>
    </xf>
    <xf numFmtId="0" fontId="0" fillId="0" borderId="16" xfId="0" applyFont="1" applyFill="1" applyBorder="1" applyAlignment="1">
      <alignment horizontal="center" wrapText="1"/>
    </xf>
    <xf numFmtId="0" fontId="0" fillId="0" borderId="15" xfId="0" applyFont="1" applyFill="1" applyBorder="1" applyAlignment="1">
      <alignment horizontal="center" wrapText="1"/>
    </xf>
    <xf numFmtId="0" fontId="0" fillId="0" borderId="0" xfId="0"/>
    <xf numFmtId="0" fontId="0" fillId="0" borderId="0" xfId="0" applyFill="1" applyBorder="1"/>
    <xf numFmtId="9" fontId="0" fillId="0" borderId="0" xfId="0" applyNumberFormat="1"/>
    <xf numFmtId="0" fontId="0" fillId="0" borderId="12" xfId="0" applyFill="1" applyBorder="1"/>
    <xf numFmtId="0" fontId="0" fillId="0" borderId="12" xfId="0" applyBorder="1"/>
    <xf numFmtId="0" fontId="0" fillId="0" borderId="10" xfId="0" applyFont="1" applyFill="1" applyBorder="1" applyAlignment="1">
      <alignment horizontal="center" wrapText="1"/>
    </xf>
    <xf numFmtId="0" fontId="0" fillId="0" borderId="0" xfId="0" applyFont="1"/>
    <xf numFmtId="0" fontId="0" fillId="0" borderId="0" xfId="0" applyFont="1" applyFill="1" applyBorder="1" applyAlignment="1">
      <alignment horizontal="center" wrapText="1"/>
    </xf>
    <xf numFmtId="165" fontId="0" fillId="0" borderId="0" xfId="1" applyNumberFormat="1" applyFont="1"/>
    <xf numFmtId="165" fontId="0" fillId="0" borderId="11" xfId="1" applyNumberFormat="1" applyFont="1" applyFill="1" applyBorder="1" applyAlignment="1">
      <alignment horizontal="right"/>
    </xf>
    <xf numFmtId="165" fontId="0" fillId="0" borderId="0" xfId="1" applyNumberFormat="1" applyFont="1" applyFill="1" applyBorder="1"/>
    <xf numFmtId="165" fontId="0" fillId="0" borderId="0" xfId="0" applyNumberFormat="1"/>
    <xf numFmtId="165" fontId="1" fillId="0" borderId="0" xfId="1" applyNumberFormat="1" applyFont="1"/>
    <xf numFmtId="0" fontId="16" fillId="0" borderId="0" xfId="0" applyFont="1"/>
    <xf numFmtId="0" fontId="0" fillId="0" borderId="17" xfId="0" applyBorder="1"/>
    <xf numFmtId="0" fontId="18" fillId="0" borderId="0" xfId="0" applyFont="1"/>
    <xf numFmtId="0" fontId="0" fillId="0" borderId="17" xfId="0" applyFont="1" applyFill="1" applyBorder="1" applyAlignment="1">
      <alignment horizontal="center" wrapText="1"/>
    </xf>
    <xf numFmtId="3" fontId="0" fillId="0" borderId="14" xfId="0" applyNumberFormat="1" applyBorder="1"/>
    <xf numFmtId="0" fontId="0" fillId="0" borderId="0" xfId="0" applyAlignment="1">
      <alignment horizontal="center"/>
    </xf>
    <xf numFmtId="166" fontId="0" fillId="0" borderId="0" xfId="1" applyNumberFormat="1" applyFon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64/home/Joh/git/ktest/ftest/data/fm24/Worked_Example_Calculation_Net_Loss_Pre_Cat_Simple_Complex_Test_Case_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ample Financial Terms"/>
      <sheetName val="Loss Example"/>
      <sheetName val="Oasis files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36"/>
  <sheetViews>
    <sheetView tabSelected="1" zoomScale="85" zoomScaleNormal="85" workbookViewId="0">
      <selection activeCell="B30" sqref="B30"/>
    </sheetView>
  </sheetViews>
  <sheetFormatPr defaultRowHeight="14.4" x14ac:dyDescent="0.3"/>
  <cols>
    <col min="2" max="2" width="17.88671875" customWidth="1"/>
    <col min="3" max="3" width="10.5546875" bestFit="1" customWidth="1"/>
    <col min="4" max="4" width="14.33203125" bestFit="1" customWidth="1"/>
    <col min="5" max="5" width="19.33203125" customWidth="1"/>
    <col min="6" max="6" width="23.5546875" bestFit="1" customWidth="1"/>
    <col min="7" max="7" width="24.33203125" bestFit="1" customWidth="1"/>
    <col min="8" max="8" width="14.88671875" customWidth="1"/>
    <col min="9" max="10" width="11.5546875" bestFit="1" customWidth="1"/>
    <col min="11" max="11" width="29.109375" customWidth="1"/>
    <col min="12" max="12" width="15.6640625" bestFit="1" customWidth="1"/>
  </cols>
  <sheetData>
    <row r="2" spans="1:13" s="12" customFormat="1" x14ac:dyDescent="0.3"/>
    <row r="3" spans="1:13" s="12" customFormat="1" x14ac:dyDescent="0.3">
      <c r="B3" s="27" t="s">
        <v>120</v>
      </c>
    </row>
    <row r="4" spans="1:13" s="12" customFormat="1" x14ac:dyDescent="0.3"/>
    <row r="5" spans="1:13" s="12" customFormat="1" x14ac:dyDescent="0.3">
      <c r="B5" s="12" t="s">
        <v>58</v>
      </c>
    </row>
    <row r="6" spans="1:13" s="12" customFormat="1" x14ac:dyDescent="0.3">
      <c r="B6" s="12" t="s">
        <v>22</v>
      </c>
    </row>
    <row r="7" spans="1:13" s="12" customFormat="1" x14ac:dyDescent="0.3">
      <c r="B7" s="12" t="s">
        <v>23</v>
      </c>
    </row>
    <row r="8" spans="1:13" s="12" customFormat="1" x14ac:dyDescent="0.3">
      <c r="B8" s="12" t="s">
        <v>59</v>
      </c>
    </row>
    <row r="9" spans="1:13" s="12" customFormat="1" x14ac:dyDescent="0.3"/>
    <row r="10" spans="1:13" s="12" customFormat="1" x14ac:dyDescent="0.3">
      <c r="B10" s="27" t="s">
        <v>121</v>
      </c>
    </row>
    <row r="11" spans="1:13" x14ac:dyDescent="0.3">
      <c r="A11" s="1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3" ht="28.8" x14ac:dyDescent="0.3">
      <c r="A12" s="12"/>
      <c r="B12" s="26" t="s">
        <v>4</v>
      </c>
      <c r="C12" s="6" t="s">
        <v>5</v>
      </c>
      <c r="D12" s="4" t="s">
        <v>6</v>
      </c>
      <c r="E12" s="4" t="s">
        <v>7</v>
      </c>
      <c r="F12" s="4" t="s">
        <v>8</v>
      </c>
      <c r="G12" s="4" t="s">
        <v>9</v>
      </c>
      <c r="H12" s="4" t="s">
        <v>10</v>
      </c>
      <c r="I12" s="4" t="s">
        <v>11</v>
      </c>
      <c r="J12" s="2" t="s">
        <v>12</v>
      </c>
      <c r="K12" s="10" t="s">
        <v>13</v>
      </c>
      <c r="L12" s="10" t="s">
        <v>14</v>
      </c>
      <c r="M12" s="28" t="s">
        <v>15</v>
      </c>
    </row>
    <row r="13" spans="1:13" x14ac:dyDescent="0.3">
      <c r="A13" s="12"/>
      <c r="B13" s="16">
        <v>1</v>
      </c>
      <c r="C13" s="17">
        <v>3</v>
      </c>
      <c r="D13" s="18" t="s">
        <v>16</v>
      </c>
      <c r="E13" s="19">
        <v>1</v>
      </c>
      <c r="F13" s="22">
        <v>350000</v>
      </c>
      <c r="G13" s="22">
        <v>400000</v>
      </c>
      <c r="H13" s="14">
        <v>1</v>
      </c>
      <c r="I13" s="13">
        <v>99</v>
      </c>
      <c r="J13" s="21">
        <v>1200000</v>
      </c>
      <c r="K13" s="12"/>
      <c r="L13" s="15" t="s">
        <v>17</v>
      </c>
      <c r="M13" s="15" t="s">
        <v>18</v>
      </c>
    </row>
    <row r="14" spans="1:13" x14ac:dyDescent="0.3">
      <c r="A14" s="12"/>
      <c r="B14" s="16">
        <v>2</v>
      </c>
      <c r="C14" s="17">
        <v>3</v>
      </c>
      <c r="D14" s="18" t="s">
        <v>16</v>
      </c>
      <c r="E14" s="19">
        <v>2</v>
      </c>
      <c r="F14" s="22">
        <v>750000</v>
      </c>
      <c r="G14" s="22">
        <v>9250000</v>
      </c>
      <c r="H14" s="14">
        <v>1</v>
      </c>
      <c r="I14" s="13">
        <v>99</v>
      </c>
      <c r="J14" s="21">
        <v>18500000</v>
      </c>
      <c r="K14" s="16"/>
      <c r="L14" s="15" t="s">
        <v>17</v>
      </c>
      <c r="M14" s="15" t="s">
        <v>18</v>
      </c>
    </row>
    <row r="15" spans="1:13" x14ac:dyDescent="0.3">
      <c r="A15" s="12"/>
      <c r="B15" s="3">
        <v>3</v>
      </c>
      <c r="C15" s="11">
        <v>2</v>
      </c>
      <c r="D15" s="9" t="s">
        <v>19</v>
      </c>
      <c r="E15" s="9">
        <v>3</v>
      </c>
      <c r="F15" s="7">
        <v>0</v>
      </c>
      <c r="G15" s="29">
        <v>2000000</v>
      </c>
      <c r="H15" s="5">
        <v>1</v>
      </c>
      <c r="I15" s="8" t="s">
        <v>20</v>
      </c>
      <c r="J15" s="7">
        <v>12000000</v>
      </c>
      <c r="K15" s="3" t="s">
        <v>65</v>
      </c>
      <c r="L15" s="1" t="s">
        <v>17</v>
      </c>
      <c r="M15" s="1" t="s">
        <v>18</v>
      </c>
    </row>
    <row r="16" spans="1:13" x14ac:dyDescent="0.3">
      <c r="A16" s="12"/>
    </row>
    <row r="17" spans="1:12" x14ac:dyDescent="0.3">
      <c r="A17" s="12"/>
      <c r="C17" s="19">
        <v>1</v>
      </c>
      <c r="D17" s="12" t="s">
        <v>21</v>
      </c>
      <c r="E17" s="12" t="s">
        <v>119</v>
      </c>
      <c r="H17" s="12"/>
      <c r="I17" s="12"/>
      <c r="J17" s="12"/>
      <c r="K17" s="12"/>
      <c r="L17" s="12"/>
    </row>
    <row r="18" spans="1:12" x14ac:dyDescent="0.3">
      <c r="A18" s="12"/>
    </row>
    <row r="19" spans="1:12" x14ac:dyDescent="0.3">
      <c r="A19" s="12"/>
      <c r="B19" s="12" t="s">
        <v>13</v>
      </c>
      <c r="C19" s="12"/>
    </row>
    <row r="20" spans="1:12" x14ac:dyDescent="0.3">
      <c r="A20" s="12"/>
      <c r="B20" t="s">
        <v>61</v>
      </c>
    </row>
    <row r="22" spans="1:12" x14ac:dyDescent="0.3">
      <c r="A22" s="12"/>
      <c r="B22" t="s">
        <v>62</v>
      </c>
      <c r="I22" s="12"/>
      <c r="J22" s="12"/>
      <c r="K22" s="12"/>
      <c r="L22" s="12"/>
    </row>
    <row r="23" spans="1:12" x14ac:dyDescent="0.3">
      <c r="A23" s="12"/>
      <c r="B23" t="s">
        <v>122</v>
      </c>
      <c r="I23" s="12"/>
      <c r="J23" s="12"/>
      <c r="K23" s="12"/>
      <c r="L23" s="12"/>
    </row>
    <row r="24" spans="1:12" s="12" customFormat="1" x14ac:dyDescent="0.3"/>
    <row r="25" spans="1:12" x14ac:dyDescent="0.3">
      <c r="D25" s="12"/>
      <c r="E25" s="12"/>
      <c r="F25" s="12"/>
      <c r="G25" s="12"/>
      <c r="H25" s="12"/>
    </row>
    <row r="26" spans="1:12" x14ac:dyDescent="0.3">
      <c r="B26" t="s">
        <v>72</v>
      </c>
      <c r="D26" s="12"/>
      <c r="E26" s="12"/>
      <c r="F26" s="12"/>
      <c r="G26" s="12"/>
      <c r="H26" s="12"/>
    </row>
    <row r="27" spans="1:12" x14ac:dyDescent="0.3">
      <c r="B27" t="s">
        <v>60</v>
      </c>
    </row>
    <row r="29" spans="1:12" x14ac:dyDescent="0.3">
      <c r="B29" t="s">
        <v>6</v>
      </c>
      <c r="C29" t="s">
        <v>50</v>
      </c>
      <c r="D29" t="s">
        <v>57</v>
      </c>
    </row>
    <row r="30" spans="1:12" x14ac:dyDescent="0.3">
      <c r="B30" t="s">
        <v>56</v>
      </c>
      <c r="C30" t="s">
        <v>66</v>
      </c>
      <c r="D30" s="20">
        <f>SUM(calculation!$M$3:$M$53)</f>
        <v>19116556</v>
      </c>
    </row>
    <row r="31" spans="1:12" x14ac:dyDescent="0.3">
      <c r="B31" t="s">
        <v>48</v>
      </c>
      <c r="C31" t="s">
        <v>67</v>
      </c>
      <c r="D31" s="20">
        <f>SUM(calculation!N3:N530)</f>
        <v>38040112</v>
      </c>
    </row>
    <row r="32" spans="1:12" x14ac:dyDescent="0.3">
      <c r="B32" t="s">
        <v>49</v>
      </c>
      <c r="C32" t="s">
        <v>68</v>
      </c>
      <c r="D32" s="20">
        <f>SUM(calculation!O3:O53)</f>
        <v>381713.56999999995</v>
      </c>
    </row>
    <row r="33" spans="2:4" x14ac:dyDescent="0.3">
      <c r="B33" t="s">
        <v>37</v>
      </c>
      <c r="C33" t="s">
        <v>69</v>
      </c>
      <c r="D33" s="20">
        <f>SUM(calculation!Q3:Q53)</f>
        <v>3657400.3288999996</v>
      </c>
    </row>
    <row r="34" spans="2:4" x14ac:dyDescent="0.3">
      <c r="B34" t="s">
        <v>54</v>
      </c>
      <c r="C34" t="s">
        <v>2</v>
      </c>
      <c r="D34" s="20">
        <f>SUM(calculation!T3:T53)</f>
        <v>1200000.0000000002</v>
      </c>
    </row>
    <row r="35" spans="2:4" x14ac:dyDescent="0.3">
      <c r="B35" t="s">
        <v>55</v>
      </c>
      <c r="C35" t="s">
        <v>70</v>
      </c>
      <c r="D35" s="20">
        <f>SUM(calculation!W3:W53)</f>
        <v>576131.92000000016</v>
      </c>
    </row>
    <row r="36" spans="2:4" x14ac:dyDescent="0.3">
      <c r="B36" t="s">
        <v>45</v>
      </c>
      <c r="C36" t="s">
        <v>71</v>
      </c>
      <c r="D36" s="20">
        <f>SUM(calculation!Z3:Z53)</f>
        <v>13204810.1811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57"/>
  <sheetViews>
    <sheetView zoomScale="70" zoomScaleNormal="70" workbookViewId="0">
      <selection activeCell="L16" sqref="L16"/>
    </sheetView>
  </sheetViews>
  <sheetFormatPr defaultRowHeight="14.4" x14ac:dyDescent="0.3"/>
  <cols>
    <col min="2" max="2" width="12.88671875" bestFit="1" customWidth="1"/>
    <col min="3" max="3" width="18" style="20" bestFit="1" customWidth="1"/>
    <col min="4" max="4" width="20.6640625" style="20" customWidth="1"/>
    <col min="5" max="5" width="14.5546875" style="20" customWidth="1"/>
    <col min="6" max="6" width="20.6640625" style="20" customWidth="1"/>
    <col min="7" max="8" width="14" style="20" bestFit="1" customWidth="1"/>
    <col min="9" max="9" width="16.44140625" style="20" bestFit="1" customWidth="1"/>
    <col min="10" max="10" width="15.88671875" customWidth="1"/>
    <col min="11" max="11" width="13" bestFit="1" customWidth="1"/>
    <col min="12" max="12" width="14.5546875" bestFit="1" customWidth="1"/>
    <col min="13" max="13" width="21.5546875" style="12" customWidth="1"/>
    <col min="14" max="14" width="20.33203125" bestFit="1" customWidth="1"/>
    <col min="15" max="15" width="12.44140625" bestFit="1" customWidth="1"/>
    <col min="16" max="16" width="21.109375" style="20" bestFit="1" customWidth="1"/>
    <col min="17" max="17" width="20.6640625" style="20" bestFit="1" customWidth="1"/>
    <col min="18" max="18" width="23.44140625" style="20" bestFit="1" customWidth="1"/>
    <col min="19" max="19" width="27.44140625" bestFit="1" customWidth="1"/>
    <col min="20" max="20" width="31" bestFit="1" customWidth="1"/>
    <col min="21" max="21" width="31" style="12" customWidth="1"/>
    <col min="22" max="22" width="28" bestFit="1" customWidth="1"/>
    <col min="23" max="23" width="25.5546875" style="20" bestFit="1" customWidth="1"/>
    <col min="24" max="24" width="16.5546875" bestFit="1" customWidth="1"/>
    <col min="26" max="26" width="19.109375" bestFit="1" customWidth="1"/>
  </cols>
  <sheetData>
    <row r="1" spans="1:26" x14ac:dyDescent="0.3">
      <c r="L1" t="s">
        <v>64</v>
      </c>
      <c r="M1" s="14">
        <v>1</v>
      </c>
      <c r="N1" t="s">
        <v>48</v>
      </c>
    </row>
    <row r="2" spans="1:26" x14ac:dyDescent="0.3">
      <c r="B2" t="s">
        <v>24</v>
      </c>
      <c r="C2" s="20" t="s">
        <v>25</v>
      </c>
      <c r="D2" s="20" t="s">
        <v>26</v>
      </c>
      <c r="E2" s="20" t="s">
        <v>27</v>
      </c>
      <c r="F2" s="20" t="s">
        <v>28</v>
      </c>
      <c r="G2" s="20" t="s">
        <v>29</v>
      </c>
      <c r="H2" s="20" t="s">
        <v>30</v>
      </c>
      <c r="I2" s="20" t="s">
        <v>31</v>
      </c>
      <c r="J2" t="s">
        <v>32</v>
      </c>
      <c r="K2" t="s">
        <v>33</v>
      </c>
      <c r="L2" t="s">
        <v>6</v>
      </c>
      <c r="M2" s="12" t="s">
        <v>63</v>
      </c>
      <c r="N2" t="s">
        <v>34</v>
      </c>
      <c r="O2" t="s">
        <v>36</v>
      </c>
      <c r="P2" s="20" t="s">
        <v>35</v>
      </c>
      <c r="Q2" s="20" t="s">
        <v>37</v>
      </c>
      <c r="R2" s="20" t="s">
        <v>38</v>
      </c>
      <c r="S2" t="s">
        <v>39</v>
      </c>
      <c r="T2" s="12" t="s">
        <v>40</v>
      </c>
      <c r="U2" s="20" t="s">
        <v>43</v>
      </c>
      <c r="V2" s="20" t="s">
        <v>41</v>
      </c>
      <c r="W2" s="20" t="s">
        <v>42</v>
      </c>
      <c r="X2" s="20" t="s">
        <v>47</v>
      </c>
      <c r="Z2" s="20" t="s">
        <v>45</v>
      </c>
    </row>
    <row r="3" spans="1:26" x14ac:dyDescent="0.3">
      <c r="A3" s="23"/>
      <c r="B3" s="20">
        <v>839</v>
      </c>
      <c r="C3" s="20">
        <v>25000</v>
      </c>
      <c r="D3" s="20">
        <v>1000</v>
      </c>
      <c r="E3" s="20">
        <v>0</v>
      </c>
      <c r="F3" s="20">
        <v>0</v>
      </c>
      <c r="G3" s="20">
        <v>0</v>
      </c>
      <c r="H3" s="20">
        <v>0</v>
      </c>
      <c r="I3" s="20">
        <v>25000</v>
      </c>
      <c r="J3" s="20" t="s">
        <v>111</v>
      </c>
      <c r="K3" s="20" t="s">
        <v>111</v>
      </c>
      <c r="L3" s="20" t="s">
        <v>111</v>
      </c>
      <c r="M3" s="20">
        <f>I3*$M$1</f>
        <v>25000</v>
      </c>
      <c r="N3" s="20">
        <f>MAX((M3-H3-F3-D3),0)</f>
        <v>24000</v>
      </c>
      <c r="O3" s="20">
        <f>IF(L3="F",N3*(K3/100),0)</f>
        <v>0</v>
      </c>
      <c r="P3" s="20">
        <f>(IF(L3="F",N3*((100-K3)/100),N3))</f>
        <v>24000</v>
      </c>
      <c r="Q3" s="20">
        <f>MIN(IF(L3="T",P3*(K3/100),0),Information!$G$14)</f>
        <v>0</v>
      </c>
      <c r="R3" s="20">
        <f>P3-Q3</f>
        <v>24000</v>
      </c>
      <c r="S3" s="20">
        <f>MIN(Information!$G$13,MAX(0,R3-Information!$F$13))</f>
        <v>0</v>
      </c>
      <c r="T3" s="20">
        <f>IF($S$56=0,0,S3/$S$56*(MIN($S$56,$S$57)))</f>
        <v>0</v>
      </c>
      <c r="U3" s="20">
        <f>R3-T3</f>
        <v>24000</v>
      </c>
      <c r="V3" s="20">
        <f>MIN(Information!$G$14,MAX(0,R3-Information!$F$14))</f>
        <v>0</v>
      </c>
      <c r="W3" s="20">
        <f>IF($V$56=0,0,V3/$V$56*(MIN($V$56,$V$57)))</f>
        <v>0</v>
      </c>
      <c r="X3" s="20">
        <f>R3-W3</f>
        <v>24000</v>
      </c>
      <c r="Y3" s="20"/>
      <c r="Z3" s="20">
        <f>R3-T3-W3</f>
        <v>24000</v>
      </c>
    </row>
    <row r="4" spans="1:26" x14ac:dyDescent="0.3">
      <c r="A4" s="23"/>
      <c r="B4" s="20">
        <v>1295</v>
      </c>
      <c r="C4" s="20">
        <v>318270</v>
      </c>
      <c r="D4" s="20">
        <v>1000</v>
      </c>
      <c r="E4" s="20">
        <v>222789</v>
      </c>
      <c r="F4" s="20">
        <v>1000</v>
      </c>
      <c r="G4" s="20">
        <v>63654</v>
      </c>
      <c r="H4" s="20">
        <v>1000</v>
      </c>
      <c r="I4" s="20">
        <v>604713</v>
      </c>
      <c r="J4" s="20" t="s">
        <v>111</v>
      </c>
      <c r="K4" s="20" t="s">
        <v>111</v>
      </c>
      <c r="L4" s="20" t="s">
        <v>111</v>
      </c>
      <c r="M4" s="20">
        <f t="shared" ref="M4:M53" si="0">I4*$M$1</f>
        <v>604713</v>
      </c>
      <c r="N4" s="20">
        <f t="shared" ref="N4:N53" si="1">MAX((M4-H4-F4-D4),0)</f>
        <v>601713</v>
      </c>
      <c r="O4" s="20">
        <f t="shared" ref="O4:O52" si="2">IF(L4="F",N4*(K4/100),0)</f>
        <v>0</v>
      </c>
      <c r="P4" s="20">
        <f t="shared" ref="P4:P53" si="3">(IF(L4="F",N4*((100-K4)/100),N4))</f>
        <v>601713</v>
      </c>
      <c r="Q4" s="20">
        <f>MIN(IF(L4="T",P4*(K4/100),0),Information!$G$14)</f>
        <v>0</v>
      </c>
      <c r="R4" s="20">
        <f t="shared" ref="R4:R52" si="4">P4-Q4</f>
        <v>601713</v>
      </c>
      <c r="S4" s="20">
        <f>MIN(Information!$G$13,MAX(0,R4-Information!$F$13))</f>
        <v>251713</v>
      </c>
      <c r="T4" s="20">
        <f>IF($S$56=0,0,S4/$S$56*(MIN($S$56,$S$57)))</f>
        <v>73772.745031475322</v>
      </c>
      <c r="U4" s="20">
        <f t="shared" ref="U4:U52" si="5">R4-T4</f>
        <v>527940.25496852468</v>
      </c>
      <c r="V4" s="20">
        <f>MIN(Information!$G$14,MAX(0,R4-Information!$F$14))</f>
        <v>0</v>
      </c>
      <c r="W4" s="20">
        <f t="shared" ref="W4:W53" si="6">IF($V$56=0,0,V4/$V$56*(MIN($V$56,$V$57)))</f>
        <v>0</v>
      </c>
      <c r="X4" s="20">
        <f t="shared" ref="X4:X53" si="7">R4-W4</f>
        <v>601713</v>
      </c>
      <c r="Y4" s="20"/>
      <c r="Z4" s="20">
        <f t="shared" ref="Z4:Z53" si="8">R4-T4-W4</f>
        <v>527940.25496852468</v>
      </c>
    </row>
    <row r="5" spans="1:26" x14ac:dyDescent="0.3">
      <c r="A5" s="23"/>
      <c r="B5" s="20">
        <v>1318</v>
      </c>
      <c r="C5" s="20">
        <v>51500</v>
      </c>
      <c r="D5" s="20">
        <v>1000</v>
      </c>
      <c r="E5" s="20">
        <v>36050</v>
      </c>
      <c r="F5" s="20">
        <v>1000</v>
      </c>
      <c r="G5" s="20">
        <v>10300</v>
      </c>
      <c r="H5" s="20">
        <v>1000</v>
      </c>
      <c r="I5" s="20">
        <v>97850</v>
      </c>
      <c r="J5" s="20" t="s">
        <v>111</v>
      </c>
      <c r="K5" s="20" t="s">
        <v>111</v>
      </c>
      <c r="L5" s="20" t="s">
        <v>111</v>
      </c>
      <c r="M5" s="20">
        <f t="shared" si="0"/>
        <v>97850</v>
      </c>
      <c r="N5" s="20">
        <f t="shared" si="1"/>
        <v>94850</v>
      </c>
      <c r="O5" s="20">
        <f t="shared" si="2"/>
        <v>0</v>
      </c>
      <c r="P5" s="20">
        <f t="shared" si="3"/>
        <v>94850</v>
      </c>
      <c r="Q5" s="20">
        <f>MIN(IF(L5="T",P5*(K5/100),0),Information!$G$14)</f>
        <v>0</v>
      </c>
      <c r="R5" s="20">
        <f t="shared" si="4"/>
        <v>94850</v>
      </c>
      <c r="S5" s="20">
        <f>MIN(Information!$G$13,MAX(0,R5-Information!$F$13))</f>
        <v>0</v>
      </c>
      <c r="T5" s="20">
        <f t="shared" ref="T5:T53" si="9">IF($S$56=0,0,S5/$S$56*(MIN($S$56,$S$57)))</f>
        <v>0</v>
      </c>
      <c r="U5" s="20">
        <f t="shared" si="5"/>
        <v>94850</v>
      </c>
      <c r="V5" s="20">
        <f>MIN(Information!$G$14,MAX(0,R5-Information!$F$14))</f>
        <v>0</v>
      </c>
      <c r="W5" s="20">
        <f t="shared" si="6"/>
        <v>0</v>
      </c>
      <c r="X5" s="20">
        <f t="shared" si="7"/>
        <v>94850</v>
      </c>
      <c r="Y5" s="20"/>
      <c r="Z5" s="20">
        <f t="shared" si="8"/>
        <v>94850</v>
      </c>
    </row>
    <row r="6" spans="1:26" x14ac:dyDescent="0.3">
      <c r="A6" s="23"/>
      <c r="B6" s="20">
        <v>2734</v>
      </c>
      <c r="C6" s="20">
        <v>218420</v>
      </c>
      <c r="D6" s="20">
        <v>1000</v>
      </c>
      <c r="E6" s="20">
        <v>109210</v>
      </c>
      <c r="F6" s="20">
        <v>1000</v>
      </c>
      <c r="G6" s="20">
        <v>43684</v>
      </c>
      <c r="H6" s="20">
        <v>1000</v>
      </c>
      <c r="I6" s="20">
        <v>371314</v>
      </c>
      <c r="J6" s="20" t="s">
        <v>111</v>
      </c>
      <c r="K6" s="20" t="s">
        <v>111</v>
      </c>
      <c r="L6" s="20" t="s">
        <v>111</v>
      </c>
      <c r="M6" s="20">
        <f t="shared" si="0"/>
        <v>371314</v>
      </c>
      <c r="N6" s="20">
        <f t="shared" si="1"/>
        <v>368314</v>
      </c>
      <c r="O6" s="20">
        <f t="shared" si="2"/>
        <v>0</v>
      </c>
      <c r="P6" s="20">
        <f t="shared" si="3"/>
        <v>368314</v>
      </c>
      <c r="Q6" s="20">
        <f>MIN(IF(L6="T",P6*(K6/100),0),Information!$G$14)</f>
        <v>0</v>
      </c>
      <c r="R6" s="20">
        <f t="shared" si="4"/>
        <v>368314</v>
      </c>
      <c r="S6" s="20">
        <f>MIN(Information!$G$13,MAX(0,R6-Information!$F$13))</f>
        <v>18314</v>
      </c>
      <c r="T6" s="20">
        <f t="shared" si="9"/>
        <v>5367.5179768483913</v>
      </c>
      <c r="U6" s="20">
        <f t="shared" si="5"/>
        <v>362946.48202315159</v>
      </c>
      <c r="V6" s="20">
        <f>MIN(Information!$G$14,MAX(0,R6-Information!$F$14))</f>
        <v>0</v>
      </c>
      <c r="W6" s="20">
        <f t="shared" si="6"/>
        <v>0</v>
      </c>
      <c r="X6" s="20">
        <f t="shared" si="7"/>
        <v>368314</v>
      </c>
      <c r="Y6" s="20"/>
      <c r="Z6" s="20">
        <f t="shared" si="8"/>
        <v>362946.48202315159</v>
      </c>
    </row>
    <row r="7" spans="1:26" x14ac:dyDescent="0.3">
      <c r="A7" s="23"/>
      <c r="B7" s="20">
        <v>4097</v>
      </c>
      <c r="C7" s="20">
        <v>219667</v>
      </c>
      <c r="D7" s="20">
        <v>500</v>
      </c>
      <c r="E7" s="20">
        <v>153767</v>
      </c>
      <c r="F7" s="20">
        <v>500</v>
      </c>
      <c r="G7" s="20">
        <v>43933</v>
      </c>
      <c r="H7" s="20">
        <v>500</v>
      </c>
      <c r="I7" s="20">
        <v>417367</v>
      </c>
      <c r="J7" s="20" t="s">
        <v>111</v>
      </c>
      <c r="K7" s="20" t="s">
        <v>111</v>
      </c>
      <c r="L7" s="20" t="s">
        <v>111</v>
      </c>
      <c r="M7" s="20">
        <f t="shared" si="0"/>
        <v>417367</v>
      </c>
      <c r="N7" s="20">
        <f t="shared" si="1"/>
        <v>415867</v>
      </c>
      <c r="O7" s="20">
        <f t="shared" si="2"/>
        <v>0</v>
      </c>
      <c r="P7" s="20">
        <f t="shared" si="3"/>
        <v>415867</v>
      </c>
      <c r="Q7" s="20">
        <f>MIN(IF(L7="T",P7*(K7/100),0),Information!$G$14)</f>
        <v>0</v>
      </c>
      <c r="R7" s="20">
        <f t="shared" si="4"/>
        <v>415867</v>
      </c>
      <c r="S7" s="20">
        <f>MIN(Information!$G$13,MAX(0,R7-Information!$F$13))</f>
        <v>65867</v>
      </c>
      <c r="T7" s="20">
        <f t="shared" si="9"/>
        <v>19304.483268596319</v>
      </c>
      <c r="U7" s="20">
        <f t="shared" si="5"/>
        <v>396562.51673140365</v>
      </c>
      <c r="V7" s="20">
        <f>MIN(Information!$G$14,MAX(0,R7-Information!$F$14))</f>
        <v>0</v>
      </c>
      <c r="W7" s="20">
        <f t="shared" si="6"/>
        <v>0</v>
      </c>
      <c r="X7" s="20">
        <f t="shared" si="7"/>
        <v>415867</v>
      </c>
      <c r="Y7" s="20"/>
      <c r="Z7" s="20">
        <f t="shared" si="8"/>
        <v>396562.51673140365</v>
      </c>
    </row>
    <row r="8" spans="1:26" x14ac:dyDescent="0.3">
      <c r="A8" s="23"/>
      <c r="B8" s="20">
        <v>4148</v>
      </c>
      <c r="C8" s="20">
        <v>10612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10612</v>
      </c>
      <c r="J8" s="20" t="s">
        <v>111</v>
      </c>
      <c r="K8" s="20" t="s">
        <v>111</v>
      </c>
      <c r="L8" s="20" t="s">
        <v>111</v>
      </c>
      <c r="M8" s="20">
        <f t="shared" si="0"/>
        <v>10612</v>
      </c>
      <c r="N8" s="20">
        <f t="shared" si="1"/>
        <v>10612</v>
      </c>
      <c r="O8" s="20">
        <f t="shared" si="2"/>
        <v>0</v>
      </c>
      <c r="P8" s="20">
        <f t="shared" si="3"/>
        <v>10612</v>
      </c>
      <c r="Q8" s="20">
        <f>MIN(IF(L8="T",P8*(K8/100),0),Information!$G$14)</f>
        <v>0</v>
      </c>
      <c r="R8" s="20">
        <f t="shared" si="4"/>
        <v>10612</v>
      </c>
      <c r="S8" s="20">
        <f>MIN(Information!$G$13,MAX(0,R8-Information!$F$13))</f>
        <v>0</v>
      </c>
      <c r="T8" s="20">
        <f t="shared" si="9"/>
        <v>0</v>
      </c>
      <c r="U8" s="20">
        <f t="shared" si="5"/>
        <v>10612</v>
      </c>
      <c r="V8" s="20">
        <f>MIN(Information!$G$14,MAX(0,R8-Information!$F$14))</f>
        <v>0</v>
      </c>
      <c r="W8" s="20">
        <f t="shared" si="6"/>
        <v>0</v>
      </c>
      <c r="X8" s="20">
        <f t="shared" si="7"/>
        <v>10612</v>
      </c>
      <c r="Y8" s="20"/>
      <c r="Z8" s="20">
        <f t="shared" si="8"/>
        <v>10612</v>
      </c>
    </row>
    <row r="9" spans="1:26" x14ac:dyDescent="0.3">
      <c r="A9" s="23"/>
      <c r="B9" s="20">
        <v>4476</v>
      </c>
      <c r="C9" s="20">
        <v>25000</v>
      </c>
      <c r="D9" s="20">
        <v>500</v>
      </c>
      <c r="E9" s="20">
        <v>0</v>
      </c>
      <c r="F9" s="20">
        <v>0</v>
      </c>
      <c r="G9" s="20">
        <v>0</v>
      </c>
      <c r="H9" s="20">
        <v>0</v>
      </c>
      <c r="I9" s="20">
        <v>25000</v>
      </c>
      <c r="J9" s="20" t="s">
        <v>111</v>
      </c>
      <c r="K9" s="20" t="s">
        <v>111</v>
      </c>
      <c r="L9" s="20" t="s">
        <v>111</v>
      </c>
      <c r="M9" s="20">
        <f t="shared" si="0"/>
        <v>25000</v>
      </c>
      <c r="N9" s="20">
        <f t="shared" si="1"/>
        <v>24500</v>
      </c>
      <c r="O9" s="20">
        <f t="shared" si="2"/>
        <v>0</v>
      </c>
      <c r="P9" s="20">
        <f t="shared" si="3"/>
        <v>24500</v>
      </c>
      <c r="Q9" s="20">
        <f>MIN(IF(L9="T",P9*(K9/100),0),Information!$G$14)</f>
        <v>0</v>
      </c>
      <c r="R9" s="20">
        <f t="shared" si="4"/>
        <v>24500</v>
      </c>
      <c r="S9" s="20">
        <f>MIN(Information!$G$13,MAX(0,R9-Information!$F$13))</f>
        <v>0</v>
      </c>
      <c r="T9" s="20">
        <f t="shared" si="9"/>
        <v>0</v>
      </c>
      <c r="U9" s="20">
        <f t="shared" si="5"/>
        <v>24500</v>
      </c>
      <c r="V9" s="20">
        <f>MIN(Information!$G$14,MAX(0,R9-Information!$F$14))</f>
        <v>0</v>
      </c>
      <c r="W9" s="20">
        <f t="shared" si="6"/>
        <v>0</v>
      </c>
      <c r="X9" s="20">
        <f t="shared" si="7"/>
        <v>24500</v>
      </c>
      <c r="Y9" s="20"/>
      <c r="Z9" s="20">
        <f t="shared" si="8"/>
        <v>24500</v>
      </c>
    </row>
    <row r="10" spans="1:26" x14ac:dyDescent="0.3">
      <c r="A10" s="23"/>
      <c r="B10" s="20">
        <v>4546</v>
      </c>
      <c r="C10" s="20">
        <v>131592</v>
      </c>
      <c r="D10" s="20">
        <v>2500</v>
      </c>
      <c r="E10" s="20">
        <v>39478</v>
      </c>
      <c r="F10" s="20">
        <v>2500</v>
      </c>
      <c r="G10" s="20">
        <v>26318</v>
      </c>
      <c r="H10" s="20">
        <v>2500</v>
      </c>
      <c r="I10" s="20">
        <v>197388</v>
      </c>
      <c r="J10" s="20" t="s">
        <v>111</v>
      </c>
      <c r="K10" s="20" t="s">
        <v>111</v>
      </c>
      <c r="L10" s="20" t="s">
        <v>111</v>
      </c>
      <c r="M10" s="20">
        <f t="shared" si="0"/>
        <v>197388</v>
      </c>
      <c r="N10" s="20">
        <f t="shared" si="1"/>
        <v>189888</v>
      </c>
      <c r="O10" s="20">
        <f t="shared" si="2"/>
        <v>0</v>
      </c>
      <c r="P10" s="20">
        <f t="shared" si="3"/>
        <v>189888</v>
      </c>
      <c r="Q10" s="20">
        <f>MIN(IF(L10="T",P10*(K10/100),0),Information!$G$14)</f>
        <v>0</v>
      </c>
      <c r="R10" s="20">
        <f t="shared" si="4"/>
        <v>189888</v>
      </c>
      <c r="S10" s="20">
        <f>MIN(Information!$G$13,MAX(0,R10-Information!$F$13))</f>
        <v>0</v>
      </c>
      <c r="T10" s="20">
        <f t="shared" si="9"/>
        <v>0</v>
      </c>
      <c r="U10" s="20">
        <f t="shared" si="5"/>
        <v>189888</v>
      </c>
      <c r="V10" s="20">
        <f>MIN(Information!$G$14,MAX(0,R10-Information!$F$14))</f>
        <v>0</v>
      </c>
      <c r="W10" s="20">
        <f t="shared" si="6"/>
        <v>0</v>
      </c>
      <c r="X10" s="20">
        <f t="shared" si="7"/>
        <v>189888</v>
      </c>
      <c r="Y10" s="20"/>
      <c r="Z10" s="20">
        <f t="shared" si="8"/>
        <v>189888</v>
      </c>
    </row>
    <row r="11" spans="1:26" x14ac:dyDescent="0.3">
      <c r="A11" s="23"/>
      <c r="B11" s="20">
        <v>4547</v>
      </c>
      <c r="C11" s="20">
        <v>0</v>
      </c>
      <c r="D11" s="20">
        <v>250</v>
      </c>
      <c r="E11" s="20">
        <v>3000</v>
      </c>
      <c r="F11" s="20">
        <v>250</v>
      </c>
      <c r="G11" s="20">
        <v>0</v>
      </c>
      <c r="H11" s="20">
        <v>0</v>
      </c>
      <c r="I11" s="20">
        <v>3000</v>
      </c>
      <c r="J11" s="20" t="s">
        <v>111</v>
      </c>
      <c r="K11" s="20" t="s">
        <v>111</v>
      </c>
      <c r="L11" s="20" t="s">
        <v>111</v>
      </c>
      <c r="M11" s="20">
        <f t="shared" si="0"/>
        <v>3000</v>
      </c>
      <c r="N11" s="20">
        <f t="shared" si="1"/>
        <v>2500</v>
      </c>
      <c r="O11" s="20">
        <f t="shared" si="2"/>
        <v>0</v>
      </c>
      <c r="P11" s="20">
        <f t="shared" si="3"/>
        <v>2500</v>
      </c>
      <c r="Q11" s="20">
        <f>MIN(IF(L11="T",P11*(K11/100),0),Information!$G$14)</f>
        <v>0</v>
      </c>
      <c r="R11" s="20">
        <f t="shared" si="4"/>
        <v>2500</v>
      </c>
      <c r="S11" s="20">
        <f>MIN(Information!$G$13,MAX(0,R11-Information!$F$13))</f>
        <v>0</v>
      </c>
      <c r="T11" s="20">
        <f t="shared" si="9"/>
        <v>0</v>
      </c>
      <c r="U11" s="20">
        <f t="shared" si="5"/>
        <v>2500</v>
      </c>
      <c r="V11" s="20">
        <f>MIN(Information!$G$14,MAX(0,R11-Information!$F$14))</f>
        <v>0</v>
      </c>
      <c r="W11" s="20">
        <f t="shared" si="6"/>
        <v>0</v>
      </c>
      <c r="X11" s="20">
        <f t="shared" si="7"/>
        <v>2500</v>
      </c>
      <c r="Y11" s="20"/>
      <c r="Z11" s="20">
        <f t="shared" si="8"/>
        <v>2500</v>
      </c>
    </row>
    <row r="12" spans="1:26" x14ac:dyDescent="0.3">
      <c r="A12" s="23"/>
      <c r="B12" s="20">
        <v>5738</v>
      </c>
      <c r="C12" s="20">
        <v>319300</v>
      </c>
      <c r="D12" s="20">
        <v>1000</v>
      </c>
      <c r="E12" s="20">
        <v>223510</v>
      </c>
      <c r="F12" s="20">
        <v>1000</v>
      </c>
      <c r="G12" s="20">
        <v>63860</v>
      </c>
      <c r="H12" s="20">
        <v>1000</v>
      </c>
      <c r="I12" s="20">
        <v>606670</v>
      </c>
      <c r="J12" s="20" t="s">
        <v>111</v>
      </c>
      <c r="K12" s="20" t="s">
        <v>111</v>
      </c>
      <c r="L12" s="20" t="s">
        <v>111</v>
      </c>
      <c r="M12" s="20">
        <f t="shared" si="0"/>
        <v>606670</v>
      </c>
      <c r="N12" s="20">
        <f t="shared" si="1"/>
        <v>603670</v>
      </c>
      <c r="O12" s="20">
        <f t="shared" si="2"/>
        <v>0</v>
      </c>
      <c r="P12" s="20">
        <f t="shared" si="3"/>
        <v>603670</v>
      </c>
      <c r="Q12" s="20">
        <f>MIN(IF(L12="T",P12*(K12/100),0),Information!$G$14)</f>
        <v>0</v>
      </c>
      <c r="R12" s="20">
        <f t="shared" si="4"/>
        <v>603670</v>
      </c>
      <c r="S12" s="20">
        <f>MIN(Information!$G$13,MAX(0,R12-Information!$F$13))</f>
        <v>253670</v>
      </c>
      <c r="T12" s="20">
        <f t="shared" si="9"/>
        <v>74346.308025943625</v>
      </c>
      <c r="U12" s="20">
        <f t="shared" si="5"/>
        <v>529323.69197405642</v>
      </c>
      <c r="V12" s="20">
        <f>MIN(Information!$G$14,MAX(0,R12-Information!$F$14))</f>
        <v>0</v>
      </c>
      <c r="W12" s="20">
        <f t="shared" si="6"/>
        <v>0</v>
      </c>
      <c r="X12" s="20">
        <f t="shared" si="7"/>
        <v>603670</v>
      </c>
      <c r="Y12" s="20"/>
      <c r="Z12" s="20">
        <f t="shared" si="8"/>
        <v>529323.69197405642</v>
      </c>
    </row>
    <row r="13" spans="1:26" x14ac:dyDescent="0.3">
      <c r="A13" s="23"/>
      <c r="B13" s="20">
        <v>8051</v>
      </c>
      <c r="C13" s="20">
        <v>338215</v>
      </c>
      <c r="D13" s="20">
        <v>500</v>
      </c>
      <c r="E13" s="20">
        <v>236751</v>
      </c>
      <c r="F13" s="20">
        <v>500</v>
      </c>
      <c r="G13" s="20">
        <v>67643</v>
      </c>
      <c r="H13" s="20">
        <v>500</v>
      </c>
      <c r="I13" s="20">
        <v>642609</v>
      </c>
      <c r="J13" s="20" t="s">
        <v>111</v>
      </c>
      <c r="K13" s="20" t="s">
        <v>111</v>
      </c>
      <c r="L13" s="20" t="s">
        <v>111</v>
      </c>
      <c r="M13" s="20">
        <f t="shared" si="0"/>
        <v>642609</v>
      </c>
      <c r="N13" s="20">
        <f t="shared" si="1"/>
        <v>641109</v>
      </c>
      <c r="O13" s="20">
        <f t="shared" si="2"/>
        <v>0</v>
      </c>
      <c r="P13" s="20">
        <f t="shared" si="3"/>
        <v>641109</v>
      </c>
      <c r="Q13" s="20">
        <f>MIN(IF(L13="T",P13*(K13/100),0),Information!$G$14)</f>
        <v>0</v>
      </c>
      <c r="R13" s="20">
        <f t="shared" si="4"/>
        <v>641109</v>
      </c>
      <c r="S13" s="20">
        <f>MIN(Information!$G$13,MAX(0,R13-Information!$F$13))</f>
        <v>291109</v>
      </c>
      <c r="T13" s="20">
        <f t="shared" si="9"/>
        <v>85319.034111737375</v>
      </c>
      <c r="U13" s="20">
        <f t="shared" si="5"/>
        <v>555789.96588826261</v>
      </c>
      <c r="V13" s="20">
        <f>MIN(Information!$G$14,MAX(0,R13-Information!$F$14))</f>
        <v>0</v>
      </c>
      <c r="W13" s="20">
        <f t="shared" si="6"/>
        <v>0</v>
      </c>
      <c r="X13" s="20">
        <f t="shared" si="7"/>
        <v>641109</v>
      </c>
      <c r="Y13" s="20"/>
      <c r="Z13" s="20">
        <f t="shared" si="8"/>
        <v>555789.96588826261</v>
      </c>
    </row>
    <row r="14" spans="1:26" x14ac:dyDescent="0.3">
      <c r="A14" s="23"/>
      <c r="B14" s="20">
        <v>8643</v>
      </c>
      <c r="C14" s="20">
        <v>99261</v>
      </c>
      <c r="D14" s="20">
        <v>500</v>
      </c>
      <c r="E14" s="20">
        <v>69483</v>
      </c>
      <c r="F14" s="20">
        <v>500</v>
      </c>
      <c r="G14" s="20">
        <v>19852</v>
      </c>
      <c r="H14" s="20">
        <v>500</v>
      </c>
      <c r="I14" s="20">
        <v>188596</v>
      </c>
      <c r="J14" s="20" t="s">
        <v>111</v>
      </c>
      <c r="K14" s="20" t="s">
        <v>111</v>
      </c>
      <c r="L14" s="20" t="s">
        <v>111</v>
      </c>
      <c r="M14" s="20">
        <f t="shared" si="0"/>
        <v>188596</v>
      </c>
      <c r="N14" s="20">
        <f t="shared" si="1"/>
        <v>187096</v>
      </c>
      <c r="O14" s="20">
        <f t="shared" si="2"/>
        <v>0</v>
      </c>
      <c r="P14" s="20">
        <f t="shared" si="3"/>
        <v>187096</v>
      </c>
      <c r="Q14" s="20">
        <f>MIN(IF(L14="T",P14*(K14/100),0),Information!$G$14)</f>
        <v>0</v>
      </c>
      <c r="R14" s="20">
        <f t="shared" si="4"/>
        <v>187096</v>
      </c>
      <c r="S14" s="20">
        <f>MIN(Information!$G$13,MAX(0,R14-Information!$F$13))</f>
        <v>0</v>
      </c>
      <c r="T14" s="20">
        <f t="shared" si="9"/>
        <v>0</v>
      </c>
      <c r="U14" s="20">
        <f t="shared" si="5"/>
        <v>187096</v>
      </c>
      <c r="V14" s="20">
        <f>MIN(Information!$G$14,MAX(0,R14-Information!$F$14))</f>
        <v>0</v>
      </c>
      <c r="W14" s="20">
        <f t="shared" si="6"/>
        <v>0</v>
      </c>
      <c r="X14" s="20">
        <f t="shared" si="7"/>
        <v>187096</v>
      </c>
      <c r="Y14" s="20"/>
      <c r="Z14" s="20">
        <f t="shared" si="8"/>
        <v>187096</v>
      </c>
    </row>
    <row r="15" spans="1:26" x14ac:dyDescent="0.3">
      <c r="A15" s="23"/>
      <c r="B15" s="20">
        <v>9409</v>
      </c>
      <c r="C15" s="20">
        <v>438757</v>
      </c>
      <c r="D15" s="20">
        <v>500</v>
      </c>
      <c r="E15" s="20">
        <v>0</v>
      </c>
      <c r="F15" s="20">
        <v>0</v>
      </c>
      <c r="G15" s="20">
        <v>0</v>
      </c>
      <c r="H15" s="20">
        <v>0</v>
      </c>
      <c r="I15" s="20">
        <v>438757</v>
      </c>
      <c r="J15" s="20" t="s">
        <v>111</v>
      </c>
      <c r="K15" s="20" t="s">
        <v>111</v>
      </c>
      <c r="L15" s="20" t="s">
        <v>111</v>
      </c>
      <c r="M15" s="20">
        <f t="shared" si="0"/>
        <v>438757</v>
      </c>
      <c r="N15" s="20">
        <f t="shared" si="1"/>
        <v>438257</v>
      </c>
      <c r="O15" s="20">
        <f t="shared" si="2"/>
        <v>0</v>
      </c>
      <c r="P15" s="20">
        <f t="shared" si="3"/>
        <v>438257</v>
      </c>
      <c r="Q15" s="20">
        <f>MIN(IF(L15="T",P15*(K15/100),0),Information!$G$14)</f>
        <v>0</v>
      </c>
      <c r="R15" s="20">
        <f t="shared" si="4"/>
        <v>438257</v>
      </c>
      <c r="S15" s="20">
        <f>MIN(Information!$G$13,MAX(0,R15-Information!$F$13))</f>
        <v>88257</v>
      </c>
      <c r="T15" s="20">
        <f t="shared" si="9"/>
        <v>25866.606644245301</v>
      </c>
      <c r="U15" s="20">
        <f t="shared" si="5"/>
        <v>412390.39335575467</v>
      </c>
      <c r="V15" s="20">
        <f>MIN(Information!$G$14,MAX(0,R15-Information!$F$14))</f>
        <v>0</v>
      </c>
      <c r="W15" s="20">
        <f t="shared" si="6"/>
        <v>0</v>
      </c>
      <c r="X15" s="20">
        <f t="shared" si="7"/>
        <v>438257</v>
      </c>
      <c r="Y15" s="20"/>
      <c r="Z15" s="20">
        <f t="shared" si="8"/>
        <v>412390.39335575467</v>
      </c>
    </row>
    <row r="16" spans="1:26" x14ac:dyDescent="0.3">
      <c r="A16" s="23"/>
      <c r="B16" s="20">
        <v>10633</v>
      </c>
      <c r="C16" s="20">
        <v>12000</v>
      </c>
      <c r="D16" s="20">
        <v>1000</v>
      </c>
      <c r="E16" s="20">
        <v>0</v>
      </c>
      <c r="F16" s="20">
        <v>0</v>
      </c>
      <c r="G16" s="20">
        <v>0</v>
      </c>
      <c r="H16" s="20">
        <v>0</v>
      </c>
      <c r="I16" s="20">
        <v>12000</v>
      </c>
      <c r="J16" s="20" t="s">
        <v>0</v>
      </c>
      <c r="K16" s="20">
        <v>22.68</v>
      </c>
      <c r="L16" s="20" t="s">
        <v>2</v>
      </c>
      <c r="M16" s="20">
        <f t="shared" si="0"/>
        <v>12000</v>
      </c>
      <c r="N16" s="20">
        <f t="shared" si="1"/>
        <v>11000</v>
      </c>
      <c r="O16" s="20">
        <f t="shared" si="2"/>
        <v>0</v>
      </c>
      <c r="P16" s="20">
        <f t="shared" si="3"/>
        <v>11000</v>
      </c>
      <c r="Q16" s="20">
        <f>MIN(IF(L16="T",P16*(K16/100),0),Information!$G$14)</f>
        <v>2494.8000000000002</v>
      </c>
      <c r="R16" s="20">
        <f t="shared" si="4"/>
        <v>8505.2000000000007</v>
      </c>
      <c r="S16" s="20">
        <f>MIN(Information!$G$13,MAX(0,R16-Information!$F$13))</f>
        <v>0</v>
      </c>
      <c r="T16" s="20">
        <f t="shared" si="9"/>
        <v>0</v>
      </c>
      <c r="U16" s="20">
        <f t="shared" si="5"/>
        <v>8505.2000000000007</v>
      </c>
      <c r="V16" s="20">
        <f>MIN(Information!$G$14,MAX(0,R16-Information!$F$14))</f>
        <v>0</v>
      </c>
      <c r="W16" s="20">
        <f t="shared" si="6"/>
        <v>0</v>
      </c>
      <c r="X16" s="20">
        <f t="shared" si="7"/>
        <v>8505.2000000000007</v>
      </c>
      <c r="Y16" s="20"/>
      <c r="Z16" s="20">
        <f t="shared" si="8"/>
        <v>8505.2000000000007</v>
      </c>
    </row>
    <row r="17" spans="1:26" x14ac:dyDescent="0.3">
      <c r="A17" s="23"/>
      <c r="B17" s="20">
        <v>10714</v>
      </c>
      <c r="C17" s="20">
        <v>209875</v>
      </c>
      <c r="D17" s="20">
        <v>500</v>
      </c>
      <c r="E17" s="20">
        <v>146913</v>
      </c>
      <c r="F17" s="20">
        <v>500</v>
      </c>
      <c r="G17" s="20">
        <v>41975</v>
      </c>
      <c r="H17" s="20">
        <v>500</v>
      </c>
      <c r="I17" s="20">
        <v>398763</v>
      </c>
      <c r="J17" s="20" t="s">
        <v>111</v>
      </c>
      <c r="K17" s="20" t="s">
        <v>111</v>
      </c>
      <c r="L17" s="20" t="s">
        <v>111</v>
      </c>
      <c r="M17" s="20">
        <f t="shared" si="0"/>
        <v>398763</v>
      </c>
      <c r="N17" s="20">
        <f t="shared" si="1"/>
        <v>397263</v>
      </c>
      <c r="O17" s="20">
        <f t="shared" si="2"/>
        <v>0</v>
      </c>
      <c r="P17" s="20">
        <f t="shared" si="3"/>
        <v>397263</v>
      </c>
      <c r="Q17" s="20">
        <f>MIN(IF(L17="T",P17*(K17/100),0),Information!$G$14)</f>
        <v>0</v>
      </c>
      <c r="R17" s="20">
        <f t="shared" si="4"/>
        <v>397263</v>
      </c>
      <c r="S17" s="20">
        <f>MIN(Information!$G$13,MAX(0,R17-Information!$F$13))</f>
        <v>47263</v>
      </c>
      <c r="T17" s="20">
        <f t="shared" si="9"/>
        <v>13851.971286435817</v>
      </c>
      <c r="U17" s="20">
        <f t="shared" si="5"/>
        <v>383411.02871356416</v>
      </c>
      <c r="V17" s="20">
        <f>MIN(Information!$G$14,MAX(0,R17-Information!$F$14))</f>
        <v>0</v>
      </c>
      <c r="W17" s="20">
        <f t="shared" si="6"/>
        <v>0</v>
      </c>
      <c r="X17" s="20">
        <f t="shared" si="7"/>
        <v>397263</v>
      </c>
      <c r="Y17" s="20"/>
      <c r="Z17" s="20">
        <f t="shared" si="8"/>
        <v>383411.02871356416</v>
      </c>
    </row>
    <row r="18" spans="1:26" x14ac:dyDescent="0.3">
      <c r="A18" s="23"/>
      <c r="B18" s="20">
        <v>10759</v>
      </c>
      <c r="C18" s="20">
        <v>321253</v>
      </c>
      <c r="D18" s="20">
        <v>500</v>
      </c>
      <c r="E18" s="20">
        <v>160627</v>
      </c>
      <c r="F18" s="20">
        <v>500</v>
      </c>
      <c r="G18" s="20">
        <v>64251</v>
      </c>
      <c r="H18" s="20">
        <v>500</v>
      </c>
      <c r="I18" s="20">
        <v>546131</v>
      </c>
      <c r="J18" s="20" t="s">
        <v>111</v>
      </c>
      <c r="K18" s="20" t="s">
        <v>111</v>
      </c>
      <c r="L18" s="20" t="s">
        <v>111</v>
      </c>
      <c r="M18" s="20">
        <f t="shared" si="0"/>
        <v>546131</v>
      </c>
      <c r="N18" s="20">
        <f t="shared" si="1"/>
        <v>544631</v>
      </c>
      <c r="O18" s="20">
        <f t="shared" si="2"/>
        <v>0</v>
      </c>
      <c r="P18" s="20">
        <f t="shared" si="3"/>
        <v>544631</v>
      </c>
      <c r="Q18" s="20">
        <f>MIN(IF(L18="T",P18*(K18/100),0),Information!$G$14)</f>
        <v>0</v>
      </c>
      <c r="R18" s="20">
        <f t="shared" si="4"/>
        <v>544631</v>
      </c>
      <c r="S18" s="20">
        <f>MIN(Information!$G$13,MAX(0,R18-Information!$F$13))</f>
        <v>194631</v>
      </c>
      <c r="T18" s="20">
        <f t="shared" si="9"/>
        <v>57042.993958282146</v>
      </c>
      <c r="U18" s="20">
        <f t="shared" si="5"/>
        <v>487588.00604171783</v>
      </c>
      <c r="V18" s="20">
        <f>MIN(Information!$G$14,MAX(0,R18-Information!$F$14))</f>
        <v>0</v>
      </c>
      <c r="W18" s="20">
        <f t="shared" si="6"/>
        <v>0</v>
      </c>
      <c r="X18" s="20">
        <f t="shared" si="7"/>
        <v>544631</v>
      </c>
      <c r="Y18" s="20"/>
      <c r="Z18" s="20">
        <f t="shared" si="8"/>
        <v>487588.00604171783</v>
      </c>
    </row>
    <row r="19" spans="1:26" x14ac:dyDescent="0.3">
      <c r="A19" s="23"/>
      <c r="B19" s="20">
        <v>11685</v>
      </c>
      <c r="C19" s="20">
        <v>303680</v>
      </c>
      <c r="D19" s="20">
        <v>1000</v>
      </c>
      <c r="E19" s="20">
        <v>3000</v>
      </c>
      <c r="F19" s="20">
        <v>1000</v>
      </c>
      <c r="G19" s="20">
        <v>0</v>
      </c>
      <c r="H19" s="20">
        <v>0</v>
      </c>
      <c r="I19" s="20">
        <v>306680</v>
      </c>
      <c r="J19" s="20" t="s">
        <v>111</v>
      </c>
      <c r="K19" s="20" t="s">
        <v>111</v>
      </c>
      <c r="L19" s="20" t="s">
        <v>111</v>
      </c>
      <c r="M19" s="20">
        <f t="shared" si="0"/>
        <v>306680</v>
      </c>
      <c r="N19" s="20">
        <f t="shared" si="1"/>
        <v>304680</v>
      </c>
      <c r="O19" s="20">
        <f t="shared" si="2"/>
        <v>0</v>
      </c>
      <c r="P19" s="20">
        <f t="shared" si="3"/>
        <v>304680</v>
      </c>
      <c r="Q19" s="20">
        <f>MIN(IF(L19="T",P19*(K19/100),0),Information!$G$14)</f>
        <v>0</v>
      </c>
      <c r="R19" s="20">
        <f t="shared" si="4"/>
        <v>304680</v>
      </c>
      <c r="S19" s="20">
        <f>MIN(Information!$G$13,MAX(0,R19-Information!$F$13))</f>
        <v>0</v>
      </c>
      <c r="T19" s="20">
        <f t="shared" si="9"/>
        <v>0</v>
      </c>
      <c r="U19" s="20">
        <f t="shared" si="5"/>
        <v>304680</v>
      </c>
      <c r="V19" s="20">
        <f>MIN(Information!$G$14,MAX(0,R19-Information!$F$14))</f>
        <v>0</v>
      </c>
      <c r="W19" s="20">
        <f t="shared" si="6"/>
        <v>0</v>
      </c>
      <c r="X19" s="20">
        <f t="shared" si="7"/>
        <v>304680</v>
      </c>
      <c r="Y19" s="20"/>
      <c r="Z19" s="20">
        <f t="shared" si="8"/>
        <v>304680</v>
      </c>
    </row>
    <row r="20" spans="1:26" x14ac:dyDescent="0.3">
      <c r="A20" s="23"/>
      <c r="B20" s="20">
        <v>12198</v>
      </c>
      <c r="C20" s="20">
        <v>54636</v>
      </c>
      <c r="D20" s="20">
        <v>1000</v>
      </c>
      <c r="E20" s="20">
        <v>0</v>
      </c>
      <c r="F20" s="20">
        <v>0</v>
      </c>
      <c r="G20" s="20">
        <v>0</v>
      </c>
      <c r="H20" s="20">
        <v>0</v>
      </c>
      <c r="I20" s="20">
        <v>54636</v>
      </c>
      <c r="J20" s="20" t="s">
        <v>111</v>
      </c>
      <c r="K20" s="20" t="s">
        <v>111</v>
      </c>
      <c r="L20" s="20" t="s">
        <v>111</v>
      </c>
      <c r="M20" s="20">
        <f t="shared" si="0"/>
        <v>54636</v>
      </c>
      <c r="N20" s="20">
        <f t="shared" si="1"/>
        <v>53636</v>
      </c>
      <c r="O20" s="20">
        <f t="shared" si="2"/>
        <v>0</v>
      </c>
      <c r="P20" s="20">
        <f t="shared" si="3"/>
        <v>53636</v>
      </c>
      <c r="Q20" s="20">
        <f>MIN(IF(L20="T",P20*(K20/100),0),Information!$G$14)</f>
        <v>0</v>
      </c>
      <c r="R20" s="20">
        <f t="shared" si="4"/>
        <v>53636</v>
      </c>
      <c r="S20" s="20">
        <f>MIN(Information!$G$13,MAX(0,R20-Information!$F$13))</f>
        <v>0</v>
      </c>
      <c r="T20" s="20">
        <f t="shared" si="9"/>
        <v>0</v>
      </c>
      <c r="U20" s="20">
        <f t="shared" si="5"/>
        <v>53636</v>
      </c>
      <c r="V20" s="20">
        <f>MIN(Information!$G$14,MAX(0,R20-Information!$F$14))</f>
        <v>0</v>
      </c>
      <c r="W20" s="20">
        <f t="shared" si="6"/>
        <v>0</v>
      </c>
      <c r="X20" s="20">
        <f t="shared" si="7"/>
        <v>53636</v>
      </c>
      <c r="Y20" s="20"/>
      <c r="Z20" s="20">
        <f t="shared" si="8"/>
        <v>53636</v>
      </c>
    </row>
    <row r="21" spans="1:26" x14ac:dyDescent="0.3">
      <c r="A21" s="23"/>
      <c r="B21" s="20">
        <v>12253</v>
      </c>
      <c r="C21" s="20">
        <v>0</v>
      </c>
      <c r="D21" s="20">
        <v>0</v>
      </c>
      <c r="E21" s="20">
        <v>130600</v>
      </c>
      <c r="F21" s="20">
        <v>1000</v>
      </c>
      <c r="G21" s="20">
        <v>0</v>
      </c>
      <c r="H21" s="20">
        <v>0</v>
      </c>
      <c r="I21" s="20">
        <v>130600</v>
      </c>
      <c r="J21" s="20" t="s">
        <v>111</v>
      </c>
      <c r="K21" s="20" t="s">
        <v>111</v>
      </c>
      <c r="L21" s="20" t="s">
        <v>111</v>
      </c>
      <c r="M21" s="20">
        <f t="shared" si="0"/>
        <v>130600</v>
      </c>
      <c r="N21" s="20">
        <f t="shared" si="1"/>
        <v>129600</v>
      </c>
      <c r="O21" s="20">
        <f t="shared" si="2"/>
        <v>0</v>
      </c>
      <c r="P21" s="20">
        <f t="shared" si="3"/>
        <v>129600</v>
      </c>
      <c r="Q21" s="20">
        <f>MIN(IF(L21="T",P21*(K21/100),0),Information!$G$14)</f>
        <v>0</v>
      </c>
      <c r="R21" s="20">
        <f t="shared" si="4"/>
        <v>129600</v>
      </c>
      <c r="S21" s="20">
        <f>MIN(Information!$G$13,MAX(0,R21-Information!$F$13))</f>
        <v>0</v>
      </c>
      <c r="T21" s="20">
        <f t="shared" si="9"/>
        <v>0</v>
      </c>
      <c r="U21" s="20">
        <f t="shared" si="5"/>
        <v>129600</v>
      </c>
      <c r="V21" s="20">
        <f>MIN(Information!$G$14,MAX(0,R21-Information!$F$14))</f>
        <v>0</v>
      </c>
      <c r="W21" s="20">
        <f t="shared" si="6"/>
        <v>0</v>
      </c>
      <c r="X21" s="20">
        <f t="shared" si="7"/>
        <v>129600</v>
      </c>
      <c r="Y21" s="20"/>
      <c r="Z21" s="20">
        <f t="shared" si="8"/>
        <v>129600</v>
      </c>
    </row>
    <row r="22" spans="1:26" x14ac:dyDescent="0.3">
      <c r="A22" s="23"/>
      <c r="B22" s="20">
        <v>15281</v>
      </c>
      <c r="C22" s="20">
        <v>26007</v>
      </c>
      <c r="D22" s="20">
        <v>250</v>
      </c>
      <c r="E22" s="20">
        <v>0</v>
      </c>
      <c r="F22" s="20">
        <v>0</v>
      </c>
      <c r="G22" s="20">
        <v>0</v>
      </c>
      <c r="H22" s="20">
        <v>0</v>
      </c>
      <c r="I22" s="20">
        <v>26007</v>
      </c>
      <c r="J22" s="20" t="s">
        <v>111</v>
      </c>
      <c r="K22" s="20" t="s">
        <v>111</v>
      </c>
      <c r="L22" s="20" t="s">
        <v>111</v>
      </c>
      <c r="M22" s="20">
        <f t="shared" si="0"/>
        <v>26007</v>
      </c>
      <c r="N22" s="20">
        <f t="shared" si="1"/>
        <v>25757</v>
      </c>
      <c r="O22" s="20">
        <f t="shared" si="2"/>
        <v>0</v>
      </c>
      <c r="P22" s="20">
        <f t="shared" si="3"/>
        <v>25757</v>
      </c>
      <c r="Q22" s="20">
        <f>MIN(IF(L22="T",P22*(K22/100),0),Information!$G$14)</f>
        <v>0</v>
      </c>
      <c r="R22" s="20">
        <f t="shared" si="4"/>
        <v>25757</v>
      </c>
      <c r="S22" s="20">
        <f>MIN(Information!$G$13,MAX(0,R22-Information!$F$13))</f>
        <v>0</v>
      </c>
      <c r="T22" s="20">
        <f t="shared" si="9"/>
        <v>0</v>
      </c>
      <c r="U22" s="20">
        <f t="shared" si="5"/>
        <v>25757</v>
      </c>
      <c r="V22" s="20">
        <f>MIN(Information!$G$14,MAX(0,R22-Information!$F$14))</f>
        <v>0</v>
      </c>
      <c r="W22" s="20">
        <f t="shared" si="6"/>
        <v>0</v>
      </c>
      <c r="X22" s="20">
        <f t="shared" si="7"/>
        <v>25757</v>
      </c>
      <c r="Y22" s="20"/>
      <c r="Z22" s="20">
        <f t="shared" si="8"/>
        <v>25757</v>
      </c>
    </row>
    <row r="23" spans="1:26" x14ac:dyDescent="0.3">
      <c r="A23" s="23"/>
      <c r="B23" s="20">
        <v>15568</v>
      </c>
      <c r="C23" s="20">
        <v>749068</v>
      </c>
      <c r="D23" s="20">
        <v>1000</v>
      </c>
      <c r="E23" s="20">
        <v>524348</v>
      </c>
      <c r="F23" s="20">
        <v>1000</v>
      </c>
      <c r="G23" s="20">
        <v>149814</v>
      </c>
      <c r="H23" s="20">
        <v>1000</v>
      </c>
      <c r="I23" s="20">
        <v>1423230</v>
      </c>
      <c r="J23" s="20" t="s">
        <v>0</v>
      </c>
      <c r="K23" s="20">
        <v>50</v>
      </c>
      <c r="L23" s="20" t="s">
        <v>2</v>
      </c>
      <c r="M23" s="20">
        <f t="shared" si="0"/>
        <v>1423230</v>
      </c>
      <c r="N23" s="20">
        <f t="shared" si="1"/>
        <v>1420230</v>
      </c>
      <c r="O23" s="20">
        <f t="shared" si="2"/>
        <v>0</v>
      </c>
      <c r="P23" s="20">
        <f t="shared" si="3"/>
        <v>1420230</v>
      </c>
      <c r="Q23" s="20">
        <f>MIN(IF(L23="T",P23*(K23/100),0),Information!$G$14)</f>
        <v>710115</v>
      </c>
      <c r="R23" s="20">
        <f t="shared" si="4"/>
        <v>710115</v>
      </c>
      <c r="S23" s="20">
        <f>MIN(Information!$G$13,MAX(0,R23-Information!$F$13))</f>
        <v>360115</v>
      </c>
      <c r="T23" s="20">
        <f t="shared" si="9"/>
        <v>105543.5042171431</v>
      </c>
      <c r="U23" s="20">
        <f t="shared" si="5"/>
        <v>604571.49578285695</v>
      </c>
      <c r="V23" s="20">
        <f>MIN(Information!$G$14,MAX(0,R23-Information!$F$14))</f>
        <v>0</v>
      </c>
      <c r="W23" s="20">
        <f t="shared" si="6"/>
        <v>0</v>
      </c>
      <c r="X23" s="20">
        <f t="shared" si="7"/>
        <v>710115</v>
      </c>
      <c r="Y23" s="20"/>
      <c r="Z23" s="20">
        <f t="shared" si="8"/>
        <v>604571.49578285695</v>
      </c>
    </row>
    <row r="24" spans="1:26" x14ac:dyDescent="0.3">
      <c r="A24" s="23"/>
      <c r="B24" s="20">
        <v>15619</v>
      </c>
      <c r="C24" s="20">
        <v>152000</v>
      </c>
      <c r="D24" s="20">
        <v>500</v>
      </c>
      <c r="E24" s="20">
        <v>106400</v>
      </c>
      <c r="F24" s="20">
        <v>500</v>
      </c>
      <c r="G24" s="20">
        <v>30400</v>
      </c>
      <c r="H24" s="20">
        <v>500</v>
      </c>
      <c r="I24" s="20">
        <v>288800</v>
      </c>
      <c r="J24" s="20" t="s">
        <v>111</v>
      </c>
      <c r="K24" s="20" t="s">
        <v>111</v>
      </c>
      <c r="L24" s="20" t="s">
        <v>111</v>
      </c>
      <c r="M24" s="20">
        <f t="shared" si="0"/>
        <v>288800</v>
      </c>
      <c r="N24" s="20">
        <f t="shared" si="1"/>
        <v>287300</v>
      </c>
      <c r="O24" s="20">
        <f t="shared" si="2"/>
        <v>0</v>
      </c>
      <c r="P24" s="20">
        <f t="shared" si="3"/>
        <v>287300</v>
      </c>
      <c r="Q24" s="20">
        <f>MIN(IF(L24="T",P24*(K24/100),0),Information!$G$14)</f>
        <v>0</v>
      </c>
      <c r="R24" s="20">
        <f t="shared" si="4"/>
        <v>287300</v>
      </c>
      <c r="S24" s="20">
        <f>MIN(Information!$G$13,MAX(0,R24-Information!$F$13))</f>
        <v>0</v>
      </c>
      <c r="T24" s="20">
        <f t="shared" si="9"/>
        <v>0</v>
      </c>
      <c r="U24" s="20">
        <f t="shared" si="5"/>
        <v>287300</v>
      </c>
      <c r="V24" s="20">
        <f>MIN(Information!$G$14,MAX(0,R24-Information!$F$14))</f>
        <v>0</v>
      </c>
      <c r="W24" s="20">
        <f t="shared" si="6"/>
        <v>0</v>
      </c>
      <c r="X24" s="20">
        <f t="shared" si="7"/>
        <v>287300</v>
      </c>
      <c r="Y24" s="20"/>
      <c r="Z24" s="20">
        <f t="shared" si="8"/>
        <v>287300</v>
      </c>
    </row>
    <row r="25" spans="1:26" x14ac:dyDescent="0.3">
      <c r="A25" s="23"/>
      <c r="B25" s="20">
        <v>16388</v>
      </c>
      <c r="C25" s="20">
        <v>278530</v>
      </c>
      <c r="D25" s="20">
        <v>250</v>
      </c>
      <c r="E25" s="20">
        <v>2500</v>
      </c>
      <c r="F25" s="20">
        <v>250</v>
      </c>
      <c r="G25" s="20">
        <v>0</v>
      </c>
      <c r="H25" s="20">
        <v>0</v>
      </c>
      <c r="I25" s="20">
        <v>281030</v>
      </c>
      <c r="J25" s="20" t="s">
        <v>111</v>
      </c>
      <c r="K25" s="20" t="s">
        <v>111</v>
      </c>
      <c r="L25" s="20" t="s">
        <v>111</v>
      </c>
      <c r="M25" s="20">
        <f t="shared" si="0"/>
        <v>281030</v>
      </c>
      <c r="N25" s="20">
        <f t="shared" si="1"/>
        <v>280530</v>
      </c>
      <c r="O25" s="20">
        <f t="shared" si="2"/>
        <v>0</v>
      </c>
      <c r="P25" s="20">
        <f t="shared" si="3"/>
        <v>280530</v>
      </c>
      <c r="Q25" s="20">
        <f>MIN(IF(L25="T",P25*(K25/100),0),Information!$G$14)</f>
        <v>0</v>
      </c>
      <c r="R25" s="20">
        <f t="shared" si="4"/>
        <v>280530</v>
      </c>
      <c r="S25" s="20">
        <f>MIN(Information!$G$13,MAX(0,R25-Information!$F$13))</f>
        <v>0</v>
      </c>
      <c r="T25" s="20">
        <f t="shared" si="9"/>
        <v>0</v>
      </c>
      <c r="U25" s="20">
        <f t="shared" si="5"/>
        <v>280530</v>
      </c>
      <c r="V25" s="20">
        <f>MIN(Information!$G$14,MAX(0,R25-Information!$F$14))</f>
        <v>0</v>
      </c>
      <c r="W25" s="20">
        <f t="shared" si="6"/>
        <v>0</v>
      </c>
      <c r="X25" s="20">
        <f t="shared" si="7"/>
        <v>280530</v>
      </c>
      <c r="Y25" s="20"/>
      <c r="Z25" s="20">
        <f t="shared" si="8"/>
        <v>280530</v>
      </c>
    </row>
    <row r="26" spans="1:26" x14ac:dyDescent="0.3">
      <c r="A26" s="23"/>
      <c r="B26" s="20">
        <v>16673</v>
      </c>
      <c r="C26" s="20">
        <v>0</v>
      </c>
      <c r="D26" s="20">
        <v>0</v>
      </c>
      <c r="E26" s="20">
        <v>15150</v>
      </c>
      <c r="F26" s="20">
        <v>500</v>
      </c>
      <c r="G26" s="20">
        <v>0</v>
      </c>
      <c r="H26" s="20">
        <v>0</v>
      </c>
      <c r="I26" s="20">
        <v>15150</v>
      </c>
      <c r="J26" s="20" t="s">
        <v>111</v>
      </c>
      <c r="K26" s="20" t="s">
        <v>111</v>
      </c>
      <c r="L26" s="20" t="s">
        <v>111</v>
      </c>
      <c r="M26" s="20">
        <f t="shared" si="0"/>
        <v>15150</v>
      </c>
      <c r="N26" s="20">
        <f t="shared" si="1"/>
        <v>14650</v>
      </c>
      <c r="O26" s="20">
        <f t="shared" si="2"/>
        <v>0</v>
      </c>
      <c r="P26" s="20">
        <f t="shared" si="3"/>
        <v>14650</v>
      </c>
      <c r="Q26" s="20">
        <f>MIN(IF(L26="T",P26*(K26/100),0),Information!$G$14)</f>
        <v>0</v>
      </c>
      <c r="R26" s="20">
        <f t="shared" si="4"/>
        <v>14650</v>
      </c>
      <c r="S26" s="20">
        <f>MIN(Information!$G$13,MAX(0,R26-Information!$F$13))</f>
        <v>0</v>
      </c>
      <c r="T26" s="20">
        <f t="shared" si="9"/>
        <v>0</v>
      </c>
      <c r="U26" s="20">
        <f t="shared" si="5"/>
        <v>14650</v>
      </c>
      <c r="V26" s="20">
        <f>MIN(Information!$G$14,MAX(0,R26-Information!$F$14))</f>
        <v>0</v>
      </c>
      <c r="W26" s="20">
        <f t="shared" si="6"/>
        <v>0</v>
      </c>
      <c r="X26" s="20">
        <f t="shared" si="7"/>
        <v>14650</v>
      </c>
      <c r="Y26" s="20"/>
      <c r="Z26" s="20">
        <f t="shared" si="8"/>
        <v>14650</v>
      </c>
    </row>
    <row r="27" spans="1:26" x14ac:dyDescent="0.3">
      <c r="A27" s="23"/>
      <c r="B27" s="20">
        <v>16752</v>
      </c>
      <c r="C27" s="20">
        <v>228399</v>
      </c>
      <c r="D27" s="20">
        <v>500</v>
      </c>
      <c r="E27" s="20">
        <v>159879</v>
      </c>
      <c r="F27" s="20">
        <v>500</v>
      </c>
      <c r="G27" s="20">
        <v>45680</v>
      </c>
      <c r="H27" s="20">
        <v>500</v>
      </c>
      <c r="I27" s="20">
        <v>433958</v>
      </c>
      <c r="J27" s="20" t="s">
        <v>111</v>
      </c>
      <c r="K27" s="20" t="s">
        <v>111</v>
      </c>
      <c r="L27" s="20" t="s">
        <v>111</v>
      </c>
      <c r="M27" s="20">
        <f t="shared" si="0"/>
        <v>433958</v>
      </c>
      <c r="N27" s="20">
        <f t="shared" si="1"/>
        <v>432458</v>
      </c>
      <c r="O27" s="20">
        <f t="shared" si="2"/>
        <v>0</v>
      </c>
      <c r="P27" s="20">
        <f t="shared" si="3"/>
        <v>432458</v>
      </c>
      <c r="Q27" s="20">
        <f>MIN(IF(L27="T",P27*(K27/100),0),Information!$G$14)</f>
        <v>0</v>
      </c>
      <c r="R27" s="20">
        <f t="shared" si="4"/>
        <v>432458</v>
      </c>
      <c r="S27" s="20">
        <f>MIN(Information!$G$13,MAX(0,R27-Information!$F$13))</f>
        <v>82458</v>
      </c>
      <c r="T27" s="20">
        <f t="shared" si="9"/>
        <v>24167.019620779989</v>
      </c>
      <c r="U27" s="20">
        <f t="shared" si="5"/>
        <v>408290.98037921998</v>
      </c>
      <c r="V27" s="20">
        <f>MIN(Information!$G$14,MAX(0,R27-Information!$F$14))</f>
        <v>0</v>
      </c>
      <c r="W27" s="20">
        <f t="shared" si="6"/>
        <v>0</v>
      </c>
      <c r="X27" s="20">
        <f t="shared" si="7"/>
        <v>432458</v>
      </c>
      <c r="Y27" s="20"/>
      <c r="Z27" s="20">
        <f t="shared" si="8"/>
        <v>408290.98037921998</v>
      </c>
    </row>
    <row r="28" spans="1:26" x14ac:dyDescent="0.3">
      <c r="A28" s="23"/>
      <c r="B28" s="20">
        <v>18427</v>
      </c>
      <c r="C28" s="20">
        <v>49134</v>
      </c>
      <c r="D28" s="20">
        <v>5000</v>
      </c>
      <c r="E28" s="20">
        <v>0</v>
      </c>
      <c r="F28" s="20">
        <v>0</v>
      </c>
      <c r="G28" s="20">
        <v>0</v>
      </c>
      <c r="H28" s="20">
        <v>0</v>
      </c>
      <c r="I28" s="20">
        <v>49134</v>
      </c>
      <c r="J28" s="20" t="s">
        <v>0</v>
      </c>
      <c r="K28" s="20">
        <v>30.55</v>
      </c>
      <c r="L28" s="20" t="s">
        <v>2</v>
      </c>
      <c r="M28" s="20">
        <f t="shared" si="0"/>
        <v>49134</v>
      </c>
      <c r="N28" s="20">
        <f t="shared" si="1"/>
        <v>44134</v>
      </c>
      <c r="O28" s="20">
        <f t="shared" si="2"/>
        <v>0</v>
      </c>
      <c r="P28" s="20">
        <f t="shared" si="3"/>
        <v>44134</v>
      </c>
      <c r="Q28" s="20">
        <f>MIN(IF(L28="T",P28*(K28/100),0),Information!$G$14)</f>
        <v>13482.937</v>
      </c>
      <c r="R28" s="20">
        <f t="shared" si="4"/>
        <v>30651.063000000002</v>
      </c>
      <c r="S28" s="20">
        <f>MIN(Information!$G$13,MAX(0,R28-Information!$F$13))</f>
        <v>0</v>
      </c>
      <c r="T28" s="20">
        <f t="shared" si="9"/>
        <v>0</v>
      </c>
      <c r="U28" s="20">
        <f t="shared" si="5"/>
        <v>30651.063000000002</v>
      </c>
      <c r="V28" s="20">
        <f>MIN(Information!$G$14,MAX(0,R28-Information!$F$14))</f>
        <v>0</v>
      </c>
      <c r="W28" s="20">
        <f t="shared" si="6"/>
        <v>0</v>
      </c>
      <c r="X28" s="20">
        <f t="shared" si="7"/>
        <v>30651.063000000002</v>
      </c>
      <c r="Y28" s="20"/>
      <c r="Z28" s="20">
        <f t="shared" si="8"/>
        <v>30651.063000000002</v>
      </c>
    </row>
    <row r="29" spans="1:26" x14ac:dyDescent="0.3">
      <c r="A29" s="23"/>
      <c r="B29" s="20">
        <v>18652</v>
      </c>
      <c r="C29" s="20">
        <v>182554</v>
      </c>
      <c r="D29" s="20">
        <v>1000</v>
      </c>
      <c r="E29" s="20">
        <v>91277</v>
      </c>
      <c r="F29" s="20">
        <v>1000</v>
      </c>
      <c r="G29" s="20">
        <v>36511</v>
      </c>
      <c r="H29" s="20">
        <v>1000</v>
      </c>
      <c r="I29" s="20">
        <v>310342</v>
      </c>
      <c r="J29" s="20" t="s">
        <v>0</v>
      </c>
      <c r="K29" s="20">
        <v>9.5</v>
      </c>
      <c r="L29" s="20" t="s">
        <v>3</v>
      </c>
      <c r="M29" s="20">
        <f t="shared" si="0"/>
        <v>310342</v>
      </c>
      <c r="N29" s="20">
        <f t="shared" si="1"/>
        <v>307342</v>
      </c>
      <c r="O29" s="20">
        <f t="shared" si="2"/>
        <v>29197.49</v>
      </c>
      <c r="P29" s="20">
        <f t="shared" si="3"/>
        <v>278144.51</v>
      </c>
      <c r="Q29" s="20">
        <f>MIN(IF(L29="T",P29*(K29/100),0),Information!$G$14)</f>
        <v>0</v>
      </c>
      <c r="R29" s="20">
        <f t="shared" si="4"/>
        <v>278144.51</v>
      </c>
      <c r="S29" s="20">
        <f>MIN(Information!$G$13,MAX(0,R29-Information!$F$13))</f>
        <v>0</v>
      </c>
      <c r="T29" s="20">
        <f t="shared" si="9"/>
        <v>0</v>
      </c>
      <c r="U29" s="20">
        <f t="shared" si="5"/>
        <v>278144.51</v>
      </c>
      <c r="V29" s="20">
        <f>MIN(Information!$G$14,MAX(0,R29-Information!$F$14))</f>
        <v>0</v>
      </c>
      <c r="W29" s="20">
        <f t="shared" si="6"/>
        <v>0</v>
      </c>
      <c r="X29" s="20">
        <f t="shared" si="7"/>
        <v>278144.51</v>
      </c>
      <c r="Y29" s="20"/>
      <c r="Z29" s="20">
        <f t="shared" si="8"/>
        <v>278144.51</v>
      </c>
    </row>
    <row r="30" spans="1:26" x14ac:dyDescent="0.3">
      <c r="A30" s="23"/>
      <c r="B30" s="20">
        <v>19194</v>
      </c>
      <c r="C30" s="20">
        <v>90041</v>
      </c>
      <c r="D30" s="20">
        <v>500</v>
      </c>
      <c r="E30" s="20">
        <v>63029</v>
      </c>
      <c r="F30" s="20">
        <v>500</v>
      </c>
      <c r="G30" s="20">
        <v>18008</v>
      </c>
      <c r="H30" s="20">
        <v>500</v>
      </c>
      <c r="I30" s="20">
        <v>171078</v>
      </c>
      <c r="J30" s="20" t="s">
        <v>111</v>
      </c>
      <c r="K30" s="20" t="s">
        <v>111</v>
      </c>
      <c r="L30" s="20" t="s">
        <v>111</v>
      </c>
      <c r="M30" s="20">
        <f t="shared" si="0"/>
        <v>171078</v>
      </c>
      <c r="N30" s="20">
        <f t="shared" si="1"/>
        <v>169578</v>
      </c>
      <c r="O30" s="20">
        <f t="shared" si="2"/>
        <v>0</v>
      </c>
      <c r="P30" s="20">
        <f t="shared" si="3"/>
        <v>169578</v>
      </c>
      <c r="Q30" s="20">
        <f>MIN(IF(L30="T",P30*(K30/100),0),Information!$G$14)</f>
        <v>0</v>
      </c>
      <c r="R30" s="20">
        <f t="shared" si="4"/>
        <v>169578</v>
      </c>
      <c r="S30" s="20">
        <f>MIN(Information!$G$13,MAX(0,R30-Information!$F$13))</f>
        <v>0</v>
      </c>
      <c r="T30" s="20">
        <f t="shared" si="9"/>
        <v>0</v>
      </c>
      <c r="U30" s="20">
        <f t="shared" si="5"/>
        <v>169578</v>
      </c>
      <c r="V30" s="20">
        <f>MIN(Information!$G$14,MAX(0,R30-Information!$F$14))</f>
        <v>0</v>
      </c>
      <c r="W30" s="20">
        <f t="shared" si="6"/>
        <v>0</v>
      </c>
      <c r="X30" s="20">
        <f t="shared" si="7"/>
        <v>169578</v>
      </c>
      <c r="Y30" s="20"/>
      <c r="Z30" s="20">
        <f t="shared" si="8"/>
        <v>169578</v>
      </c>
    </row>
    <row r="31" spans="1:26" x14ac:dyDescent="0.3">
      <c r="A31" s="23"/>
      <c r="B31" s="20">
        <v>19522</v>
      </c>
      <c r="C31" s="20">
        <v>100000</v>
      </c>
      <c r="D31" s="20">
        <v>1000</v>
      </c>
      <c r="E31" s="20">
        <v>5000</v>
      </c>
      <c r="F31" s="20">
        <v>1000</v>
      </c>
      <c r="G31" s="20">
        <v>0</v>
      </c>
      <c r="H31" s="20">
        <v>0</v>
      </c>
      <c r="I31" s="20">
        <v>105000</v>
      </c>
      <c r="J31" s="20" t="s">
        <v>111</v>
      </c>
      <c r="K31" s="20" t="s">
        <v>111</v>
      </c>
      <c r="L31" s="20" t="s">
        <v>111</v>
      </c>
      <c r="M31" s="20">
        <f t="shared" si="0"/>
        <v>105000</v>
      </c>
      <c r="N31" s="20">
        <f t="shared" si="1"/>
        <v>103000</v>
      </c>
      <c r="O31" s="20">
        <f t="shared" si="2"/>
        <v>0</v>
      </c>
      <c r="P31" s="20">
        <f t="shared" si="3"/>
        <v>103000</v>
      </c>
      <c r="Q31" s="20">
        <f>MIN(IF(L31="T",P31*(K31/100),0),Information!$G$14)</f>
        <v>0</v>
      </c>
      <c r="R31" s="20">
        <f t="shared" si="4"/>
        <v>103000</v>
      </c>
      <c r="S31" s="20">
        <f>MIN(Information!$G$13,MAX(0,R31-Information!$F$13))</f>
        <v>0</v>
      </c>
      <c r="T31" s="20">
        <f t="shared" si="9"/>
        <v>0</v>
      </c>
      <c r="U31" s="20">
        <f t="shared" si="5"/>
        <v>103000</v>
      </c>
      <c r="V31" s="20">
        <f>MIN(Information!$G$14,MAX(0,R31-Information!$F$14))</f>
        <v>0</v>
      </c>
      <c r="W31" s="20">
        <f t="shared" si="6"/>
        <v>0</v>
      </c>
      <c r="X31" s="20">
        <f t="shared" si="7"/>
        <v>103000</v>
      </c>
      <c r="Y31" s="20"/>
      <c r="Z31" s="20">
        <f t="shared" si="8"/>
        <v>103000</v>
      </c>
    </row>
    <row r="32" spans="1:26" x14ac:dyDescent="0.3">
      <c r="A32" s="23"/>
      <c r="B32" s="20">
        <v>20318</v>
      </c>
      <c r="C32" s="20">
        <v>258297</v>
      </c>
      <c r="D32" s="20">
        <v>1000</v>
      </c>
      <c r="E32" s="20">
        <v>129149</v>
      </c>
      <c r="F32" s="20">
        <v>1000</v>
      </c>
      <c r="G32" s="20">
        <v>51659</v>
      </c>
      <c r="H32" s="20">
        <v>1000</v>
      </c>
      <c r="I32" s="20">
        <v>439105</v>
      </c>
      <c r="J32" s="20" t="s">
        <v>111</v>
      </c>
      <c r="K32" s="20" t="s">
        <v>111</v>
      </c>
      <c r="L32" s="20" t="s">
        <v>111</v>
      </c>
      <c r="M32" s="20">
        <f t="shared" si="0"/>
        <v>439105</v>
      </c>
      <c r="N32" s="20">
        <f t="shared" si="1"/>
        <v>436105</v>
      </c>
      <c r="O32" s="20">
        <f t="shared" si="2"/>
        <v>0</v>
      </c>
      <c r="P32" s="20">
        <f t="shared" si="3"/>
        <v>436105</v>
      </c>
      <c r="Q32" s="20">
        <f>MIN(IF(L32="T",P32*(K32/100),0),Information!$G$14)</f>
        <v>0</v>
      </c>
      <c r="R32" s="20">
        <f t="shared" si="4"/>
        <v>436105</v>
      </c>
      <c r="S32" s="20">
        <f>MIN(Information!$G$13,MAX(0,R32-Information!$F$13))</f>
        <v>86105</v>
      </c>
      <c r="T32" s="20">
        <f t="shared" si="9"/>
        <v>25235.892508274039</v>
      </c>
      <c r="U32" s="20">
        <f t="shared" si="5"/>
        <v>410869.10749172594</v>
      </c>
      <c r="V32" s="20">
        <f>MIN(Information!$G$14,MAX(0,R32-Information!$F$14))</f>
        <v>0</v>
      </c>
      <c r="W32" s="20">
        <f t="shared" si="6"/>
        <v>0</v>
      </c>
      <c r="X32" s="20">
        <f t="shared" si="7"/>
        <v>436105</v>
      </c>
      <c r="Y32" s="20"/>
      <c r="Z32" s="20">
        <f t="shared" si="8"/>
        <v>410869.10749172594</v>
      </c>
    </row>
    <row r="33" spans="1:26" x14ac:dyDescent="0.3">
      <c r="A33" s="23"/>
      <c r="B33" s="20">
        <v>20322</v>
      </c>
      <c r="C33" s="20">
        <v>408720</v>
      </c>
      <c r="D33" s="20">
        <v>500</v>
      </c>
      <c r="E33" s="20">
        <v>204360</v>
      </c>
      <c r="F33" s="20">
        <v>500</v>
      </c>
      <c r="G33" s="20">
        <v>81744</v>
      </c>
      <c r="H33" s="20">
        <v>500</v>
      </c>
      <c r="I33" s="20">
        <v>694824</v>
      </c>
      <c r="J33" s="20" t="s">
        <v>111</v>
      </c>
      <c r="K33" s="20" t="s">
        <v>111</v>
      </c>
      <c r="L33" s="20" t="s">
        <v>111</v>
      </c>
      <c r="M33" s="20">
        <f t="shared" si="0"/>
        <v>694824</v>
      </c>
      <c r="N33" s="20">
        <f t="shared" si="1"/>
        <v>693324</v>
      </c>
      <c r="O33" s="20">
        <f t="shared" si="2"/>
        <v>0</v>
      </c>
      <c r="P33" s="20">
        <f t="shared" si="3"/>
        <v>693324</v>
      </c>
      <c r="Q33" s="20">
        <f>MIN(IF(L33="T",P33*(K33/100),0),Information!$G$14)</f>
        <v>0</v>
      </c>
      <c r="R33" s="20">
        <f t="shared" si="4"/>
        <v>693324</v>
      </c>
      <c r="S33" s="20">
        <f>MIN(Information!$G$13,MAX(0,R33-Information!$F$13))</f>
        <v>343324</v>
      </c>
      <c r="T33" s="20">
        <f t="shared" si="9"/>
        <v>100622.35130957175</v>
      </c>
      <c r="U33" s="20">
        <f t="shared" si="5"/>
        <v>592701.64869042824</v>
      </c>
      <c r="V33" s="20">
        <f>MIN(Information!$G$14,MAX(0,R33-Information!$F$14))</f>
        <v>0</v>
      </c>
      <c r="W33" s="20">
        <f t="shared" si="6"/>
        <v>0</v>
      </c>
      <c r="X33" s="20">
        <f t="shared" si="7"/>
        <v>693324</v>
      </c>
      <c r="Y33" s="20"/>
      <c r="Z33" s="20">
        <f t="shared" si="8"/>
        <v>592701.64869042824</v>
      </c>
    </row>
    <row r="34" spans="1:26" x14ac:dyDescent="0.3">
      <c r="A34" s="23"/>
      <c r="B34" s="20">
        <v>20419</v>
      </c>
      <c r="C34" s="20">
        <v>184901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184901</v>
      </c>
      <c r="J34" s="20" t="s">
        <v>111</v>
      </c>
      <c r="K34" s="20" t="s">
        <v>111</v>
      </c>
      <c r="L34" s="20" t="s">
        <v>111</v>
      </c>
      <c r="M34" s="20">
        <f t="shared" si="0"/>
        <v>184901</v>
      </c>
      <c r="N34" s="20">
        <f t="shared" si="1"/>
        <v>184901</v>
      </c>
      <c r="O34" s="20">
        <f t="shared" si="2"/>
        <v>0</v>
      </c>
      <c r="P34" s="20">
        <f t="shared" si="3"/>
        <v>184901</v>
      </c>
      <c r="Q34" s="20">
        <f>MIN(IF(L34="T",P34*(K34/100),0),Information!$G$14)</f>
        <v>0</v>
      </c>
      <c r="R34" s="20">
        <f t="shared" si="4"/>
        <v>184901</v>
      </c>
      <c r="S34" s="20">
        <f>MIN(Information!$G$13,MAX(0,R34-Information!$F$13))</f>
        <v>0</v>
      </c>
      <c r="T34" s="20">
        <f t="shared" si="9"/>
        <v>0</v>
      </c>
      <c r="U34" s="20">
        <f t="shared" si="5"/>
        <v>184901</v>
      </c>
      <c r="V34" s="20">
        <f>MIN(Information!$G$14,MAX(0,R34-Information!$F$14))</f>
        <v>0</v>
      </c>
      <c r="W34" s="20">
        <f t="shared" si="6"/>
        <v>0</v>
      </c>
      <c r="X34" s="20">
        <f t="shared" si="7"/>
        <v>184901</v>
      </c>
      <c r="Y34" s="20"/>
      <c r="Z34" s="20">
        <f t="shared" si="8"/>
        <v>184901</v>
      </c>
    </row>
    <row r="35" spans="1:26" x14ac:dyDescent="0.3">
      <c r="A35" s="23"/>
      <c r="B35" s="20">
        <v>20423</v>
      </c>
      <c r="C35" s="20">
        <v>883740</v>
      </c>
      <c r="D35" s="20">
        <v>1000</v>
      </c>
      <c r="E35" s="20">
        <v>618618</v>
      </c>
      <c r="F35" s="20">
        <v>1000</v>
      </c>
      <c r="G35" s="20">
        <v>176748</v>
      </c>
      <c r="H35" s="20">
        <v>1000</v>
      </c>
      <c r="I35" s="20">
        <v>1679106</v>
      </c>
      <c r="J35" s="20" t="s">
        <v>0</v>
      </c>
      <c r="K35" s="20">
        <v>60.73</v>
      </c>
      <c r="L35" s="20" t="s">
        <v>2</v>
      </c>
      <c r="M35" s="20">
        <f t="shared" si="0"/>
        <v>1679106</v>
      </c>
      <c r="N35" s="20">
        <f t="shared" si="1"/>
        <v>1676106</v>
      </c>
      <c r="O35" s="20">
        <f t="shared" si="2"/>
        <v>0</v>
      </c>
      <c r="P35" s="20">
        <f t="shared" si="3"/>
        <v>1676106</v>
      </c>
      <c r="Q35" s="20">
        <f>MIN(IF(L35="T",P35*(K35/100),0),Information!$G$14)</f>
        <v>1017899.1737999999</v>
      </c>
      <c r="R35" s="20">
        <f t="shared" si="4"/>
        <v>658206.82620000013</v>
      </c>
      <c r="S35" s="20">
        <f>MIN(Information!$G$13,MAX(0,R35-Information!$F$13))</f>
        <v>308206.82620000013</v>
      </c>
      <c r="T35" s="20">
        <f t="shared" si="9"/>
        <v>90330.112494042172</v>
      </c>
      <c r="U35" s="20">
        <f t="shared" si="5"/>
        <v>567876.71370595798</v>
      </c>
      <c r="V35" s="20">
        <f>MIN(Information!$G$14,MAX(0,R35-Information!$F$14))</f>
        <v>0</v>
      </c>
      <c r="W35" s="20">
        <f t="shared" si="6"/>
        <v>0</v>
      </c>
      <c r="X35" s="20">
        <f t="shared" si="7"/>
        <v>658206.82620000013</v>
      </c>
      <c r="Y35" s="20"/>
      <c r="Z35" s="20">
        <f t="shared" si="8"/>
        <v>567876.71370595798</v>
      </c>
    </row>
    <row r="36" spans="1:26" x14ac:dyDescent="0.3">
      <c r="A36" s="23"/>
      <c r="B36" s="20">
        <v>24675</v>
      </c>
      <c r="C36" s="20">
        <v>29000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29000</v>
      </c>
      <c r="J36" s="20" t="s">
        <v>111</v>
      </c>
      <c r="K36" s="20" t="s">
        <v>111</v>
      </c>
      <c r="L36" s="20" t="s">
        <v>111</v>
      </c>
      <c r="M36" s="20">
        <f t="shared" si="0"/>
        <v>29000</v>
      </c>
      <c r="N36" s="20">
        <f t="shared" si="1"/>
        <v>29000</v>
      </c>
      <c r="O36" s="20">
        <f t="shared" si="2"/>
        <v>0</v>
      </c>
      <c r="P36" s="20">
        <f t="shared" si="3"/>
        <v>29000</v>
      </c>
      <c r="Q36" s="20">
        <f>MIN(IF(L36="T",P36*(K36/100),0),Information!$G$14)</f>
        <v>0</v>
      </c>
      <c r="R36" s="20">
        <f t="shared" si="4"/>
        <v>29000</v>
      </c>
      <c r="S36" s="20">
        <f>MIN(Information!$G$13,MAX(0,R36-Information!$F$13))</f>
        <v>0</v>
      </c>
      <c r="T36" s="20">
        <f t="shared" si="9"/>
        <v>0</v>
      </c>
      <c r="U36" s="20">
        <f t="shared" si="5"/>
        <v>29000</v>
      </c>
      <c r="V36" s="20">
        <f>MIN(Information!$G$14,MAX(0,R36-Information!$F$14))</f>
        <v>0</v>
      </c>
      <c r="W36" s="20">
        <f t="shared" si="6"/>
        <v>0</v>
      </c>
      <c r="X36" s="20">
        <f t="shared" si="7"/>
        <v>29000</v>
      </c>
      <c r="Y36" s="20"/>
      <c r="Z36" s="20">
        <f t="shared" si="8"/>
        <v>29000</v>
      </c>
    </row>
    <row r="37" spans="1:26" x14ac:dyDescent="0.3">
      <c r="A37" s="23"/>
      <c r="B37" s="20">
        <v>25747</v>
      </c>
      <c r="C37" s="20">
        <v>1451085</v>
      </c>
      <c r="D37" s="20">
        <v>1000</v>
      </c>
      <c r="E37" s="20">
        <v>725543</v>
      </c>
      <c r="F37" s="20">
        <v>1000</v>
      </c>
      <c r="G37" s="20">
        <v>290217</v>
      </c>
      <c r="H37" s="20">
        <v>1000</v>
      </c>
      <c r="I37" s="20">
        <v>2466845</v>
      </c>
      <c r="J37" s="20" t="s">
        <v>0</v>
      </c>
      <c r="K37" s="20">
        <v>72.010000000000005</v>
      </c>
      <c r="L37" s="20" t="s">
        <v>2</v>
      </c>
      <c r="M37" s="20">
        <f t="shared" si="0"/>
        <v>2466845</v>
      </c>
      <c r="N37" s="20">
        <f t="shared" si="1"/>
        <v>2463845</v>
      </c>
      <c r="O37" s="20">
        <f t="shared" si="2"/>
        <v>0</v>
      </c>
      <c r="P37" s="20">
        <f t="shared" si="3"/>
        <v>2463845</v>
      </c>
      <c r="Q37" s="20">
        <f>MIN(IF(L37="T",P37*(K37/100),0),Information!$G$14)</f>
        <v>1774214.7845000001</v>
      </c>
      <c r="R37" s="20">
        <f t="shared" si="4"/>
        <v>689630.21549999993</v>
      </c>
      <c r="S37" s="20">
        <f>MIN(Information!$G$13,MAX(0,R37-Information!$F$13))</f>
        <v>339630.21549999993</v>
      </c>
      <c r="T37" s="20">
        <f t="shared" si="9"/>
        <v>99539.766690900025</v>
      </c>
      <c r="U37" s="20">
        <f t="shared" si="5"/>
        <v>590090.44880909985</v>
      </c>
      <c r="V37" s="20">
        <f>MIN(Information!$G$14,MAX(0,R37-Information!$F$14))</f>
        <v>0</v>
      </c>
      <c r="W37" s="20">
        <f t="shared" si="6"/>
        <v>0</v>
      </c>
      <c r="X37" s="20">
        <f t="shared" si="7"/>
        <v>689630.21549999993</v>
      </c>
      <c r="Y37" s="20"/>
      <c r="Z37" s="20">
        <f t="shared" si="8"/>
        <v>590090.44880909985</v>
      </c>
    </row>
    <row r="38" spans="1:26" x14ac:dyDescent="0.3">
      <c r="A38" s="23"/>
      <c r="B38" s="20">
        <v>26619</v>
      </c>
      <c r="C38" s="20">
        <v>5000</v>
      </c>
      <c r="D38" s="20">
        <v>500</v>
      </c>
      <c r="E38" s="20">
        <v>0</v>
      </c>
      <c r="F38" s="20">
        <v>0</v>
      </c>
      <c r="G38" s="20">
        <v>0</v>
      </c>
      <c r="H38" s="20">
        <v>0</v>
      </c>
      <c r="I38" s="20">
        <v>5000</v>
      </c>
      <c r="J38" s="20" t="s">
        <v>111</v>
      </c>
      <c r="K38" s="20" t="s">
        <v>111</v>
      </c>
      <c r="L38" s="20" t="s">
        <v>111</v>
      </c>
      <c r="M38" s="20">
        <f t="shared" si="0"/>
        <v>5000</v>
      </c>
      <c r="N38" s="20">
        <f t="shared" si="1"/>
        <v>4500</v>
      </c>
      <c r="O38" s="20">
        <f t="shared" si="2"/>
        <v>0</v>
      </c>
      <c r="P38" s="20">
        <f t="shared" si="3"/>
        <v>4500</v>
      </c>
      <c r="Q38" s="20">
        <f>MIN(IF(L38="T",P38*(K38/100),0),Information!$G$14)</f>
        <v>0</v>
      </c>
      <c r="R38" s="20">
        <f t="shared" si="4"/>
        <v>4500</v>
      </c>
      <c r="S38" s="20">
        <f>MIN(Information!$G$13,MAX(0,R38-Information!$F$13))</f>
        <v>0</v>
      </c>
      <c r="T38" s="20">
        <f t="shared" si="9"/>
        <v>0</v>
      </c>
      <c r="U38" s="20">
        <f t="shared" si="5"/>
        <v>4500</v>
      </c>
      <c r="V38" s="20">
        <f>MIN(Information!$G$14,MAX(0,R38-Information!$F$14))</f>
        <v>0</v>
      </c>
      <c r="W38" s="20">
        <f t="shared" si="6"/>
        <v>0</v>
      </c>
      <c r="X38" s="20">
        <f t="shared" si="7"/>
        <v>4500</v>
      </c>
      <c r="Y38" s="20"/>
      <c r="Z38" s="20">
        <f t="shared" si="8"/>
        <v>4500</v>
      </c>
    </row>
    <row r="39" spans="1:26" x14ac:dyDescent="0.3">
      <c r="A39" s="23"/>
      <c r="B39" s="20">
        <v>26948</v>
      </c>
      <c r="C39" s="20">
        <v>38000</v>
      </c>
      <c r="D39" s="20">
        <v>500</v>
      </c>
      <c r="E39" s="20">
        <v>0</v>
      </c>
      <c r="F39" s="20">
        <v>0</v>
      </c>
      <c r="G39" s="20">
        <v>0</v>
      </c>
      <c r="H39" s="20">
        <v>0</v>
      </c>
      <c r="I39" s="20">
        <v>38000</v>
      </c>
      <c r="J39" s="20" t="s">
        <v>111</v>
      </c>
      <c r="K39" s="20" t="s">
        <v>111</v>
      </c>
      <c r="L39" s="20" t="s">
        <v>111</v>
      </c>
      <c r="M39" s="20">
        <f t="shared" si="0"/>
        <v>38000</v>
      </c>
      <c r="N39" s="20">
        <f t="shared" si="1"/>
        <v>37500</v>
      </c>
      <c r="O39" s="20">
        <f t="shared" si="2"/>
        <v>0</v>
      </c>
      <c r="P39" s="20">
        <f t="shared" si="3"/>
        <v>37500</v>
      </c>
      <c r="Q39" s="20">
        <f>MIN(IF(L39="T",P39*(K39/100),0),Information!$G$14)</f>
        <v>0</v>
      </c>
      <c r="R39" s="20">
        <f t="shared" si="4"/>
        <v>37500</v>
      </c>
      <c r="S39" s="20">
        <f>MIN(Information!$G$13,MAX(0,R39-Information!$F$13))</f>
        <v>0</v>
      </c>
      <c r="T39" s="20">
        <f t="shared" si="9"/>
        <v>0</v>
      </c>
      <c r="U39" s="20">
        <f t="shared" si="5"/>
        <v>37500</v>
      </c>
      <c r="V39" s="20">
        <f>MIN(Information!$G$14,MAX(0,R39-Information!$F$14))</f>
        <v>0</v>
      </c>
      <c r="W39" s="20">
        <f t="shared" si="6"/>
        <v>0</v>
      </c>
      <c r="X39" s="20">
        <f t="shared" si="7"/>
        <v>37500</v>
      </c>
      <c r="Y39" s="20"/>
      <c r="Z39" s="20">
        <f t="shared" si="8"/>
        <v>37500</v>
      </c>
    </row>
    <row r="40" spans="1:26" x14ac:dyDescent="0.3">
      <c r="A40" s="23"/>
      <c r="B40" s="20">
        <v>27350</v>
      </c>
      <c r="C40" s="20">
        <v>285000</v>
      </c>
      <c r="D40" s="20">
        <v>1000</v>
      </c>
      <c r="E40" s="20">
        <v>199500</v>
      </c>
      <c r="F40" s="20">
        <v>1000</v>
      </c>
      <c r="G40" s="20">
        <v>57000</v>
      </c>
      <c r="H40" s="20">
        <v>1000</v>
      </c>
      <c r="I40" s="20">
        <v>541500</v>
      </c>
      <c r="J40" s="20" t="s">
        <v>111</v>
      </c>
      <c r="K40" s="20" t="s">
        <v>111</v>
      </c>
      <c r="L40" s="20" t="s">
        <v>111</v>
      </c>
      <c r="M40" s="20">
        <f t="shared" si="0"/>
        <v>541500</v>
      </c>
      <c r="N40" s="20">
        <f t="shared" si="1"/>
        <v>538500</v>
      </c>
      <c r="O40" s="20">
        <f t="shared" si="2"/>
        <v>0</v>
      </c>
      <c r="P40" s="20">
        <f t="shared" si="3"/>
        <v>538500</v>
      </c>
      <c r="Q40" s="20">
        <f>MIN(IF(L40="T",P40*(K40/100),0),Information!$G$14)</f>
        <v>0</v>
      </c>
      <c r="R40" s="20">
        <f t="shared" si="4"/>
        <v>538500</v>
      </c>
      <c r="S40" s="20">
        <f>MIN(Information!$G$13,MAX(0,R40-Information!$F$13))</f>
        <v>188500</v>
      </c>
      <c r="T40" s="20">
        <f t="shared" si="9"/>
        <v>55246.103452873307</v>
      </c>
      <c r="U40" s="20">
        <f t="shared" si="5"/>
        <v>483253.8965471267</v>
      </c>
      <c r="V40" s="20">
        <f>MIN(Information!$G$14,MAX(0,R40-Information!$F$14))</f>
        <v>0</v>
      </c>
      <c r="W40" s="20">
        <f t="shared" si="6"/>
        <v>0</v>
      </c>
      <c r="X40" s="20">
        <f t="shared" si="7"/>
        <v>538500</v>
      </c>
      <c r="Y40" s="20"/>
      <c r="Z40" s="20">
        <f t="shared" si="8"/>
        <v>483253.8965471267</v>
      </c>
    </row>
    <row r="41" spans="1:26" x14ac:dyDescent="0.3">
      <c r="A41" s="23"/>
      <c r="B41" s="20">
        <v>29035</v>
      </c>
      <c r="C41" s="20">
        <v>229000</v>
      </c>
      <c r="D41" s="20">
        <v>500</v>
      </c>
      <c r="E41" s="20">
        <v>114500</v>
      </c>
      <c r="F41" s="20">
        <v>500</v>
      </c>
      <c r="G41" s="20">
        <v>45800</v>
      </c>
      <c r="H41" s="20">
        <v>500</v>
      </c>
      <c r="I41" s="20">
        <v>389300</v>
      </c>
      <c r="J41" s="20" t="s">
        <v>111</v>
      </c>
      <c r="K41" s="20" t="s">
        <v>111</v>
      </c>
      <c r="L41" s="20" t="s">
        <v>111</v>
      </c>
      <c r="M41" s="20">
        <f t="shared" si="0"/>
        <v>389300</v>
      </c>
      <c r="N41" s="20">
        <f t="shared" si="1"/>
        <v>387800</v>
      </c>
      <c r="O41" s="20">
        <f t="shared" si="2"/>
        <v>0</v>
      </c>
      <c r="P41" s="20">
        <f t="shared" si="3"/>
        <v>387800</v>
      </c>
      <c r="Q41" s="20">
        <f>MIN(IF(L41="T",P41*(K41/100),0),Information!$G$14)</f>
        <v>0</v>
      </c>
      <c r="R41" s="20">
        <f t="shared" si="4"/>
        <v>387800</v>
      </c>
      <c r="S41" s="20">
        <f>MIN(Information!$G$13,MAX(0,R41-Information!$F$13))</f>
        <v>37800</v>
      </c>
      <c r="T41" s="20">
        <f t="shared" si="9"/>
        <v>11078.528968268494</v>
      </c>
      <c r="U41" s="20">
        <f t="shared" si="5"/>
        <v>376721.47103173152</v>
      </c>
      <c r="V41" s="20">
        <f>MIN(Information!$G$14,MAX(0,R41-Information!$F$14))</f>
        <v>0</v>
      </c>
      <c r="W41" s="20">
        <f t="shared" si="6"/>
        <v>0</v>
      </c>
      <c r="X41" s="20">
        <f t="shared" si="7"/>
        <v>387800</v>
      </c>
      <c r="Y41" s="20"/>
      <c r="Z41" s="20">
        <f t="shared" si="8"/>
        <v>376721.47103173152</v>
      </c>
    </row>
    <row r="42" spans="1:26" x14ac:dyDescent="0.3">
      <c r="A42" s="23"/>
      <c r="B42" s="20">
        <v>29289</v>
      </c>
      <c r="C42" s="20">
        <v>495880</v>
      </c>
      <c r="D42" s="20">
        <v>2500</v>
      </c>
      <c r="E42" s="20">
        <v>247940</v>
      </c>
      <c r="F42" s="20">
        <v>2500</v>
      </c>
      <c r="G42" s="20">
        <v>99176</v>
      </c>
      <c r="H42" s="20">
        <v>2500</v>
      </c>
      <c r="I42" s="20">
        <v>842996</v>
      </c>
      <c r="J42" s="20" t="s">
        <v>0</v>
      </c>
      <c r="K42" s="20">
        <v>16.66</v>
      </c>
      <c r="L42" s="20" t="s">
        <v>2</v>
      </c>
      <c r="M42" s="20">
        <f t="shared" si="0"/>
        <v>842996</v>
      </c>
      <c r="N42" s="20">
        <f t="shared" si="1"/>
        <v>835496</v>
      </c>
      <c r="O42" s="20">
        <f t="shared" si="2"/>
        <v>0</v>
      </c>
      <c r="P42" s="20">
        <f t="shared" si="3"/>
        <v>835496</v>
      </c>
      <c r="Q42" s="20">
        <f>MIN(IF(L42="T",P42*(K42/100),0),Information!$G$14)</f>
        <v>139193.6336</v>
      </c>
      <c r="R42" s="20">
        <f t="shared" si="4"/>
        <v>696302.36639999994</v>
      </c>
      <c r="S42" s="20">
        <f>MIN(Information!$G$13,MAX(0,R42-Information!$F$13))</f>
        <v>346302.36639999994</v>
      </c>
      <c r="T42" s="20">
        <f t="shared" si="9"/>
        <v>101495.25920482354</v>
      </c>
      <c r="U42" s="20">
        <f t="shared" si="5"/>
        <v>594807.10719517642</v>
      </c>
      <c r="V42" s="20">
        <f>MIN(Information!$G$14,MAX(0,R42-Information!$F$14))</f>
        <v>0</v>
      </c>
      <c r="W42" s="20">
        <f t="shared" si="6"/>
        <v>0</v>
      </c>
      <c r="X42" s="20">
        <f t="shared" si="7"/>
        <v>696302.36639999994</v>
      </c>
      <c r="Y42" s="20"/>
      <c r="Z42" s="20">
        <f t="shared" si="8"/>
        <v>594807.10719517642</v>
      </c>
    </row>
    <row r="43" spans="1:26" x14ac:dyDescent="0.3">
      <c r="A43" s="23"/>
      <c r="B43" s="20">
        <v>29294</v>
      </c>
      <c r="C43" s="20">
        <v>25063</v>
      </c>
      <c r="D43" s="20">
        <v>500</v>
      </c>
      <c r="E43" s="20">
        <v>0</v>
      </c>
      <c r="F43" s="20">
        <v>0</v>
      </c>
      <c r="G43" s="20">
        <v>0</v>
      </c>
      <c r="H43" s="20">
        <v>0</v>
      </c>
      <c r="I43" s="20">
        <v>25063</v>
      </c>
      <c r="J43" s="20" t="s">
        <v>111</v>
      </c>
      <c r="K43" s="20" t="s">
        <v>111</v>
      </c>
      <c r="L43" s="20" t="s">
        <v>111</v>
      </c>
      <c r="M43" s="20">
        <f t="shared" si="0"/>
        <v>25063</v>
      </c>
      <c r="N43" s="20">
        <f t="shared" si="1"/>
        <v>24563</v>
      </c>
      <c r="O43" s="20">
        <f t="shared" si="2"/>
        <v>0</v>
      </c>
      <c r="P43" s="20">
        <f t="shared" si="3"/>
        <v>24563</v>
      </c>
      <c r="Q43" s="20">
        <f>MIN(IF(L43="T",P43*(K43/100),0),Information!$G$14)</f>
        <v>0</v>
      </c>
      <c r="R43" s="20">
        <f t="shared" si="4"/>
        <v>24563</v>
      </c>
      <c r="S43" s="20">
        <f>MIN(Information!$G$13,MAX(0,R43-Information!$F$13))</f>
        <v>0</v>
      </c>
      <c r="T43" s="20">
        <f t="shared" si="9"/>
        <v>0</v>
      </c>
      <c r="U43" s="20">
        <f t="shared" si="5"/>
        <v>24563</v>
      </c>
      <c r="V43" s="20">
        <f>MIN(Information!$G$14,MAX(0,R43-Information!$F$14))</f>
        <v>0</v>
      </c>
      <c r="W43" s="20">
        <f t="shared" si="6"/>
        <v>0</v>
      </c>
      <c r="X43" s="20">
        <f t="shared" si="7"/>
        <v>24563</v>
      </c>
      <c r="Y43" s="20"/>
      <c r="Z43" s="20">
        <f t="shared" si="8"/>
        <v>24563</v>
      </c>
    </row>
    <row r="44" spans="1:26" x14ac:dyDescent="0.3">
      <c r="A44" s="23"/>
      <c r="B44" s="20">
        <v>29379</v>
      </c>
      <c r="C44" s="20">
        <v>40000</v>
      </c>
      <c r="D44" s="20">
        <v>500</v>
      </c>
      <c r="E44" s="20">
        <v>40000</v>
      </c>
      <c r="F44" s="20">
        <v>500</v>
      </c>
      <c r="G44" s="20">
        <v>16000</v>
      </c>
      <c r="H44" s="20">
        <v>500</v>
      </c>
      <c r="I44" s="20">
        <v>96000</v>
      </c>
      <c r="J44" s="20" t="s">
        <v>111</v>
      </c>
      <c r="K44" s="20" t="s">
        <v>111</v>
      </c>
      <c r="L44" s="20" t="s">
        <v>111</v>
      </c>
      <c r="M44" s="20">
        <f t="shared" si="0"/>
        <v>96000</v>
      </c>
      <c r="N44" s="20">
        <f t="shared" si="1"/>
        <v>94500</v>
      </c>
      <c r="O44" s="20">
        <f t="shared" si="2"/>
        <v>0</v>
      </c>
      <c r="P44" s="20">
        <f t="shared" si="3"/>
        <v>94500</v>
      </c>
      <c r="Q44" s="20">
        <f>MIN(IF(L44="T",P44*(K44/100),0),Information!$G$14)</f>
        <v>0</v>
      </c>
      <c r="R44" s="20">
        <f t="shared" si="4"/>
        <v>94500</v>
      </c>
      <c r="S44" s="20">
        <f>MIN(Information!$G$13,MAX(0,R44-Information!$F$13))</f>
        <v>0</v>
      </c>
      <c r="T44" s="20">
        <f t="shared" si="9"/>
        <v>0</v>
      </c>
      <c r="U44" s="20">
        <f t="shared" si="5"/>
        <v>94500</v>
      </c>
      <c r="V44" s="20">
        <f>MIN(Information!$G$14,MAX(0,R44-Information!$F$14))</f>
        <v>0</v>
      </c>
      <c r="W44" s="20">
        <f t="shared" si="6"/>
        <v>0</v>
      </c>
      <c r="X44" s="20">
        <f t="shared" si="7"/>
        <v>94500</v>
      </c>
      <c r="Y44" s="20"/>
      <c r="Z44" s="20">
        <f t="shared" si="8"/>
        <v>94500</v>
      </c>
    </row>
    <row r="45" spans="1:26" x14ac:dyDescent="0.3">
      <c r="A45" s="23"/>
      <c r="B45" s="20">
        <v>30216</v>
      </c>
      <c r="C45" s="20">
        <v>73096</v>
      </c>
      <c r="D45" s="20">
        <v>500</v>
      </c>
      <c r="E45" s="20">
        <v>36548</v>
      </c>
      <c r="F45" s="20">
        <v>500</v>
      </c>
      <c r="G45" s="20">
        <v>14619</v>
      </c>
      <c r="H45" s="20">
        <v>500</v>
      </c>
      <c r="I45" s="20">
        <v>124263</v>
      </c>
      <c r="J45" s="20" t="s">
        <v>111</v>
      </c>
      <c r="K45" s="20" t="s">
        <v>111</v>
      </c>
      <c r="L45" s="20" t="s">
        <v>111</v>
      </c>
      <c r="M45" s="20">
        <f t="shared" si="0"/>
        <v>124263</v>
      </c>
      <c r="N45" s="20">
        <f t="shared" si="1"/>
        <v>122763</v>
      </c>
      <c r="O45" s="20">
        <f t="shared" si="2"/>
        <v>0</v>
      </c>
      <c r="P45" s="20">
        <f t="shared" si="3"/>
        <v>122763</v>
      </c>
      <c r="Q45" s="20">
        <f>MIN(IF(L45="T",P45*(K45/100),0),Information!$G$14)</f>
        <v>0</v>
      </c>
      <c r="R45" s="20">
        <f t="shared" si="4"/>
        <v>122763</v>
      </c>
      <c r="S45" s="20">
        <f>MIN(Information!$G$13,MAX(0,R45-Information!$F$13))</f>
        <v>0</v>
      </c>
      <c r="T45" s="20">
        <f t="shared" si="9"/>
        <v>0</v>
      </c>
      <c r="U45" s="20">
        <f t="shared" si="5"/>
        <v>122763</v>
      </c>
      <c r="V45" s="20">
        <f>MIN(Information!$G$14,MAX(0,R45-Information!$F$14))</f>
        <v>0</v>
      </c>
      <c r="W45" s="20">
        <f t="shared" si="6"/>
        <v>0</v>
      </c>
      <c r="X45" s="20">
        <f t="shared" si="7"/>
        <v>122763</v>
      </c>
      <c r="Y45" s="20"/>
      <c r="Z45" s="20">
        <f t="shared" si="8"/>
        <v>122763</v>
      </c>
    </row>
    <row r="46" spans="1:26" x14ac:dyDescent="0.3">
      <c r="A46" s="23"/>
      <c r="B46" s="20">
        <v>30808</v>
      </c>
      <c r="C46" s="20">
        <v>132000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132000</v>
      </c>
      <c r="J46" s="20" t="s">
        <v>111</v>
      </c>
      <c r="K46" s="20" t="s">
        <v>111</v>
      </c>
      <c r="L46" s="20" t="s">
        <v>111</v>
      </c>
      <c r="M46" s="20">
        <f t="shared" si="0"/>
        <v>132000</v>
      </c>
      <c r="N46" s="20">
        <f t="shared" si="1"/>
        <v>132000</v>
      </c>
      <c r="O46" s="20">
        <f t="shared" si="2"/>
        <v>0</v>
      </c>
      <c r="P46" s="20">
        <f t="shared" si="3"/>
        <v>132000</v>
      </c>
      <c r="Q46" s="20">
        <f>MIN(IF(L46="T",P46*(K46/100),0),Information!$G$14)</f>
        <v>0</v>
      </c>
      <c r="R46" s="20">
        <f t="shared" si="4"/>
        <v>132000</v>
      </c>
      <c r="S46" s="20">
        <f>MIN(Information!$G$13,MAX(0,R46-Information!$F$13))</f>
        <v>0</v>
      </c>
      <c r="T46" s="20">
        <f t="shared" si="9"/>
        <v>0</v>
      </c>
      <c r="U46" s="20">
        <f t="shared" si="5"/>
        <v>132000</v>
      </c>
      <c r="V46" s="20">
        <f>MIN(Information!$G$14,MAX(0,R46-Information!$F$14))</f>
        <v>0</v>
      </c>
      <c r="W46" s="20">
        <f t="shared" si="6"/>
        <v>0</v>
      </c>
      <c r="X46" s="20">
        <f t="shared" si="7"/>
        <v>132000</v>
      </c>
      <c r="Y46" s="20"/>
      <c r="Z46" s="20">
        <f t="shared" si="8"/>
        <v>132000</v>
      </c>
    </row>
    <row r="47" spans="1:26" x14ac:dyDescent="0.3">
      <c r="A47" s="23"/>
      <c r="B47" s="20">
        <v>32691</v>
      </c>
      <c r="C47" s="20">
        <v>0</v>
      </c>
      <c r="D47" s="20">
        <v>0</v>
      </c>
      <c r="E47" s="20">
        <v>15450</v>
      </c>
      <c r="F47" s="20">
        <v>250</v>
      </c>
      <c r="G47" s="20">
        <v>6180</v>
      </c>
      <c r="H47" s="20">
        <v>250</v>
      </c>
      <c r="I47" s="20">
        <v>21630</v>
      </c>
      <c r="J47" s="20" t="s">
        <v>111</v>
      </c>
      <c r="K47" s="20" t="s">
        <v>111</v>
      </c>
      <c r="L47" s="20" t="s">
        <v>111</v>
      </c>
      <c r="M47" s="20">
        <f t="shared" si="0"/>
        <v>21630</v>
      </c>
      <c r="N47" s="20">
        <f t="shared" si="1"/>
        <v>21130</v>
      </c>
      <c r="O47" s="20">
        <f t="shared" si="2"/>
        <v>0</v>
      </c>
      <c r="P47" s="20">
        <f t="shared" si="3"/>
        <v>21130</v>
      </c>
      <c r="Q47" s="20">
        <f>MIN(IF(L47="T",P47*(K47/100),0),Information!$G$14)</f>
        <v>0</v>
      </c>
      <c r="R47" s="20">
        <f t="shared" si="4"/>
        <v>21130</v>
      </c>
      <c r="S47" s="20">
        <f>MIN(Information!$G$13,MAX(0,R47-Information!$F$13))</f>
        <v>0</v>
      </c>
      <c r="T47" s="20">
        <f t="shared" si="9"/>
        <v>0</v>
      </c>
      <c r="U47" s="20">
        <f t="shared" si="5"/>
        <v>21130</v>
      </c>
      <c r="V47" s="20">
        <f>MIN(Information!$G$14,MAX(0,R47-Information!$F$14))</f>
        <v>0</v>
      </c>
      <c r="W47" s="20">
        <f t="shared" si="6"/>
        <v>0</v>
      </c>
      <c r="X47" s="20">
        <f t="shared" si="7"/>
        <v>21130</v>
      </c>
      <c r="Y47" s="20"/>
      <c r="Z47" s="20">
        <f t="shared" si="8"/>
        <v>21130</v>
      </c>
    </row>
    <row r="48" spans="1:26" x14ac:dyDescent="0.3">
      <c r="A48" s="23"/>
      <c r="B48" s="20">
        <v>33197</v>
      </c>
      <c r="C48" s="20">
        <v>233972</v>
      </c>
      <c r="D48" s="20">
        <v>500</v>
      </c>
      <c r="E48" s="20">
        <v>163780</v>
      </c>
      <c r="F48" s="20">
        <v>500</v>
      </c>
      <c r="G48" s="20">
        <v>46794</v>
      </c>
      <c r="H48" s="20">
        <v>500</v>
      </c>
      <c r="I48" s="20">
        <v>444546</v>
      </c>
      <c r="J48" s="20" t="s">
        <v>111</v>
      </c>
      <c r="K48" s="20" t="s">
        <v>111</v>
      </c>
      <c r="L48" s="20" t="s">
        <v>111</v>
      </c>
      <c r="M48" s="20">
        <f t="shared" si="0"/>
        <v>444546</v>
      </c>
      <c r="N48" s="20">
        <f t="shared" si="1"/>
        <v>443046</v>
      </c>
      <c r="O48" s="20">
        <f t="shared" si="2"/>
        <v>0</v>
      </c>
      <c r="P48" s="20">
        <f t="shared" si="3"/>
        <v>443046</v>
      </c>
      <c r="Q48" s="20">
        <f>MIN(IF(L48="T",P48*(K48/100),0),Information!$G$14)</f>
        <v>0</v>
      </c>
      <c r="R48" s="20">
        <f t="shared" si="4"/>
        <v>443046</v>
      </c>
      <c r="S48" s="20">
        <f>MIN(Information!$G$13,MAX(0,R48-Information!$F$13))</f>
        <v>93046</v>
      </c>
      <c r="T48" s="20">
        <f t="shared" si="9"/>
        <v>27270.180063002917</v>
      </c>
      <c r="U48" s="20">
        <f t="shared" si="5"/>
        <v>415775.81993699708</v>
      </c>
      <c r="V48" s="20">
        <f>MIN(Information!$G$14,MAX(0,R48-Information!$F$14))</f>
        <v>0</v>
      </c>
      <c r="W48" s="20">
        <f t="shared" si="6"/>
        <v>0</v>
      </c>
      <c r="X48" s="20">
        <f t="shared" si="7"/>
        <v>443046</v>
      </c>
      <c r="Y48" s="20"/>
      <c r="Z48" s="20">
        <f t="shared" si="8"/>
        <v>415775.81993699708</v>
      </c>
    </row>
    <row r="49" spans="1:26" x14ac:dyDescent="0.3">
      <c r="A49" s="23"/>
      <c r="B49" s="20">
        <v>34460</v>
      </c>
      <c r="C49" s="20">
        <v>5000</v>
      </c>
      <c r="D49" s="20">
        <v>500</v>
      </c>
      <c r="E49" s="20">
        <v>0</v>
      </c>
      <c r="F49" s="20">
        <v>0</v>
      </c>
      <c r="G49" s="20">
        <v>0</v>
      </c>
      <c r="H49" s="20">
        <v>0</v>
      </c>
      <c r="I49" s="20">
        <v>5000</v>
      </c>
      <c r="J49" s="20" t="s">
        <v>111</v>
      </c>
      <c r="K49" s="20" t="s">
        <v>111</v>
      </c>
      <c r="L49" s="20" t="s">
        <v>111</v>
      </c>
      <c r="M49" s="20">
        <f t="shared" si="0"/>
        <v>5000</v>
      </c>
      <c r="N49" s="20">
        <f t="shared" si="1"/>
        <v>4500</v>
      </c>
      <c r="O49" s="20">
        <f t="shared" si="2"/>
        <v>0</v>
      </c>
      <c r="P49" s="20">
        <f t="shared" si="3"/>
        <v>4500</v>
      </c>
      <c r="Q49" s="20">
        <f>MIN(IF(L49="T",P49*(K49/100),0),Information!$G$14)</f>
        <v>0</v>
      </c>
      <c r="R49" s="20">
        <f t="shared" si="4"/>
        <v>4500</v>
      </c>
      <c r="S49" s="20">
        <f>MIN(Information!$G$13,MAX(0,R49-Information!$F$13))</f>
        <v>0</v>
      </c>
      <c r="T49" s="20">
        <f t="shared" si="9"/>
        <v>0</v>
      </c>
      <c r="U49" s="20">
        <f t="shared" si="5"/>
        <v>4500</v>
      </c>
      <c r="V49" s="20">
        <f>MIN(Information!$G$14,MAX(0,R49-Information!$F$14))</f>
        <v>0</v>
      </c>
      <c r="W49" s="20">
        <f t="shared" si="6"/>
        <v>0</v>
      </c>
      <c r="X49" s="20">
        <f t="shared" si="7"/>
        <v>4500</v>
      </c>
      <c r="Y49" s="20"/>
      <c r="Z49" s="20">
        <f t="shared" si="8"/>
        <v>4500</v>
      </c>
    </row>
    <row r="50" spans="1:26" x14ac:dyDescent="0.3">
      <c r="A50" s="23"/>
      <c r="B50" s="20">
        <v>35444</v>
      </c>
      <c r="C50" s="20">
        <v>132000</v>
      </c>
      <c r="D50" s="20">
        <v>500</v>
      </c>
      <c r="E50" s="20">
        <v>0</v>
      </c>
      <c r="F50" s="20">
        <v>0</v>
      </c>
      <c r="G50" s="20">
        <v>0</v>
      </c>
      <c r="H50" s="20">
        <v>0</v>
      </c>
      <c r="I50" s="20">
        <v>132000</v>
      </c>
      <c r="J50" s="20" t="s">
        <v>111</v>
      </c>
      <c r="K50" s="20" t="s">
        <v>111</v>
      </c>
      <c r="L50" s="20" t="s">
        <v>111</v>
      </c>
      <c r="M50" s="20">
        <f t="shared" si="0"/>
        <v>132000</v>
      </c>
      <c r="N50" s="20">
        <f t="shared" si="1"/>
        <v>131500</v>
      </c>
      <c r="O50" s="20">
        <f t="shared" si="2"/>
        <v>0</v>
      </c>
      <c r="P50" s="20">
        <f t="shared" si="3"/>
        <v>131500</v>
      </c>
      <c r="Q50" s="20">
        <f>MIN(IF(L50="T",P50*(K50/100),0),Information!$G$14)</f>
        <v>0</v>
      </c>
      <c r="R50" s="20">
        <f t="shared" si="4"/>
        <v>131500</v>
      </c>
      <c r="S50" s="20">
        <f>MIN(Information!$G$13,MAX(0,R50-Information!$F$13))</f>
        <v>0</v>
      </c>
      <c r="T50" s="20">
        <f t="shared" si="9"/>
        <v>0</v>
      </c>
      <c r="U50" s="20">
        <f t="shared" si="5"/>
        <v>131500</v>
      </c>
      <c r="V50" s="20">
        <f>MIN(Information!$G$14,MAX(0,R50-Information!$F$14))</f>
        <v>0</v>
      </c>
      <c r="W50" s="20">
        <f t="shared" si="6"/>
        <v>0</v>
      </c>
      <c r="X50" s="20">
        <f t="shared" si="7"/>
        <v>131500</v>
      </c>
      <c r="Y50" s="20"/>
      <c r="Z50" s="20">
        <f t="shared" si="8"/>
        <v>131500</v>
      </c>
    </row>
    <row r="51" spans="1:26" x14ac:dyDescent="0.3">
      <c r="A51" s="23"/>
      <c r="B51" s="20">
        <v>36827</v>
      </c>
      <c r="C51" s="20">
        <v>345050</v>
      </c>
      <c r="D51" s="20">
        <v>2500</v>
      </c>
      <c r="E51" s="20">
        <v>241535</v>
      </c>
      <c r="F51" s="20">
        <v>2500</v>
      </c>
      <c r="G51" s="20">
        <v>69010</v>
      </c>
      <c r="H51" s="20">
        <v>2500</v>
      </c>
      <c r="I51" s="20">
        <v>655595</v>
      </c>
      <c r="J51" s="20" t="s">
        <v>111</v>
      </c>
      <c r="K51" s="20" t="s">
        <v>111</v>
      </c>
      <c r="L51" s="20" t="s">
        <v>111</v>
      </c>
      <c r="M51" s="20">
        <f t="shared" si="0"/>
        <v>655595</v>
      </c>
      <c r="N51" s="20">
        <f t="shared" si="1"/>
        <v>648095</v>
      </c>
      <c r="O51" s="20">
        <f t="shared" si="2"/>
        <v>0</v>
      </c>
      <c r="P51" s="20">
        <f t="shared" si="3"/>
        <v>648095</v>
      </c>
      <c r="Q51" s="20">
        <f>MIN(IF(L51="T",P51*(K51/100),0),Information!$G$14)</f>
        <v>0</v>
      </c>
      <c r="R51" s="20">
        <f t="shared" si="4"/>
        <v>648095</v>
      </c>
      <c r="S51" s="20">
        <f>MIN(Information!$G$13,MAX(0,R51-Information!$F$13))</f>
        <v>298095</v>
      </c>
      <c r="T51" s="20">
        <f t="shared" si="9"/>
        <v>87366.510391428485</v>
      </c>
      <c r="U51" s="20">
        <f t="shared" si="5"/>
        <v>560728.48960857152</v>
      </c>
      <c r="V51" s="20">
        <f>MIN(Information!$G$14,MAX(0,R51-Information!$F$14))</f>
        <v>0</v>
      </c>
      <c r="W51" s="20">
        <f t="shared" si="6"/>
        <v>0</v>
      </c>
      <c r="X51" s="20">
        <f t="shared" si="7"/>
        <v>648095</v>
      </c>
      <c r="Y51" s="20"/>
      <c r="Z51" s="20">
        <f t="shared" si="8"/>
        <v>560728.48960857152</v>
      </c>
    </row>
    <row r="52" spans="1:26" x14ac:dyDescent="0.3">
      <c r="A52" s="23"/>
      <c r="B52" s="20">
        <v>37132</v>
      </c>
      <c r="C52" s="20">
        <v>169344</v>
      </c>
      <c r="D52" s="20">
        <v>250</v>
      </c>
      <c r="E52" s="20">
        <v>101606</v>
      </c>
      <c r="F52" s="20">
        <v>250</v>
      </c>
      <c r="G52" s="20">
        <v>33869</v>
      </c>
      <c r="H52" s="20">
        <v>250</v>
      </c>
      <c r="I52" s="20">
        <v>304819</v>
      </c>
      <c r="J52" s="20" t="s">
        <v>111</v>
      </c>
      <c r="K52" s="20" t="s">
        <v>111</v>
      </c>
      <c r="L52" s="20" t="s">
        <v>111</v>
      </c>
      <c r="M52" s="20">
        <f t="shared" si="0"/>
        <v>304819</v>
      </c>
      <c r="N52" s="20">
        <f t="shared" si="1"/>
        <v>304069</v>
      </c>
      <c r="O52" s="20">
        <f t="shared" si="2"/>
        <v>0</v>
      </c>
      <c r="P52" s="20">
        <f t="shared" si="3"/>
        <v>304069</v>
      </c>
      <c r="Q52" s="20">
        <f>MIN(IF(L52="T",P52*(K52/100),0),Information!$G$14)</f>
        <v>0</v>
      </c>
      <c r="R52" s="20">
        <f t="shared" si="4"/>
        <v>304069</v>
      </c>
      <c r="S52" s="20">
        <f>MIN(Information!$G$13,MAX(0,R52-Information!$F$13))</f>
        <v>0</v>
      </c>
      <c r="T52" s="20">
        <f t="shared" si="9"/>
        <v>0</v>
      </c>
      <c r="U52" s="20">
        <f t="shared" si="5"/>
        <v>304069</v>
      </c>
      <c r="V52" s="20">
        <f>MIN(Information!$G$14,MAX(0,R52-Information!$F$14))</f>
        <v>0</v>
      </c>
      <c r="W52" s="20">
        <f t="shared" si="6"/>
        <v>0</v>
      </c>
      <c r="X52" s="20">
        <f t="shared" si="7"/>
        <v>304069</v>
      </c>
      <c r="Y52" s="20"/>
      <c r="Z52" s="20">
        <f t="shared" si="8"/>
        <v>304069</v>
      </c>
    </row>
    <row r="53" spans="1:26" x14ac:dyDescent="0.3">
      <c r="A53" s="23"/>
      <c r="B53" s="20">
        <v>52432</v>
      </c>
      <c r="C53" s="20">
        <v>1683648</v>
      </c>
      <c r="D53" s="20">
        <v>5000</v>
      </c>
      <c r="E53" s="20">
        <v>0</v>
      </c>
      <c r="F53" s="20">
        <v>0</v>
      </c>
      <c r="G53" s="20">
        <v>0</v>
      </c>
      <c r="H53" s="20">
        <v>0</v>
      </c>
      <c r="I53" s="20">
        <v>1683648</v>
      </c>
      <c r="J53" s="20" t="s">
        <v>0</v>
      </c>
      <c r="K53" s="20">
        <v>21</v>
      </c>
      <c r="L53" s="20" t="s">
        <v>3</v>
      </c>
      <c r="M53" s="20">
        <f t="shared" si="0"/>
        <v>1683648</v>
      </c>
      <c r="N53" s="20">
        <f t="shared" si="1"/>
        <v>1678648</v>
      </c>
      <c r="O53" s="20">
        <f t="shared" ref="O53" si="10">IF(L53="F",N53*(K53/100),0)</f>
        <v>352516.07999999996</v>
      </c>
      <c r="P53" s="20">
        <f t="shared" si="3"/>
        <v>1326131.9200000002</v>
      </c>
      <c r="Q53" s="20">
        <f>MIN(IF(L53="T",P53*(K53/100),0),Information!$G$14)</f>
        <v>0</v>
      </c>
      <c r="R53" s="20">
        <f t="shared" ref="R53" si="11">P53-Q53</f>
        <v>1326131.9200000002</v>
      </c>
      <c r="S53" s="20">
        <f>MIN(Information!$G$13,MAX(0,R53-Information!$F$13))</f>
        <v>400000</v>
      </c>
      <c r="T53" s="20">
        <f t="shared" si="9"/>
        <v>117233.11077532798</v>
      </c>
      <c r="U53" s="20">
        <f t="shared" ref="U53" si="12">R53-T53</f>
        <v>1208898.8092246721</v>
      </c>
      <c r="V53" s="20">
        <f>MIN(Information!$G$14,MAX(0,R53-Information!$F$14))</f>
        <v>576131.92000000016</v>
      </c>
      <c r="W53" s="20">
        <f t="shared" si="6"/>
        <v>576131.92000000016</v>
      </c>
      <c r="X53" s="20">
        <f t="shared" si="7"/>
        <v>750000</v>
      </c>
      <c r="Y53" s="20"/>
      <c r="Z53" s="20">
        <f t="shared" si="8"/>
        <v>632766.88922467199</v>
      </c>
    </row>
    <row r="56" spans="1:26" x14ac:dyDescent="0.3">
      <c r="M56" s="23">
        <f>SUM(M3:M53)</f>
        <v>19116556</v>
      </c>
      <c r="N56" s="23">
        <f>SUM(N3:N53)</f>
        <v>19020056</v>
      </c>
      <c r="O56" s="20">
        <f>SUM(O3:O53)</f>
        <v>381713.56999999995</v>
      </c>
      <c r="P56" s="20" t="s">
        <v>37</v>
      </c>
      <c r="Q56" s="20">
        <f>SUM(Q3:Q53)</f>
        <v>3657400.3288999996</v>
      </c>
      <c r="R56" s="20" t="s">
        <v>52</v>
      </c>
      <c r="S56" s="23">
        <f>SUM(S3:S53)</f>
        <v>4094406.4080999997</v>
      </c>
      <c r="T56" s="20">
        <f>SUM(T3:T53)</f>
        <v>1200000.0000000002</v>
      </c>
      <c r="U56" s="12" t="s">
        <v>53</v>
      </c>
      <c r="V56" s="23">
        <f>SUM(V3:V53)</f>
        <v>576131.92000000016</v>
      </c>
      <c r="W56" s="20">
        <f>SUM(W3:W53)</f>
        <v>576131.92000000016</v>
      </c>
      <c r="Y56" t="s">
        <v>46</v>
      </c>
      <c r="Z56" s="23">
        <f>SUM(Z3:Z53)</f>
        <v>13204810.1811</v>
      </c>
    </row>
    <row r="57" spans="1:26" x14ac:dyDescent="0.3">
      <c r="P57" s="20" t="s">
        <v>51</v>
      </c>
      <c r="Q57" s="20">
        <v>12000000</v>
      </c>
      <c r="R57" s="24" t="s">
        <v>44</v>
      </c>
      <c r="S57" s="20">
        <v>1200000</v>
      </c>
      <c r="U57" s="12" t="s">
        <v>44</v>
      </c>
      <c r="V57" s="20">
        <v>18500000</v>
      </c>
    </row>
  </sheetData>
  <autoFilter ref="B2:Z53" xr:uid="{00000000-0009-0000-0000-000004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8D4E8-3433-4ED8-BB8A-B6DEB2468869}">
  <dimension ref="A1:AB388"/>
  <sheetViews>
    <sheetView topLeftCell="A117" zoomScale="80" zoomScaleNormal="80" workbookViewId="0">
      <selection activeCell="J145" sqref="J145"/>
    </sheetView>
  </sheetViews>
  <sheetFormatPr defaultRowHeight="14.4" x14ac:dyDescent="0.3"/>
  <cols>
    <col min="1" max="1" width="15.5546875" style="12" bestFit="1" customWidth="1"/>
    <col min="2" max="3" width="11.33203125" style="12" bestFit="1" customWidth="1"/>
    <col min="4" max="4" width="14.6640625" style="12" bestFit="1" customWidth="1"/>
    <col min="5" max="5" width="8.5546875" style="12" bestFit="1" customWidth="1"/>
    <col min="6" max="7" width="8.88671875" style="12"/>
    <col min="8" max="8" width="12.109375" style="12" bestFit="1" customWidth="1"/>
    <col min="9" max="9" width="13" style="12" bestFit="1" customWidth="1"/>
    <col min="10" max="10" width="8.88671875" style="12"/>
    <col min="11" max="11" width="10.5546875" style="12" customWidth="1"/>
    <col min="12" max="12" width="15.77734375" style="12" bestFit="1" customWidth="1"/>
    <col min="13" max="13" width="8.88671875" style="12"/>
    <col min="14" max="14" width="10" style="12" bestFit="1" customWidth="1"/>
    <col min="15" max="15" width="11" style="12" bestFit="1" customWidth="1"/>
    <col min="16" max="20" width="8.88671875" style="12"/>
    <col min="21" max="21" width="10.44140625" style="12" bestFit="1" customWidth="1"/>
    <col min="22" max="22" width="8.88671875" style="12"/>
    <col min="23" max="23" width="10.88671875" style="12" bestFit="1" customWidth="1"/>
    <col min="24" max="16384" width="8.88671875" style="12"/>
  </cols>
  <sheetData>
    <row r="1" spans="1:28" x14ac:dyDescent="0.3">
      <c r="A1" s="25" t="s">
        <v>115</v>
      </c>
    </row>
    <row r="3" spans="1:28" x14ac:dyDescent="0.3">
      <c r="A3" s="12" t="s">
        <v>73</v>
      </c>
      <c r="H3" s="12" t="s">
        <v>74</v>
      </c>
      <c r="K3" s="12" t="s">
        <v>75</v>
      </c>
      <c r="Y3" s="12" t="s">
        <v>76</v>
      </c>
    </row>
    <row r="4" spans="1:28" x14ac:dyDescent="0.3">
      <c r="A4" s="12" t="s">
        <v>77</v>
      </c>
      <c r="B4" s="12" t="s">
        <v>78</v>
      </c>
      <c r="C4" s="12" t="s">
        <v>79</v>
      </c>
      <c r="D4" s="12" t="s">
        <v>80</v>
      </c>
      <c r="E4" s="12" t="s">
        <v>81</v>
      </c>
      <c r="H4" s="12" t="s">
        <v>78</v>
      </c>
      <c r="I4" s="12" t="s">
        <v>82</v>
      </c>
      <c r="K4" s="12" t="s">
        <v>77</v>
      </c>
      <c r="L4" s="12" t="s">
        <v>83</v>
      </c>
      <c r="M4" s="12" t="s">
        <v>84</v>
      </c>
      <c r="Y4" s="12" t="s">
        <v>85</v>
      </c>
      <c r="Z4" s="12" t="s">
        <v>77</v>
      </c>
      <c r="AA4" s="12" t="s">
        <v>86</v>
      </c>
      <c r="AB4" s="12" t="s">
        <v>87</v>
      </c>
    </row>
    <row r="5" spans="1:28" x14ac:dyDescent="0.3">
      <c r="A5" s="12">
        <v>1</v>
      </c>
      <c r="B5" s="12">
        <v>1</v>
      </c>
      <c r="C5" s="12">
        <v>1</v>
      </c>
      <c r="D5" s="12">
        <v>1</v>
      </c>
      <c r="E5" s="12">
        <v>1</v>
      </c>
      <c r="H5" s="12">
        <v>1</v>
      </c>
      <c r="I5" s="31">
        <v>25000</v>
      </c>
      <c r="K5" s="12">
        <v>1</v>
      </c>
      <c r="L5" s="31">
        <v>839</v>
      </c>
      <c r="M5" s="12" t="s">
        <v>110</v>
      </c>
      <c r="Y5" s="12">
        <v>1</v>
      </c>
      <c r="Z5" s="12">
        <v>1</v>
      </c>
      <c r="AA5" s="12">
        <v>-2</v>
      </c>
      <c r="AB5" s="12">
        <v>0</v>
      </c>
    </row>
    <row r="6" spans="1:28" x14ac:dyDescent="0.3">
      <c r="A6" s="12">
        <v>2</v>
      </c>
      <c r="B6" s="12">
        <v>2</v>
      </c>
      <c r="C6" s="12">
        <v>2</v>
      </c>
      <c r="D6" s="12">
        <v>2</v>
      </c>
      <c r="E6" s="12">
        <v>2</v>
      </c>
      <c r="H6" s="12">
        <v>2</v>
      </c>
      <c r="I6" s="31">
        <v>604713</v>
      </c>
      <c r="K6" s="12">
        <v>2</v>
      </c>
      <c r="L6" s="31">
        <v>1295</v>
      </c>
      <c r="M6" s="12" t="s">
        <v>110</v>
      </c>
      <c r="Y6" s="12">
        <v>1</v>
      </c>
      <c r="Z6" s="12">
        <v>1</v>
      </c>
      <c r="AA6" s="12">
        <v>-1</v>
      </c>
      <c r="AB6" s="12">
        <v>0</v>
      </c>
    </row>
    <row r="7" spans="1:28" x14ac:dyDescent="0.3">
      <c r="A7" s="12">
        <v>3</v>
      </c>
      <c r="B7" s="12">
        <v>3</v>
      </c>
      <c r="C7" s="12">
        <v>3</v>
      </c>
      <c r="D7" s="12">
        <v>3</v>
      </c>
      <c r="E7" s="12">
        <v>3</v>
      </c>
      <c r="H7" s="12">
        <v>3</v>
      </c>
      <c r="I7" s="31">
        <v>97850</v>
      </c>
      <c r="K7" s="12">
        <v>3</v>
      </c>
      <c r="L7" s="31">
        <v>1318</v>
      </c>
      <c r="M7" s="12" t="s">
        <v>110</v>
      </c>
      <c r="Y7" s="12">
        <v>1</v>
      </c>
      <c r="Z7" s="12">
        <v>2</v>
      </c>
      <c r="AA7" s="12">
        <v>-2</v>
      </c>
      <c r="AB7" s="12">
        <v>0</v>
      </c>
    </row>
    <row r="8" spans="1:28" x14ac:dyDescent="0.3">
      <c r="A8" s="12">
        <v>4</v>
      </c>
      <c r="B8" s="12">
        <v>4</v>
      </c>
      <c r="C8" s="12">
        <v>4</v>
      </c>
      <c r="D8" s="12">
        <v>4</v>
      </c>
      <c r="E8" s="12">
        <v>4</v>
      </c>
      <c r="H8" s="12">
        <v>4</v>
      </c>
      <c r="I8" s="31">
        <v>371314</v>
      </c>
      <c r="K8" s="12">
        <v>4</v>
      </c>
      <c r="L8" s="31">
        <v>2734</v>
      </c>
      <c r="M8" s="12" t="s">
        <v>110</v>
      </c>
      <c r="Y8" s="12">
        <v>1</v>
      </c>
      <c r="Z8" s="12">
        <v>2</v>
      </c>
      <c r="AA8" s="12">
        <v>-1</v>
      </c>
      <c r="AB8" s="12">
        <v>0</v>
      </c>
    </row>
    <row r="9" spans="1:28" x14ac:dyDescent="0.3">
      <c r="A9" s="12">
        <v>5</v>
      </c>
      <c r="B9" s="12">
        <v>5</v>
      </c>
      <c r="C9" s="12">
        <v>5</v>
      </c>
      <c r="D9" s="12">
        <v>5</v>
      </c>
      <c r="E9" s="12">
        <v>5</v>
      </c>
      <c r="H9" s="12">
        <v>5</v>
      </c>
      <c r="I9" s="31">
        <v>417367</v>
      </c>
      <c r="K9" s="12">
        <v>5</v>
      </c>
      <c r="L9" s="31">
        <v>4097</v>
      </c>
      <c r="M9" s="12" t="s">
        <v>110</v>
      </c>
      <c r="Y9" s="12">
        <v>1</v>
      </c>
      <c r="Z9" s="12">
        <v>3</v>
      </c>
      <c r="AA9" s="12">
        <v>-2</v>
      </c>
      <c r="AB9" s="12">
        <v>0</v>
      </c>
    </row>
    <row r="10" spans="1:28" x14ac:dyDescent="0.3">
      <c r="A10" s="12">
        <v>6</v>
      </c>
      <c r="B10" s="12">
        <v>6</v>
      </c>
      <c r="C10" s="12">
        <v>6</v>
      </c>
      <c r="D10" s="12">
        <v>6</v>
      </c>
      <c r="E10" s="12">
        <v>6</v>
      </c>
      <c r="H10" s="12">
        <v>6</v>
      </c>
      <c r="I10" s="31">
        <v>10612</v>
      </c>
      <c r="K10" s="12">
        <v>6</v>
      </c>
      <c r="L10" s="31">
        <v>4148</v>
      </c>
      <c r="M10" s="12" t="s">
        <v>110</v>
      </c>
      <c r="Y10" s="12">
        <v>1</v>
      </c>
      <c r="Z10" s="12">
        <v>3</v>
      </c>
      <c r="AA10" s="12">
        <v>-1</v>
      </c>
      <c r="AB10" s="12">
        <v>0</v>
      </c>
    </row>
    <row r="11" spans="1:28" x14ac:dyDescent="0.3">
      <c r="A11" s="12">
        <v>7</v>
      </c>
      <c r="B11" s="12">
        <v>7</v>
      </c>
      <c r="C11" s="12">
        <v>7</v>
      </c>
      <c r="D11" s="12">
        <v>7</v>
      </c>
      <c r="E11" s="12">
        <v>7</v>
      </c>
      <c r="H11" s="12">
        <v>7</v>
      </c>
      <c r="I11" s="31">
        <v>25000</v>
      </c>
      <c r="K11" s="12">
        <v>7</v>
      </c>
      <c r="L11" s="31">
        <v>4476</v>
      </c>
      <c r="M11" s="12" t="s">
        <v>110</v>
      </c>
      <c r="Y11" s="12">
        <v>1</v>
      </c>
      <c r="Z11" s="12">
        <v>4</v>
      </c>
      <c r="AA11" s="12">
        <v>-2</v>
      </c>
      <c r="AB11" s="12">
        <v>0</v>
      </c>
    </row>
    <row r="12" spans="1:28" x14ac:dyDescent="0.3">
      <c r="A12" s="12">
        <v>8</v>
      </c>
      <c r="B12" s="12">
        <v>8</v>
      </c>
      <c r="C12" s="12">
        <v>8</v>
      </c>
      <c r="D12" s="12">
        <v>8</v>
      </c>
      <c r="E12" s="12">
        <v>8</v>
      </c>
      <c r="H12" s="12">
        <v>8</v>
      </c>
      <c r="I12" s="31">
        <v>197388</v>
      </c>
      <c r="K12" s="12">
        <v>8</v>
      </c>
      <c r="L12" s="31">
        <v>4546</v>
      </c>
      <c r="M12" s="12" t="s">
        <v>110</v>
      </c>
      <c r="Y12" s="12">
        <v>1</v>
      </c>
      <c r="Z12" s="12">
        <v>4</v>
      </c>
      <c r="AA12" s="12">
        <v>-1</v>
      </c>
      <c r="AB12" s="12">
        <v>0</v>
      </c>
    </row>
    <row r="13" spans="1:28" x14ac:dyDescent="0.3">
      <c r="A13" s="12">
        <v>9</v>
      </c>
      <c r="B13" s="12">
        <v>9</v>
      </c>
      <c r="C13" s="12">
        <v>9</v>
      </c>
      <c r="D13" s="12">
        <v>9</v>
      </c>
      <c r="E13" s="12">
        <v>9</v>
      </c>
      <c r="H13" s="12">
        <v>9</v>
      </c>
      <c r="I13" s="31">
        <v>3000</v>
      </c>
      <c r="K13" s="12">
        <v>9</v>
      </c>
      <c r="L13" s="31">
        <v>4547</v>
      </c>
      <c r="M13" s="12" t="s">
        <v>110</v>
      </c>
      <c r="Y13" s="12">
        <v>1</v>
      </c>
      <c r="Z13" s="12">
        <v>5</v>
      </c>
      <c r="AA13" s="12">
        <v>-2</v>
      </c>
      <c r="AB13" s="12">
        <v>0</v>
      </c>
    </row>
    <row r="14" spans="1:28" x14ac:dyDescent="0.3">
      <c r="A14" s="12">
        <v>10</v>
      </c>
      <c r="B14" s="12">
        <v>10</v>
      </c>
      <c r="C14" s="12">
        <v>10</v>
      </c>
      <c r="D14" s="12">
        <v>10</v>
      </c>
      <c r="E14" s="12">
        <v>10</v>
      </c>
      <c r="H14" s="12">
        <v>10</v>
      </c>
      <c r="I14" s="31">
        <v>606670</v>
      </c>
      <c r="K14" s="12">
        <v>10</v>
      </c>
      <c r="L14" s="31">
        <v>5738</v>
      </c>
      <c r="M14" s="12" t="s">
        <v>110</v>
      </c>
      <c r="Y14" s="12">
        <v>1</v>
      </c>
      <c r="Z14" s="12">
        <v>5</v>
      </c>
      <c r="AA14" s="12">
        <v>-1</v>
      </c>
      <c r="AB14" s="12">
        <v>0</v>
      </c>
    </row>
    <row r="15" spans="1:28" x14ac:dyDescent="0.3">
      <c r="A15" s="12">
        <v>11</v>
      </c>
      <c r="B15" s="12">
        <v>11</v>
      </c>
      <c r="C15" s="12">
        <v>11</v>
      </c>
      <c r="D15" s="12">
        <v>11</v>
      </c>
      <c r="E15" s="12">
        <v>11</v>
      </c>
      <c r="H15" s="12">
        <v>11</v>
      </c>
      <c r="I15" s="31">
        <v>642609</v>
      </c>
      <c r="K15" s="12">
        <v>11</v>
      </c>
      <c r="L15" s="31">
        <v>8051</v>
      </c>
      <c r="M15" s="12" t="s">
        <v>110</v>
      </c>
      <c r="Y15" s="12">
        <v>1</v>
      </c>
      <c r="Z15" s="12">
        <v>6</v>
      </c>
      <c r="AA15" s="12">
        <v>-2</v>
      </c>
      <c r="AB15" s="12">
        <v>0</v>
      </c>
    </row>
    <row r="16" spans="1:28" x14ac:dyDescent="0.3">
      <c r="A16" s="12">
        <v>12</v>
      </c>
      <c r="B16" s="12">
        <v>12</v>
      </c>
      <c r="C16" s="12">
        <v>12</v>
      </c>
      <c r="D16" s="12">
        <v>12</v>
      </c>
      <c r="E16" s="12">
        <v>12</v>
      </c>
      <c r="H16" s="12">
        <v>12</v>
      </c>
      <c r="I16" s="31">
        <v>188596</v>
      </c>
      <c r="K16" s="12">
        <v>12</v>
      </c>
      <c r="L16" s="31">
        <v>8643</v>
      </c>
      <c r="M16" s="12" t="s">
        <v>110</v>
      </c>
      <c r="Y16" s="12">
        <v>1</v>
      </c>
      <c r="Z16" s="12">
        <v>6</v>
      </c>
      <c r="AA16" s="12">
        <v>-1</v>
      </c>
      <c r="AB16" s="12">
        <v>0</v>
      </c>
    </row>
    <row r="17" spans="1:28" x14ac:dyDescent="0.3">
      <c r="A17" s="12">
        <v>13</v>
      </c>
      <c r="B17" s="12">
        <v>13</v>
      </c>
      <c r="C17" s="12">
        <v>13</v>
      </c>
      <c r="D17" s="12">
        <v>13</v>
      </c>
      <c r="E17" s="12">
        <v>13</v>
      </c>
      <c r="H17" s="12">
        <v>13</v>
      </c>
      <c r="I17" s="31">
        <v>438757</v>
      </c>
      <c r="K17" s="12">
        <v>13</v>
      </c>
      <c r="L17" s="31">
        <v>9409</v>
      </c>
      <c r="M17" s="12" t="s">
        <v>110</v>
      </c>
      <c r="Y17" s="12">
        <v>1</v>
      </c>
      <c r="Z17" s="12">
        <v>7</v>
      </c>
      <c r="AA17" s="12">
        <v>-2</v>
      </c>
      <c r="AB17" s="12">
        <v>0</v>
      </c>
    </row>
    <row r="18" spans="1:28" x14ac:dyDescent="0.3">
      <c r="A18" s="12">
        <v>14</v>
      </c>
      <c r="B18" s="12">
        <v>14</v>
      </c>
      <c r="C18" s="12">
        <v>14</v>
      </c>
      <c r="D18" s="12">
        <v>14</v>
      </c>
      <c r="E18" s="12">
        <v>14</v>
      </c>
      <c r="H18" s="12">
        <v>14</v>
      </c>
      <c r="I18" s="31">
        <v>12000</v>
      </c>
      <c r="K18" s="12">
        <v>14</v>
      </c>
      <c r="L18" s="31">
        <v>10633</v>
      </c>
      <c r="M18" s="12" t="s">
        <v>110</v>
      </c>
      <c r="Y18" s="12">
        <v>1</v>
      </c>
      <c r="Z18" s="12">
        <v>7</v>
      </c>
      <c r="AA18" s="12">
        <v>-1</v>
      </c>
      <c r="AB18" s="12">
        <v>0</v>
      </c>
    </row>
    <row r="19" spans="1:28" x14ac:dyDescent="0.3">
      <c r="A19" s="12">
        <v>15</v>
      </c>
      <c r="B19" s="12">
        <v>15</v>
      </c>
      <c r="C19" s="12">
        <v>15</v>
      </c>
      <c r="D19" s="12">
        <v>15</v>
      </c>
      <c r="E19" s="12">
        <v>15</v>
      </c>
      <c r="H19" s="12">
        <v>15</v>
      </c>
      <c r="I19" s="31">
        <v>398763</v>
      </c>
      <c r="K19" s="12">
        <v>15</v>
      </c>
      <c r="L19" s="31">
        <v>10714</v>
      </c>
      <c r="M19" s="12" t="s">
        <v>110</v>
      </c>
      <c r="Y19" s="12">
        <v>1</v>
      </c>
      <c r="Z19" s="12">
        <v>8</v>
      </c>
      <c r="AA19" s="12">
        <v>-2</v>
      </c>
      <c r="AB19" s="12">
        <v>0</v>
      </c>
    </row>
    <row r="20" spans="1:28" x14ac:dyDescent="0.3">
      <c r="A20" s="12">
        <v>16</v>
      </c>
      <c r="B20" s="12">
        <v>16</v>
      </c>
      <c r="C20" s="12">
        <v>16</v>
      </c>
      <c r="D20" s="12">
        <v>16</v>
      </c>
      <c r="E20" s="12">
        <v>16</v>
      </c>
      <c r="H20" s="12">
        <v>16</v>
      </c>
      <c r="I20" s="31">
        <v>546131</v>
      </c>
      <c r="K20" s="12">
        <v>16</v>
      </c>
      <c r="L20" s="31">
        <v>10759</v>
      </c>
      <c r="M20" s="12" t="s">
        <v>110</v>
      </c>
      <c r="Y20" s="12">
        <v>1</v>
      </c>
      <c r="Z20" s="12">
        <v>8</v>
      </c>
      <c r="AA20" s="12">
        <v>-1</v>
      </c>
      <c r="AB20" s="12">
        <v>0</v>
      </c>
    </row>
    <row r="21" spans="1:28" x14ac:dyDescent="0.3">
      <c r="A21" s="12">
        <v>17</v>
      </c>
      <c r="B21" s="12">
        <v>17</v>
      </c>
      <c r="C21" s="12">
        <v>17</v>
      </c>
      <c r="D21" s="12">
        <v>17</v>
      </c>
      <c r="E21" s="12">
        <v>17</v>
      </c>
      <c r="H21" s="12">
        <v>17</v>
      </c>
      <c r="I21" s="31">
        <v>306680</v>
      </c>
      <c r="K21" s="12">
        <v>17</v>
      </c>
      <c r="L21" s="31">
        <v>11685</v>
      </c>
      <c r="M21" s="12" t="s">
        <v>110</v>
      </c>
      <c r="Y21" s="12">
        <v>1</v>
      </c>
      <c r="Z21" s="12">
        <v>9</v>
      </c>
      <c r="AA21" s="12">
        <v>-2</v>
      </c>
      <c r="AB21" s="12">
        <v>0</v>
      </c>
    </row>
    <row r="22" spans="1:28" x14ac:dyDescent="0.3">
      <c r="A22" s="12">
        <v>18</v>
      </c>
      <c r="B22" s="12">
        <v>18</v>
      </c>
      <c r="C22" s="12">
        <v>18</v>
      </c>
      <c r="D22" s="12">
        <v>18</v>
      </c>
      <c r="E22" s="12">
        <v>18</v>
      </c>
      <c r="H22" s="12">
        <v>18</v>
      </c>
      <c r="I22" s="31">
        <v>54636</v>
      </c>
      <c r="K22" s="12">
        <v>18</v>
      </c>
      <c r="L22" s="31">
        <v>12198</v>
      </c>
      <c r="M22" s="12" t="s">
        <v>110</v>
      </c>
      <c r="Y22" s="12">
        <v>1</v>
      </c>
      <c r="Z22" s="12">
        <v>9</v>
      </c>
      <c r="AA22" s="12">
        <v>-1</v>
      </c>
      <c r="AB22" s="12">
        <v>0</v>
      </c>
    </row>
    <row r="23" spans="1:28" x14ac:dyDescent="0.3">
      <c r="A23" s="12">
        <v>19</v>
      </c>
      <c r="B23" s="12">
        <v>19</v>
      </c>
      <c r="C23" s="12">
        <v>19</v>
      </c>
      <c r="D23" s="12">
        <v>19</v>
      </c>
      <c r="E23" s="12">
        <v>19</v>
      </c>
      <c r="H23" s="12">
        <v>19</v>
      </c>
      <c r="I23" s="31">
        <v>130600</v>
      </c>
      <c r="K23" s="12">
        <v>19</v>
      </c>
      <c r="L23" s="31">
        <v>12253</v>
      </c>
      <c r="M23" s="12" t="s">
        <v>110</v>
      </c>
      <c r="Y23" s="12">
        <v>1</v>
      </c>
      <c r="Z23" s="12">
        <f>Z21+1</f>
        <v>10</v>
      </c>
      <c r="AA23" s="12">
        <v>-2</v>
      </c>
      <c r="AB23" s="12">
        <v>0</v>
      </c>
    </row>
    <row r="24" spans="1:28" x14ac:dyDescent="0.3">
      <c r="A24" s="12">
        <v>20</v>
      </c>
      <c r="B24" s="12">
        <v>20</v>
      </c>
      <c r="C24" s="12">
        <v>20</v>
      </c>
      <c r="D24" s="12">
        <v>20</v>
      </c>
      <c r="E24" s="12">
        <v>20</v>
      </c>
      <c r="H24" s="12">
        <v>20</v>
      </c>
      <c r="I24" s="31">
        <v>26007</v>
      </c>
      <c r="K24" s="12">
        <v>20</v>
      </c>
      <c r="L24" s="31">
        <v>15281</v>
      </c>
      <c r="M24" s="12" t="s">
        <v>110</v>
      </c>
      <c r="Y24" s="12">
        <v>1</v>
      </c>
      <c r="Z24" s="12">
        <f t="shared" ref="Z24:Z87" si="0">Z22+1</f>
        <v>10</v>
      </c>
      <c r="AA24" s="12">
        <v>-1</v>
      </c>
      <c r="AB24" s="12">
        <v>0</v>
      </c>
    </row>
    <row r="25" spans="1:28" x14ac:dyDescent="0.3">
      <c r="A25" s="12">
        <v>21</v>
      </c>
      <c r="B25" s="12">
        <v>21</v>
      </c>
      <c r="C25" s="12">
        <v>21</v>
      </c>
      <c r="D25" s="12">
        <v>21</v>
      </c>
      <c r="E25" s="12">
        <v>21</v>
      </c>
      <c r="H25" s="12">
        <v>21</v>
      </c>
      <c r="I25" s="31">
        <v>1423230</v>
      </c>
      <c r="K25" s="12">
        <v>21</v>
      </c>
      <c r="L25" s="31">
        <v>15568</v>
      </c>
      <c r="M25" s="12" t="s">
        <v>110</v>
      </c>
      <c r="Y25" s="12">
        <v>1</v>
      </c>
      <c r="Z25" s="12">
        <f t="shared" si="0"/>
        <v>11</v>
      </c>
      <c r="AA25" s="12">
        <v>-2</v>
      </c>
      <c r="AB25" s="12">
        <v>0</v>
      </c>
    </row>
    <row r="26" spans="1:28" x14ac:dyDescent="0.3">
      <c r="A26" s="12">
        <v>22</v>
      </c>
      <c r="B26" s="12">
        <v>22</v>
      </c>
      <c r="C26" s="12">
        <v>22</v>
      </c>
      <c r="D26" s="12">
        <v>22</v>
      </c>
      <c r="E26" s="12">
        <v>22</v>
      </c>
      <c r="H26" s="12">
        <v>22</v>
      </c>
      <c r="I26" s="31">
        <v>288800</v>
      </c>
      <c r="K26" s="12">
        <v>22</v>
      </c>
      <c r="L26" s="31">
        <v>15619</v>
      </c>
      <c r="M26" s="12" t="s">
        <v>110</v>
      </c>
      <c r="Y26" s="12">
        <v>1</v>
      </c>
      <c r="Z26" s="12">
        <f t="shared" si="0"/>
        <v>11</v>
      </c>
      <c r="AA26" s="12">
        <v>-1</v>
      </c>
      <c r="AB26" s="12">
        <v>0</v>
      </c>
    </row>
    <row r="27" spans="1:28" x14ac:dyDescent="0.3">
      <c r="A27" s="12">
        <v>23</v>
      </c>
      <c r="B27" s="12">
        <v>23</v>
      </c>
      <c r="C27" s="12">
        <v>23</v>
      </c>
      <c r="D27" s="12">
        <v>23</v>
      </c>
      <c r="E27" s="12">
        <v>23</v>
      </c>
      <c r="H27" s="12">
        <v>23</v>
      </c>
      <c r="I27" s="31">
        <v>281030</v>
      </c>
      <c r="K27" s="12">
        <v>23</v>
      </c>
      <c r="L27" s="31">
        <v>16388</v>
      </c>
      <c r="M27" s="12" t="s">
        <v>110</v>
      </c>
      <c r="Y27" s="12">
        <v>1</v>
      </c>
      <c r="Z27" s="12">
        <f t="shared" si="0"/>
        <v>12</v>
      </c>
      <c r="AA27" s="12">
        <v>-2</v>
      </c>
      <c r="AB27" s="12">
        <v>0</v>
      </c>
    </row>
    <row r="28" spans="1:28" x14ac:dyDescent="0.3">
      <c r="A28" s="12">
        <v>24</v>
      </c>
      <c r="B28" s="12">
        <v>24</v>
      </c>
      <c r="C28" s="12">
        <v>24</v>
      </c>
      <c r="D28" s="12">
        <v>24</v>
      </c>
      <c r="E28" s="12">
        <v>24</v>
      </c>
      <c r="H28" s="12">
        <v>24</v>
      </c>
      <c r="I28" s="31">
        <v>15150</v>
      </c>
      <c r="K28" s="12">
        <v>24</v>
      </c>
      <c r="L28" s="31">
        <v>16673</v>
      </c>
      <c r="M28" s="12" t="s">
        <v>110</v>
      </c>
      <c r="Y28" s="12">
        <v>1</v>
      </c>
      <c r="Z28" s="12">
        <f t="shared" si="0"/>
        <v>12</v>
      </c>
      <c r="AA28" s="12">
        <v>-1</v>
      </c>
      <c r="AB28" s="12">
        <v>0</v>
      </c>
    </row>
    <row r="29" spans="1:28" x14ac:dyDescent="0.3">
      <c r="A29" s="12">
        <v>25</v>
      </c>
      <c r="B29" s="12">
        <v>25</v>
      </c>
      <c r="C29" s="12">
        <v>25</v>
      </c>
      <c r="D29" s="12">
        <v>25</v>
      </c>
      <c r="E29" s="12">
        <v>25</v>
      </c>
      <c r="H29" s="12">
        <v>25</v>
      </c>
      <c r="I29" s="31">
        <v>433958</v>
      </c>
      <c r="K29" s="12">
        <v>25</v>
      </c>
      <c r="L29" s="31">
        <v>16752</v>
      </c>
      <c r="M29" s="12" t="s">
        <v>110</v>
      </c>
      <c r="Y29" s="12">
        <v>1</v>
      </c>
      <c r="Z29" s="12">
        <f t="shared" si="0"/>
        <v>13</v>
      </c>
      <c r="AA29" s="12">
        <v>-2</v>
      </c>
      <c r="AB29" s="12">
        <v>0</v>
      </c>
    </row>
    <row r="30" spans="1:28" x14ac:dyDescent="0.3">
      <c r="A30" s="12">
        <v>26</v>
      </c>
      <c r="B30" s="12">
        <v>26</v>
      </c>
      <c r="C30" s="12">
        <v>26</v>
      </c>
      <c r="D30" s="12">
        <v>26</v>
      </c>
      <c r="E30" s="12">
        <v>26</v>
      </c>
      <c r="H30" s="12">
        <v>26</v>
      </c>
      <c r="I30" s="31">
        <v>49134</v>
      </c>
      <c r="K30" s="12">
        <v>26</v>
      </c>
      <c r="L30" s="31">
        <v>18427</v>
      </c>
      <c r="M30" s="12" t="s">
        <v>110</v>
      </c>
      <c r="Y30" s="12">
        <v>1</v>
      </c>
      <c r="Z30" s="12">
        <f t="shared" si="0"/>
        <v>13</v>
      </c>
      <c r="AA30" s="12">
        <v>-1</v>
      </c>
      <c r="AB30" s="12">
        <v>0</v>
      </c>
    </row>
    <row r="31" spans="1:28" x14ac:dyDescent="0.3">
      <c r="A31" s="12">
        <v>27</v>
      </c>
      <c r="B31" s="12">
        <v>27</v>
      </c>
      <c r="C31" s="12">
        <v>27</v>
      </c>
      <c r="D31" s="12">
        <v>27</v>
      </c>
      <c r="E31" s="12">
        <v>27</v>
      </c>
      <c r="H31" s="12">
        <v>27</v>
      </c>
      <c r="I31" s="31">
        <v>310342</v>
      </c>
      <c r="K31" s="12">
        <v>27</v>
      </c>
      <c r="L31" s="31">
        <v>18652</v>
      </c>
      <c r="M31" s="12" t="s">
        <v>110</v>
      </c>
      <c r="Y31" s="12">
        <v>1</v>
      </c>
      <c r="Z31" s="12">
        <f t="shared" si="0"/>
        <v>14</v>
      </c>
      <c r="AA31" s="12">
        <v>-2</v>
      </c>
      <c r="AB31" s="12">
        <v>0</v>
      </c>
    </row>
    <row r="32" spans="1:28" x14ac:dyDescent="0.3">
      <c r="A32" s="12">
        <v>28</v>
      </c>
      <c r="B32" s="12">
        <v>28</v>
      </c>
      <c r="C32" s="12">
        <v>28</v>
      </c>
      <c r="D32" s="12">
        <v>28</v>
      </c>
      <c r="E32" s="12">
        <v>28</v>
      </c>
      <c r="H32" s="12">
        <v>28</v>
      </c>
      <c r="I32" s="31">
        <v>171078</v>
      </c>
      <c r="K32" s="12">
        <v>28</v>
      </c>
      <c r="L32" s="31">
        <v>19194</v>
      </c>
      <c r="M32" s="12" t="s">
        <v>110</v>
      </c>
      <c r="Y32" s="12">
        <v>1</v>
      </c>
      <c r="Z32" s="12">
        <f t="shared" si="0"/>
        <v>14</v>
      </c>
      <c r="AA32" s="12">
        <v>-1</v>
      </c>
      <c r="AB32" s="12">
        <v>0</v>
      </c>
    </row>
    <row r="33" spans="1:28" x14ac:dyDescent="0.3">
      <c r="A33" s="12">
        <v>29</v>
      </c>
      <c r="B33" s="12">
        <v>29</v>
      </c>
      <c r="C33" s="12">
        <v>29</v>
      </c>
      <c r="D33" s="12">
        <v>29</v>
      </c>
      <c r="E33" s="12">
        <v>29</v>
      </c>
      <c r="H33" s="12">
        <v>29</v>
      </c>
      <c r="I33" s="31">
        <v>105000</v>
      </c>
      <c r="K33" s="12">
        <v>29</v>
      </c>
      <c r="L33" s="31">
        <v>19522</v>
      </c>
      <c r="M33" s="12" t="s">
        <v>110</v>
      </c>
      <c r="Y33" s="12">
        <v>1</v>
      </c>
      <c r="Z33" s="12">
        <f t="shared" si="0"/>
        <v>15</v>
      </c>
      <c r="AA33" s="12">
        <v>-2</v>
      </c>
      <c r="AB33" s="12">
        <v>0</v>
      </c>
    </row>
    <row r="34" spans="1:28" x14ac:dyDescent="0.3">
      <c r="A34" s="12">
        <v>30</v>
      </c>
      <c r="B34" s="12">
        <v>30</v>
      </c>
      <c r="C34" s="12">
        <v>30</v>
      </c>
      <c r="D34" s="12">
        <v>30</v>
      </c>
      <c r="E34" s="12">
        <v>30</v>
      </c>
      <c r="H34" s="12">
        <v>30</v>
      </c>
      <c r="I34" s="31">
        <v>439105</v>
      </c>
      <c r="K34" s="12">
        <v>30</v>
      </c>
      <c r="L34" s="31">
        <v>20318</v>
      </c>
      <c r="M34" s="12" t="s">
        <v>110</v>
      </c>
      <c r="Y34" s="12">
        <v>1</v>
      </c>
      <c r="Z34" s="12">
        <f t="shared" si="0"/>
        <v>15</v>
      </c>
      <c r="AA34" s="12">
        <v>-1</v>
      </c>
      <c r="AB34" s="12">
        <v>0</v>
      </c>
    </row>
    <row r="35" spans="1:28" x14ac:dyDescent="0.3">
      <c r="A35" s="12">
        <v>31</v>
      </c>
      <c r="B35" s="12">
        <v>31</v>
      </c>
      <c r="C35" s="12">
        <v>31</v>
      </c>
      <c r="D35" s="12">
        <v>31</v>
      </c>
      <c r="E35" s="12">
        <v>31</v>
      </c>
      <c r="H35" s="12">
        <v>31</v>
      </c>
      <c r="I35" s="31">
        <v>694824</v>
      </c>
      <c r="K35" s="12">
        <v>31</v>
      </c>
      <c r="L35" s="31">
        <v>20322</v>
      </c>
      <c r="M35" s="12" t="s">
        <v>110</v>
      </c>
      <c r="Y35" s="12">
        <v>1</v>
      </c>
      <c r="Z35" s="12">
        <f t="shared" si="0"/>
        <v>16</v>
      </c>
      <c r="AA35" s="12">
        <v>-2</v>
      </c>
      <c r="AB35" s="12">
        <v>0</v>
      </c>
    </row>
    <row r="36" spans="1:28" x14ac:dyDescent="0.3">
      <c r="A36" s="12">
        <v>32</v>
      </c>
      <c r="B36" s="12">
        <v>32</v>
      </c>
      <c r="C36" s="12">
        <v>32</v>
      </c>
      <c r="D36" s="12">
        <v>32</v>
      </c>
      <c r="E36" s="12">
        <v>32</v>
      </c>
      <c r="H36" s="12">
        <v>32</v>
      </c>
      <c r="I36" s="31">
        <v>184901</v>
      </c>
      <c r="K36" s="12">
        <v>32</v>
      </c>
      <c r="L36" s="31">
        <v>20419</v>
      </c>
      <c r="M36" s="12" t="s">
        <v>110</v>
      </c>
      <c r="Y36" s="12">
        <v>1</v>
      </c>
      <c r="Z36" s="12">
        <f t="shared" si="0"/>
        <v>16</v>
      </c>
      <c r="AA36" s="12">
        <v>-1</v>
      </c>
      <c r="AB36" s="12">
        <v>0</v>
      </c>
    </row>
    <row r="37" spans="1:28" x14ac:dyDescent="0.3">
      <c r="A37" s="12">
        <v>33</v>
      </c>
      <c r="B37" s="12">
        <v>33</v>
      </c>
      <c r="C37" s="12">
        <v>33</v>
      </c>
      <c r="D37" s="12">
        <v>33</v>
      </c>
      <c r="E37" s="12">
        <v>33</v>
      </c>
      <c r="H37" s="12">
        <v>33</v>
      </c>
      <c r="I37" s="31">
        <v>1679106</v>
      </c>
      <c r="K37" s="12">
        <v>33</v>
      </c>
      <c r="L37" s="31">
        <v>20423</v>
      </c>
      <c r="M37" s="12" t="s">
        <v>110</v>
      </c>
      <c r="Y37" s="12">
        <v>1</v>
      </c>
      <c r="Z37" s="12">
        <f t="shared" si="0"/>
        <v>17</v>
      </c>
      <c r="AA37" s="12">
        <v>-2</v>
      </c>
      <c r="AB37" s="12">
        <v>0</v>
      </c>
    </row>
    <row r="38" spans="1:28" x14ac:dyDescent="0.3">
      <c r="A38" s="12">
        <v>34</v>
      </c>
      <c r="B38" s="12">
        <v>34</v>
      </c>
      <c r="C38" s="12">
        <v>34</v>
      </c>
      <c r="D38" s="12">
        <v>34</v>
      </c>
      <c r="E38" s="12">
        <v>34</v>
      </c>
      <c r="H38" s="12">
        <v>34</v>
      </c>
      <c r="I38" s="31">
        <v>29000</v>
      </c>
      <c r="K38" s="12">
        <v>34</v>
      </c>
      <c r="L38" s="31">
        <v>24675</v>
      </c>
      <c r="M38" s="12" t="s">
        <v>110</v>
      </c>
      <c r="Y38" s="12">
        <v>1</v>
      </c>
      <c r="Z38" s="12">
        <f t="shared" si="0"/>
        <v>17</v>
      </c>
      <c r="AA38" s="12">
        <v>-1</v>
      </c>
      <c r="AB38" s="12">
        <v>0</v>
      </c>
    </row>
    <row r="39" spans="1:28" x14ac:dyDescent="0.3">
      <c r="A39" s="12">
        <v>35</v>
      </c>
      <c r="B39" s="12">
        <v>35</v>
      </c>
      <c r="C39" s="12">
        <v>35</v>
      </c>
      <c r="D39" s="12">
        <v>35</v>
      </c>
      <c r="E39" s="12">
        <v>35</v>
      </c>
      <c r="H39" s="12">
        <v>35</v>
      </c>
      <c r="I39" s="31">
        <v>2466845</v>
      </c>
      <c r="K39" s="12">
        <v>35</v>
      </c>
      <c r="L39" s="31">
        <v>25747</v>
      </c>
      <c r="M39" s="12" t="s">
        <v>110</v>
      </c>
      <c r="Y39" s="12">
        <v>1</v>
      </c>
      <c r="Z39" s="12">
        <f t="shared" si="0"/>
        <v>18</v>
      </c>
      <c r="AA39" s="12">
        <v>-2</v>
      </c>
      <c r="AB39" s="12">
        <v>0</v>
      </c>
    </row>
    <row r="40" spans="1:28" x14ac:dyDescent="0.3">
      <c r="A40" s="12">
        <v>36</v>
      </c>
      <c r="B40" s="12">
        <v>36</v>
      </c>
      <c r="C40" s="12">
        <v>36</v>
      </c>
      <c r="D40" s="12">
        <v>36</v>
      </c>
      <c r="E40" s="12">
        <v>36</v>
      </c>
      <c r="H40" s="12">
        <v>36</v>
      </c>
      <c r="I40" s="31">
        <v>5000</v>
      </c>
      <c r="K40" s="12">
        <v>36</v>
      </c>
      <c r="L40" s="31">
        <v>26619</v>
      </c>
      <c r="M40" s="12" t="s">
        <v>110</v>
      </c>
      <c r="Y40" s="12">
        <v>1</v>
      </c>
      <c r="Z40" s="12">
        <f t="shared" si="0"/>
        <v>18</v>
      </c>
      <c r="AA40" s="12">
        <v>-1</v>
      </c>
      <c r="AB40" s="12">
        <v>0</v>
      </c>
    </row>
    <row r="41" spans="1:28" x14ac:dyDescent="0.3">
      <c r="A41" s="12">
        <v>37</v>
      </c>
      <c r="B41" s="12">
        <v>37</v>
      </c>
      <c r="C41" s="12">
        <v>37</v>
      </c>
      <c r="D41" s="12">
        <v>37</v>
      </c>
      <c r="E41" s="12">
        <v>37</v>
      </c>
      <c r="H41" s="12">
        <v>37</v>
      </c>
      <c r="I41" s="31">
        <v>38000</v>
      </c>
      <c r="K41" s="12">
        <v>37</v>
      </c>
      <c r="L41" s="31">
        <v>26948</v>
      </c>
      <c r="M41" s="12" t="s">
        <v>110</v>
      </c>
      <c r="Y41" s="12">
        <v>1</v>
      </c>
      <c r="Z41" s="12">
        <f t="shared" si="0"/>
        <v>19</v>
      </c>
      <c r="AA41" s="12">
        <v>-2</v>
      </c>
      <c r="AB41" s="12">
        <v>0</v>
      </c>
    </row>
    <row r="42" spans="1:28" x14ac:dyDescent="0.3">
      <c r="A42" s="12">
        <v>38</v>
      </c>
      <c r="B42" s="12">
        <v>38</v>
      </c>
      <c r="C42" s="12">
        <v>38</v>
      </c>
      <c r="D42" s="12">
        <v>38</v>
      </c>
      <c r="E42" s="12">
        <v>38</v>
      </c>
      <c r="H42" s="12">
        <v>38</v>
      </c>
      <c r="I42" s="31">
        <v>541500</v>
      </c>
      <c r="K42" s="12">
        <v>38</v>
      </c>
      <c r="L42" s="31">
        <v>27350</v>
      </c>
      <c r="M42" s="12" t="s">
        <v>110</v>
      </c>
      <c r="Y42" s="12">
        <v>1</v>
      </c>
      <c r="Z42" s="12">
        <f t="shared" si="0"/>
        <v>19</v>
      </c>
      <c r="AA42" s="12">
        <v>-1</v>
      </c>
      <c r="AB42" s="12">
        <v>0</v>
      </c>
    </row>
    <row r="43" spans="1:28" x14ac:dyDescent="0.3">
      <c r="A43" s="12">
        <v>39</v>
      </c>
      <c r="B43" s="12">
        <v>39</v>
      </c>
      <c r="C43" s="12">
        <v>39</v>
      </c>
      <c r="D43" s="12">
        <v>39</v>
      </c>
      <c r="E43" s="12">
        <v>39</v>
      </c>
      <c r="H43" s="12">
        <v>39</v>
      </c>
      <c r="I43" s="31">
        <v>389300</v>
      </c>
      <c r="K43" s="12">
        <v>39</v>
      </c>
      <c r="L43" s="31">
        <v>29035</v>
      </c>
      <c r="M43" s="12" t="s">
        <v>110</v>
      </c>
      <c r="Y43" s="12">
        <v>1</v>
      </c>
      <c r="Z43" s="12">
        <f t="shared" si="0"/>
        <v>20</v>
      </c>
      <c r="AA43" s="12">
        <v>-2</v>
      </c>
      <c r="AB43" s="12">
        <v>0</v>
      </c>
    </row>
    <row r="44" spans="1:28" x14ac:dyDescent="0.3">
      <c r="A44" s="12">
        <v>40</v>
      </c>
      <c r="B44" s="12">
        <v>40</v>
      </c>
      <c r="C44" s="12">
        <v>40</v>
      </c>
      <c r="D44" s="12">
        <v>40</v>
      </c>
      <c r="E44" s="12">
        <v>40</v>
      </c>
      <c r="H44" s="12">
        <v>40</v>
      </c>
      <c r="I44" s="31">
        <v>842996</v>
      </c>
      <c r="K44" s="12">
        <v>40</v>
      </c>
      <c r="L44" s="31">
        <v>29289</v>
      </c>
      <c r="M44" s="12" t="s">
        <v>110</v>
      </c>
      <c r="Y44" s="12">
        <v>1</v>
      </c>
      <c r="Z44" s="12">
        <f t="shared" si="0"/>
        <v>20</v>
      </c>
      <c r="AA44" s="12">
        <v>-1</v>
      </c>
      <c r="AB44" s="12">
        <v>0</v>
      </c>
    </row>
    <row r="45" spans="1:28" x14ac:dyDescent="0.3">
      <c r="A45" s="12">
        <v>41</v>
      </c>
      <c r="B45" s="12">
        <v>41</v>
      </c>
      <c r="C45" s="12">
        <v>41</v>
      </c>
      <c r="D45" s="12">
        <v>41</v>
      </c>
      <c r="E45" s="12">
        <v>41</v>
      </c>
      <c r="H45" s="12">
        <v>41</v>
      </c>
      <c r="I45" s="31">
        <v>25063</v>
      </c>
      <c r="K45" s="12">
        <v>41</v>
      </c>
      <c r="L45" s="31">
        <v>29294</v>
      </c>
      <c r="M45" s="12" t="s">
        <v>110</v>
      </c>
      <c r="Y45" s="12">
        <v>1</v>
      </c>
      <c r="Z45" s="12">
        <f t="shared" si="0"/>
        <v>21</v>
      </c>
      <c r="AA45" s="12">
        <v>-2</v>
      </c>
      <c r="AB45" s="12">
        <v>0</v>
      </c>
    </row>
    <row r="46" spans="1:28" x14ac:dyDescent="0.3">
      <c r="A46" s="12">
        <v>42</v>
      </c>
      <c r="B46" s="12">
        <v>42</v>
      </c>
      <c r="C46" s="12">
        <v>42</v>
      </c>
      <c r="D46" s="12">
        <v>42</v>
      </c>
      <c r="E46" s="12">
        <v>42</v>
      </c>
      <c r="H46" s="12">
        <v>42</v>
      </c>
      <c r="I46" s="31">
        <v>96000</v>
      </c>
      <c r="K46" s="12">
        <v>42</v>
      </c>
      <c r="L46" s="31">
        <v>29379</v>
      </c>
      <c r="M46" s="12" t="s">
        <v>110</v>
      </c>
      <c r="Y46" s="12">
        <v>1</v>
      </c>
      <c r="Z46" s="12">
        <f t="shared" si="0"/>
        <v>21</v>
      </c>
      <c r="AA46" s="12">
        <v>-1</v>
      </c>
      <c r="AB46" s="12">
        <v>0</v>
      </c>
    </row>
    <row r="47" spans="1:28" x14ac:dyDescent="0.3">
      <c r="A47" s="12">
        <v>43</v>
      </c>
      <c r="B47" s="12">
        <v>43</v>
      </c>
      <c r="C47" s="12">
        <v>43</v>
      </c>
      <c r="D47" s="12">
        <v>43</v>
      </c>
      <c r="E47" s="12">
        <v>43</v>
      </c>
      <c r="H47" s="12">
        <v>43</v>
      </c>
      <c r="I47" s="31">
        <v>124263</v>
      </c>
      <c r="K47" s="12">
        <v>43</v>
      </c>
      <c r="L47" s="31">
        <v>30216</v>
      </c>
      <c r="M47" s="12" t="s">
        <v>110</v>
      </c>
      <c r="Y47" s="12">
        <v>1</v>
      </c>
      <c r="Z47" s="12">
        <f t="shared" si="0"/>
        <v>22</v>
      </c>
      <c r="AA47" s="12">
        <v>-2</v>
      </c>
      <c r="AB47" s="12">
        <v>0</v>
      </c>
    </row>
    <row r="48" spans="1:28" x14ac:dyDescent="0.3">
      <c r="A48" s="12">
        <v>44</v>
      </c>
      <c r="B48" s="12">
        <v>44</v>
      </c>
      <c r="C48" s="12">
        <v>44</v>
      </c>
      <c r="D48" s="12">
        <v>44</v>
      </c>
      <c r="E48" s="12">
        <v>44</v>
      </c>
      <c r="H48" s="12">
        <v>44</v>
      </c>
      <c r="I48" s="31">
        <v>132000</v>
      </c>
      <c r="K48" s="12">
        <v>44</v>
      </c>
      <c r="L48" s="31">
        <v>30808</v>
      </c>
      <c r="M48" s="12" t="s">
        <v>110</v>
      </c>
      <c r="Y48" s="12">
        <v>1</v>
      </c>
      <c r="Z48" s="12">
        <f t="shared" si="0"/>
        <v>22</v>
      </c>
      <c r="AA48" s="12">
        <v>-1</v>
      </c>
      <c r="AB48" s="12">
        <v>0</v>
      </c>
    </row>
    <row r="49" spans="1:28" x14ac:dyDescent="0.3">
      <c r="A49" s="12">
        <v>45</v>
      </c>
      <c r="B49" s="12">
        <v>45</v>
      </c>
      <c r="C49" s="12">
        <v>45</v>
      </c>
      <c r="D49" s="12">
        <v>45</v>
      </c>
      <c r="E49" s="12">
        <v>45</v>
      </c>
      <c r="H49" s="12">
        <v>45</v>
      </c>
      <c r="I49" s="31">
        <v>21630</v>
      </c>
      <c r="K49" s="12">
        <v>45</v>
      </c>
      <c r="L49" s="31">
        <v>32691</v>
      </c>
      <c r="M49" s="12" t="s">
        <v>110</v>
      </c>
      <c r="Y49" s="12">
        <v>1</v>
      </c>
      <c r="Z49" s="12">
        <f t="shared" si="0"/>
        <v>23</v>
      </c>
      <c r="AA49" s="12">
        <v>-2</v>
      </c>
      <c r="AB49" s="12">
        <v>0</v>
      </c>
    </row>
    <row r="50" spans="1:28" x14ac:dyDescent="0.3">
      <c r="A50" s="12">
        <v>46</v>
      </c>
      <c r="B50" s="12">
        <v>46</v>
      </c>
      <c r="C50" s="12">
        <v>46</v>
      </c>
      <c r="D50" s="12">
        <v>46</v>
      </c>
      <c r="E50" s="12">
        <v>46</v>
      </c>
      <c r="H50" s="12">
        <v>46</v>
      </c>
      <c r="I50" s="31">
        <v>444546</v>
      </c>
      <c r="K50" s="12">
        <v>46</v>
      </c>
      <c r="L50" s="31">
        <v>33197</v>
      </c>
      <c r="M50" s="12" t="s">
        <v>110</v>
      </c>
      <c r="Y50" s="12">
        <v>1</v>
      </c>
      <c r="Z50" s="12">
        <f t="shared" si="0"/>
        <v>23</v>
      </c>
      <c r="AA50" s="12">
        <v>-1</v>
      </c>
      <c r="AB50" s="12">
        <v>0</v>
      </c>
    </row>
    <row r="51" spans="1:28" x14ac:dyDescent="0.3">
      <c r="A51" s="12">
        <v>47</v>
      </c>
      <c r="B51" s="12">
        <v>47</v>
      </c>
      <c r="C51" s="12">
        <v>47</v>
      </c>
      <c r="D51" s="12">
        <v>47</v>
      </c>
      <c r="E51" s="12">
        <v>47</v>
      </c>
      <c r="H51" s="12">
        <v>47</v>
      </c>
      <c r="I51" s="31">
        <v>5000</v>
      </c>
      <c r="K51" s="12">
        <v>47</v>
      </c>
      <c r="L51" s="31">
        <v>34460</v>
      </c>
      <c r="M51" s="12" t="s">
        <v>110</v>
      </c>
      <c r="Y51" s="12">
        <v>1</v>
      </c>
      <c r="Z51" s="12">
        <f t="shared" si="0"/>
        <v>24</v>
      </c>
      <c r="AA51" s="12">
        <v>-2</v>
      </c>
      <c r="AB51" s="12">
        <v>0</v>
      </c>
    </row>
    <row r="52" spans="1:28" x14ac:dyDescent="0.3">
      <c r="A52" s="12">
        <v>48</v>
      </c>
      <c r="B52" s="12">
        <v>48</v>
      </c>
      <c r="C52" s="12">
        <v>48</v>
      </c>
      <c r="D52" s="12">
        <v>48</v>
      </c>
      <c r="E52" s="12">
        <v>48</v>
      </c>
      <c r="H52" s="12">
        <v>48</v>
      </c>
      <c r="I52" s="31">
        <v>132000</v>
      </c>
      <c r="K52" s="12">
        <v>48</v>
      </c>
      <c r="L52" s="31">
        <v>35444</v>
      </c>
      <c r="M52" s="12" t="s">
        <v>110</v>
      </c>
      <c r="Y52" s="12">
        <v>1</v>
      </c>
      <c r="Z52" s="12">
        <f t="shared" si="0"/>
        <v>24</v>
      </c>
      <c r="AA52" s="12">
        <v>-1</v>
      </c>
      <c r="AB52" s="12">
        <v>0</v>
      </c>
    </row>
    <row r="53" spans="1:28" x14ac:dyDescent="0.3">
      <c r="A53" s="12">
        <v>49</v>
      </c>
      <c r="B53" s="12">
        <v>49</v>
      </c>
      <c r="C53" s="12">
        <v>49</v>
      </c>
      <c r="D53" s="12">
        <v>49</v>
      </c>
      <c r="E53" s="12">
        <v>49</v>
      </c>
      <c r="H53" s="12">
        <v>49</v>
      </c>
      <c r="I53" s="31">
        <v>655595</v>
      </c>
      <c r="K53" s="12">
        <v>49</v>
      </c>
      <c r="L53" s="31">
        <v>36827</v>
      </c>
      <c r="M53" s="12" t="s">
        <v>110</v>
      </c>
      <c r="Y53" s="12">
        <v>1</v>
      </c>
      <c r="Z53" s="12">
        <f t="shared" si="0"/>
        <v>25</v>
      </c>
      <c r="AA53" s="12">
        <v>-2</v>
      </c>
      <c r="AB53" s="12">
        <v>0</v>
      </c>
    </row>
    <row r="54" spans="1:28" x14ac:dyDescent="0.3">
      <c r="A54" s="12">
        <v>50</v>
      </c>
      <c r="B54" s="12">
        <v>50</v>
      </c>
      <c r="C54" s="12">
        <v>50</v>
      </c>
      <c r="D54" s="12">
        <v>50</v>
      </c>
      <c r="E54" s="12">
        <v>50</v>
      </c>
      <c r="H54" s="12">
        <v>50</v>
      </c>
      <c r="I54" s="31">
        <v>304819</v>
      </c>
      <c r="K54" s="12">
        <v>50</v>
      </c>
      <c r="L54" s="31">
        <v>37132</v>
      </c>
      <c r="M54" s="12" t="s">
        <v>110</v>
      </c>
      <c r="Y54" s="12">
        <v>1</v>
      </c>
      <c r="Z54" s="12">
        <f t="shared" si="0"/>
        <v>25</v>
      </c>
      <c r="AA54" s="12">
        <v>-1</v>
      </c>
      <c r="AB54" s="12">
        <v>0</v>
      </c>
    </row>
    <row r="55" spans="1:28" x14ac:dyDescent="0.3">
      <c r="A55" s="12">
        <v>51</v>
      </c>
      <c r="B55" s="12">
        <v>51</v>
      </c>
      <c r="C55" s="12">
        <v>51</v>
      </c>
      <c r="D55" s="12">
        <v>51</v>
      </c>
      <c r="E55" s="12">
        <v>51</v>
      </c>
      <c r="H55" s="12">
        <v>51</v>
      </c>
      <c r="I55" s="31">
        <v>1683648</v>
      </c>
      <c r="K55" s="12">
        <v>51</v>
      </c>
      <c r="L55" s="31">
        <v>52432</v>
      </c>
      <c r="M55" s="12" t="s">
        <v>110</v>
      </c>
      <c r="Y55" s="12">
        <v>1</v>
      </c>
      <c r="Z55" s="12">
        <f t="shared" si="0"/>
        <v>26</v>
      </c>
      <c r="AA55" s="12">
        <v>-2</v>
      </c>
      <c r="AB55" s="12">
        <v>0</v>
      </c>
    </row>
    <row r="56" spans="1:28" x14ac:dyDescent="0.3">
      <c r="L56" s="30"/>
      <c r="Y56" s="12">
        <v>1</v>
      </c>
      <c r="Z56" s="12">
        <f t="shared" si="0"/>
        <v>26</v>
      </c>
      <c r="AA56" s="12">
        <v>-1</v>
      </c>
      <c r="AB56" s="12">
        <v>0</v>
      </c>
    </row>
    <row r="57" spans="1:28" x14ac:dyDescent="0.3">
      <c r="Y57" s="12">
        <v>1</v>
      </c>
      <c r="Z57" s="12">
        <f t="shared" si="0"/>
        <v>27</v>
      </c>
      <c r="AA57" s="12">
        <v>-2</v>
      </c>
      <c r="AB57" s="12">
        <v>0</v>
      </c>
    </row>
    <row r="58" spans="1:28" x14ac:dyDescent="0.3">
      <c r="A58" s="25" t="s">
        <v>88</v>
      </c>
      <c r="Y58" s="12">
        <v>1</v>
      </c>
      <c r="Z58" s="12">
        <f t="shared" si="0"/>
        <v>27</v>
      </c>
      <c r="AA58" s="12">
        <v>-1</v>
      </c>
      <c r="AB58" s="12">
        <v>0</v>
      </c>
    </row>
    <row r="59" spans="1:28" x14ac:dyDescent="0.3">
      <c r="Y59" s="12">
        <v>1</v>
      </c>
      <c r="Z59" s="12">
        <f t="shared" si="0"/>
        <v>28</v>
      </c>
      <c r="AA59" s="12">
        <v>-2</v>
      </c>
      <c r="AB59" s="12">
        <v>0</v>
      </c>
    </row>
    <row r="60" spans="1:28" x14ac:dyDescent="0.3">
      <c r="A60" s="12" t="s">
        <v>89</v>
      </c>
      <c r="E60" s="12" t="s">
        <v>90</v>
      </c>
      <c r="J60" s="12" t="s">
        <v>91</v>
      </c>
      <c r="U60" s="12" t="s">
        <v>92</v>
      </c>
      <c r="Y60" s="12">
        <v>1</v>
      </c>
      <c r="Z60" s="12">
        <f t="shared" si="0"/>
        <v>28</v>
      </c>
      <c r="AA60" s="12">
        <v>-1</v>
      </c>
      <c r="AB60" s="12">
        <v>0</v>
      </c>
    </row>
    <row r="61" spans="1:28" x14ac:dyDescent="0.3">
      <c r="A61" s="12" t="s">
        <v>93</v>
      </c>
      <c r="B61" s="12" t="s">
        <v>94</v>
      </c>
      <c r="C61" s="12" t="s">
        <v>95</v>
      </c>
      <c r="E61" s="12" t="s">
        <v>96</v>
      </c>
      <c r="F61" s="12" t="s">
        <v>94</v>
      </c>
      <c r="G61" s="12" t="s">
        <v>97</v>
      </c>
      <c r="H61" s="12" t="s">
        <v>98</v>
      </c>
      <c r="J61" s="12" t="s">
        <v>99</v>
      </c>
      <c r="K61" s="12" t="s">
        <v>100</v>
      </c>
      <c r="L61" s="12" t="s">
        <v>101</v>
      </c>
      <c r="M61" s="12" t="s">
        <v>102</v>
      </c>
      <c r="N61" s="12" t="s">
        <v>103</v>
      </c>
      <c r="O61" s="12" t="s">
        <v>104</v>
      </c>
      <c r="P61" s="12" t="s">
        <v>105</v>
      </c>
      <c r="Q61" s="12" t="s">
        <v>106</v>
      </c>
      <c r="R61" s="12" t="s">
        <v>107</v>
      </c>
      <c r="S61" s="12" t="s">
        <v>108</v>
      </c>
      <c r="U61" s="12" t="s">
        <v>109</v>
      </c>
      <c r="V61" s="12" t="s">
        <v>97</v>
      </c>
      <c r="W61" s="12" t="s">
        <v>96</v>
      </c>
      <c r="Y61" s="12">
        <v>1</v>
      </c>
      <c r="Z61" s="12">
        <f t="shared" si="0"/>
        <v>29</v>
      </c>
      <c r="AA61" s="12">
        <v>-2</v>
      </c>
      <c r="AB61" s="12">
        <v>0</v>
      </c>
    </row>
    <row r="62" spans="1:28" x14ac:dyDescent="0.3">
      <c r="A62" s="12">
        <v>1</v>
      </c>
      <c r="B62" s="12">
        <v>1</v>
      </c>
      <c r="C62" s="12">
        <v>1</v>
      </c>
      <c r="E62" s="12">
        <v>1</v>
      </c>
      <c r="F62" s="12">
        <v>1</v>
      </c>
      <c r="G62" s="12">
        <v>1</v>
      </c>
      <c r="H62" s="12">
        <v>1</v>
      </c>
      <c r="J62" s="12">
        <v>1</v>
      </c>
      <c r="K62" s="12">
        <v>12</v>
      </c>
      <c r="L62" s="12">
        <v>1000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U62" s="12">
        <v>1</v>
      </c>
      <c r="V62" s="12">
        <v>1</v>
      </c>
      <c r="W62" s="12">
        <v>1</v>
      </c>
      <c r="Y62" s="12">
        <v>1</v>
      </c>
      <c r="Z62" s="12">
        <f t="shared" si="0"/>
        <v>29</v>
      </c>
      <c r="AA62" s="12">
        <v>-1</v>
      </c>
      <c r="AB62" s="12">
        <v>0</v>
      </c>
    </row>
    <row r="63" spans="1:28" x14ac:dyDescent="0.3">
      <c r="A63" s="12">
        <v>2</v>
      </c>
      <c r="B63" s="12">
        <v>1</v>
      </c>
      <c r="C63" s="12">
        <v>2</v>
      </c>
      <c r="E63" s="12">
        <v>1</v>
      </c>
      <c r="F63" s="12">
        <v>1</v>
      </c>
      <c r="G63" s="12">
        <v>2</v>
      </c>
      <c r="H63" s="12">
        <v>2</v>
      </c>
      <c r="J63" s="12">
        <v>2</v>
      </c>
      <c r="K63" s="12">
        <v>12</v>
      </c>
      <c r="L63" s="12">
        <v>3000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U63" s="12">
        <v>2</v>
      </c>
      <c r="V63" s="12">
        <v>2</v>
      </c>
      <c r="W63" s="12">
        <v>1</v>
      </c>
      <c r="Y63" s="12">
        <v>1</v>
      </c>
      <c r="Z63" s="12">
        <f t="shared" si="0"/>
        <v>30</v>
      </c>
      <c r="AA63" s="12">
        <v>-2</v>
      </c>
      <c r="AB63" s="12">
        <v>0</v>
      </c>
    </row>
    <row r="64" spans="1:28" x14ac:dyDescent="0.3">
      <c r="A64" s="12">
        <v>3</v>
      </c>
      <c r="B64" s="12">
        <v>1</v>
      </c>
      <c r="C64" s="12">
        <v>3</v>
      </c>
      <c r="E64" s="12">
        <v>1</v>
      </c>
      <c r="F64" s="12">
        <v>1</v>
      </c>
      <c r="G64" s="12">
        <v>3</v>
      </c>
      <c r="H64" s="12">
        <v>3</v>
      </c>
      <c r="J64" s="12">
        <v>3</v>
      </c>
      <c r="K64" s="12">
        <v>12</v>
      </c>
      <c r="L64" s="12">
        <v>3000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U64" s="12">
        <v>3</v>
      </c>
      <c r="V64" s="12">
        <v>3</v>
      </c>
      <c r="W64" s="12">
        <v>1</v>
      </c>
      <c r="Y64" s="12">
        <v>1</v>
      </c>
      <c r="Z64" s="12">
        <f t="shared" si="0"/>
        <v>30</v>
      </c>
      <c r="AA64" s="12">
        <v>-1</v>
      </c>
      <c r="AB64" s="12">
        <v>0</v>
      </c>
    </row>
    <row r="65" spans="1:28" x14ac:dyDescent="0.3">
      <c r="A65" s="12">
        <v>4</v>
      </c>
      <c r="B65" s="12">
        <v>1</v>
      </c>
      <c r="C65" s="12">
        <v>4</v>
      </c>
      <c r="E65" s="12">
        <v>1</v>
      </c>
      <c r="F65" s="12">
        <v>1</v>
      </c>
      <c r="G65" s="12">
        <v>4</v>
      </c>
      <c r="H65" s="12">
        <v>4</v>
      </c>
      <c r="J65" s="12">
        <v>4</v>
      </c>
      <c r="K65" s="12">
        <v>12</v>
      </c>
      <c r="L65" s="12">
        <v>3000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U65" s="12">
        <v>4</v>
      </c>
      <c r="V65" s="12">
        <v>4</v>
      </c>
      <c r="W65" s="12">
        <v>1</v>
      </c>
      <c r="Y65" s="12">
        <v>1</v>
      </c>
      <c r="Z65" s="12">
        <f t="shared" si="0"/>
        <v>31</v>
      </c>
      <c r="AA65" s="12">
        <v>-2</v>
      </c>
      <c r="AB65" s="12">
        <v>0</v>
      </c>
    </row>
    <row r="66" spans="1:28" x14ac:dyDescent="0.3">
      <c r="A66" s="12">
        <v>5</v>
      </c>
      <c r="B66" s="12">
        <v>1</v>
      </c>
      <c r="C66" s="12">
        <v>5</v>
      </c>
      <c r="E66" s="12">
        <v>1</v>
      </c>
      <c r="F66" s="12">
        <v>1</v>
      </c>
      <c r="G66" s="12">
        <v>5</v>
      </c>
      <c r="H66" s="12">
        <v>5</v>
      </c>
      <c r="J66" s="12">
        <v>5</v>
      </c>
      <c r="K66" s="12">
        <v>12</v>
      </c>
      <c r="L66" s="12">
        <v>1500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U66" s="12">
        <v>5</v>
      </c>
      <c r="V66" s="12">
        <v>5</v>
      </c>
      <c r="W66" s="12">
        <v>1</v>
      </c>
      <c r="Y66" s="12">
        <v>1</v>
      </c>
      <c r="Z66" s="12">
        <f t="shared" si="0"/>
        <v>31</v>
      </c>
      <c r="AA66" s="12">
        <v>-1</v>
      </c>
      <c r="AB66" s="12">
        <v>0</v>
      </c>
    </row>
    <row r="67" spans="1:28" x14ac:dyDescent="0.3">
      <c r="A67" s="12">
        <v>6</v>
      </c>
      <c r="B67" s="12">
        <v>1</v>
      </c>
      <c r="C67" s="12">
        <v>6</v>
      </c>
      <c r="E67" s="12">
        <v>1</v>
      </c>
      <c r="F67" s="12">
        <v>1</v>
      </c>
      <c r="G67" s="12">
        <v>6</v>
      </c>
      <c r="H67" s="12">
        <v>6</v>
      </c>
      <c r="J67" s="12">
        <v>6</v>
      </c>
      <c r="K67" s="12">
        <v>12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U67" s="12">
        <v>6</v>
      </c>
      <c r="V67" s="12">
        <v>6</v>
      </c>
      <c r="W67" s="12">
        <v>1</v>
      </c>
      <c r="Y67" s="12">
        <v>1</v>
      </c>
      <c r="Z67" s="12">
        <f t="shared" si="0"/>
        <v>32</v>
      </c>
      <c r="AA67" s="12">
        <v>-2</v>
      </c>
      <c r="AB67" s="12">
        <v>0</v>
      </c>
    </row>
    <row r="68" spans="1:28" x14ac:dyDescent="0.3">
      <c r="A68" s="12">
        <v>7</v>
      </c>
      <c r="B68" s="12">
        <v>1</v>
      </c>
      <c r="C68" s="12">
        <v>7</v>
      </c>
      <c r="E68" s="12">
        <v>1</v>
      </c>
      <c r="F68" s="12">
        <v>1</v>
      </c>
      <c r="G68" s="12">
        <v>7</v>
      </c>
      <c r="H68" s="12">
        <v>7</v>
      </c>
      <c r="J68" s="12">
        <v>7</v>
      </c>
      <c r="K68" s="12">
        <v>12</v>
      </c>
      <c r="L68" s="12">
        <v>500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U68" s="12">
        <v>7</v>
      </c>
      <c r="V68" s="12">
        <v>7</v>
      </c>
      <c r="W68" s="12">
        <v>1</v>
      </c>
      <c r="Y68" s="12">
        <v>1</v>
      </c>
      <c r="Z68" s="12">
        <f t="shared" si="0"/>
        <v>32</v>
      </c>
      <c r="AA68" s="12">
        <v>-1</v>
      </c>
      <c r="AB68" s="12">
        <v>0</v>
      </c>
    </row>
    <row r="69" spans="1:28" x14ac:dyDescent="0.3">
      <c r="A69" s="12">
        <v>8</v>
      </c>
      <c r="B69" s="12">
        <v>1</v>
      </c>
      <c r="C69" s="12">
        <v>8</v>
      </c>
      <c r="E69" s="12">
        <v>1</v>
      </c>
      <c r="F69" s="12">
        <v>1</v>
      </c>
      <c r="G69" s="12">
        <v>8</v>
      </c>
      <c r="H69" s="12">
        <v>8</v>
      </c>
      <c r="J69" s="12">
        <v>8</v>
      </c>
      <c r="K69" s="12">
        <v>12</v>
      </c>
      <c r="L69" s="12">
        <v>7500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U69" s="12">
        <v>8</v>
      </c>
      <c r="V69" s="12">
        <v>8</v>
      </c>
      <c r="W69" s="12">
        <v>1</v>
      </c>
      <c r="Y69" s="12">
        <v>1</v>
      </c>
      <c r="Z69" s="12">
        <f t="shared" si="0"/>
        <v>33</v>
      </c>
      <c r="AA69" s="12">
        <v>-2</v>
      </c>
      <c r="AB69" s="12">
        <v>0</v>
      </c>
    </row>
    <row r="70" spans="1:28" x14ac:dyDescent="0.3">
      <c r="A70" s="12">
        <v>9</v>
      </c>
      <c r="B70" s="12">
        <v>1</v>
      </c>
      <c r="C70" s="12">
        <v>9</v>
      </c>
      <c r="E70" s="12">
        <v>1</v>
      </c>
      <c r="F70" s="12">
        <v>1</v>
      </c>
      <c r="G70" s="12">
        <v>9</v>
      </c>
      <c r="H70" s="12">
        <v>9</v>
      </c>
      <c r="J70" s="12">
        <v>9</v>
      </c>
      <c r="K70" s="12">
        <v>12</v>
      </c>
      <c r="L70" s="12">
        <v>500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U70" s="12">
        <v>9</v>
      </c>
      <c r="V70" s="12">
        <v>9</v>
      </c>
      <c r="W70" s="12">
        <v>1</v>
      </c>
      <c r="Y70" s="12">
        <v>1</v>
      </c>
      <c r="Z70" s="12">
        <f t="shared" si="0"/>
        <v>33</v>
      </c>
      <c r="AA70" s="12">
        <v>-1</v>
      </c>
      <c r="AB70" s="12">
        <v>0</v>
      </c>
    </row>
    <row r="71" spans="1:28" x14ac:dyDescent="0.3">
      <c r="A71" s="12">
        <v>10</v>
      </c>
      <c r="B71" s="12">
        <v>1</v>
      </c>
      <c r="C71" s="12">
        <v>10</v>
      </c>
      <c r="E71" s="12">
        <v>1</v>
      </c>
      <c r="F71" s="12">
        <v>1</v>
      </c>
      <c r="G71" s="12">
        <v>10</v>
      </c>
      <c r="H71" s="12">
        <v>10</v>
      </c>
      <c r="J71" s="12">
        <v>10</v>
      </c>
      <c r="K71" s="12">
        <v>12</v>
      </c>
      <c r="L71" s="12">
        <v>3000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U71" s="12">
        <v>10</v>
      </c>
      <c r="V71" s="12">
        <v>10</v>
      </c>
      <c r="W71" s="12">
        <v>1</v>
      </c>
      <c r="Y71" s="12">
        <v>1</v>
      </c>
      <c r="Z71" s="12">
        <f t="shared" si="0"/>
        <v>34</v>
      </c>
      <c r="AA71" s="12">
        <v>-2</v>
      </c>
      <c r="AB71" s="12">
        <v>0</v>
      </c>
    </row>
    <row r="72" spans="1:28" x14ac:dyDescent="0.3">
      <c r="A72" s="12">
        <v>11</v>
      </c>
      <c r="B72" s="12">
        <v>1</v>
      </c>
      <c r="C72" s="12">
        <v>11</v>
      </c>
      <c r="E72" s="12">
        <v>1</v>
      </c>
      <c r="F72" s="12">
        <v>1</v>
      </c>
      <c r="G72" s="12">
        <v>11</v>
      </c>
      <c r="H72" s="12">
        <v>11</v>
      </c>
      <c r="J72" s="12">
        <v>11</v>
      </c>
      <c r="K72" s="12">
        <v>12</v>
      </c>
      <c r="L72" s="12">
        <v>1500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U72" s="12">
        <v>11</v>
      </c>
      <c r="V72" s="12">
        <v>11</v>
      </c>
      <c r="W72" s="12">
        <v>1</v>
      </c>
      <c r="Y72" s="12">
        <v>1</v>
      </c>
      <c r="Z72" s="12">
        <f t="shared" si="0"/>
        <v>34</v>
      </c>
      <c r="AA72" s="12">
        <v>-1</v>
      </c>
      <c r="AB72" s="12">
        <v>0</v>
      </c>
    </row>
    <row r="73" spans="1:28" x14ac:dyDescent="0.3">
      <c r="A73" s="12">
        <v>12</v>
      </c>
      <c r="B73" s="12">
        <v>1</v>
      </c>
      <c r="C73" s="12">
        <v>12</v>
      </c>
      <c r="E73" s="12">
        <v>1</v>
      </c>
      <c r="F73" s="12">
        <v>1</v>
      </c>
      <c r="G73" s="12">
        <v>12</v>
      </c>
      <c r="H73" s="12">
        <v>12</v>
      </c>
      <c r="J73" s="12">
        <v>12</v>
      </c>
      <c r="K73" s="12">
        <v>12</v>
      </c>
      <c r="L73" s="12">
        <v>1500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U73" s="12">
        <v>12</v>
      </c>
      <c r="V73" s="12">
        <v>12</v>
      </c>
      <c r="W73" s="12">
        <v>1</v>
      </c>
      <c r="Y73" s="12">
        <v>1</v>
      </c>
      <c r="Z73" s="12">
        <f t="shared" si="0"/>
        <v>35</v>
      </c>
      <c r="AA73" s="12">
        <v>-2</v>
      </c>
      <c r="AB73" s="12">
        <v>0</v>
      </c>
    </row>
    <row r="74" spans="1:28" x14ac:dyDescent="0.3">
      <c r="A74" s="12">
        <v>13</v>
      </c>
      <c r="B74" s="12">
        <v>1</v>
      </c>
      <c r="C74" s="12">
        <v>13</v>
      </c>
      <c r="E74" s="12">
        <v>1</v>
      </c>
      <c r="F74" s="12">
        <v>1</v>
      </c>
      <c r="G74" s="12">
        <v>13</v>
      </c>
      <c r="H74" s="12">
        <v>13</v>
      </c>
      <c r="J74" s="12">
        <v>13</v>
      </c>
      <c r="K74" s="12">
        <v>12</v>
      </c>
      <c r="L74" s="12">
        <v>500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U74" s="12">
        <v>13</v>
      </c>
      <c r="V74" s="12">
        <v>13</v>
      </c>
      <c r="W74" s="12">
        <v>1</v>
      </c>
      <c r="Y74" s="12">
        <v>1</v>
      </c>
      <c r="Z74" s="12">
        <f t="shared" si="0"/>
        <v>35</v>
      </c>
      <c r="AA74" s="12">
        <v>-1</v>
      </c>
      <c r="AB74" s="12">
        <v>0</v>
      </c>
    </row>
    <row r="75" spans="1:28" x14ac:dyDescent="0.3">
      <c r="A75" s="12">
        <v>14</v>
      </c>
      <c r="B75" s="12">
        <v>1</v>
      </c>
      <c r="C75" s="12">
        <v>14</v>
      </c>
      <c r="E75" s="12">
        <v>1</v>
      </c>
      <c r="F75" s="12">
        <v>1</v>
      </c>
      <c r="G75" s="12">
        <v>14</v>
      </c>
      <c r="H75" s="12">
        <v>14</v>
      </c>
      <c r="J75" s="12">
        <v>14</v>
      </c>
      <c r="K75" s="12">
        <v>12</v>
      </c>
      <c r="L75" s="12">
        <v>1000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U75" s="12">
        <v>14</v>
      </c>
      <c r="V75" s="12">
        <v>14</v>
      </c>
      <c r="W75" s="12">
        <v>1</v>
      </c>
      <c r="Y75" s="12">
        <v>1</v>
      </c>
      <c r="Z75" s="12">
        <f t="shared" si="0"/>
        <v>36</v>
      </c>
      <c r="AA75" s="12">
        <v>-2</v>
      </c>
      <c r="AB75" s="12">
        <v>0</v>
      </c>
    </row>
    <row r="76" spans="1:28" x14ac:dyDescent="0.3">
      <c r="A76" s="12">
        <v>15</v>
      </c>
      <c r="B76" s="12">
        <v>1</v>
      </c>
      <c r="C76" s="12">
        <v>15</v>
      </c>
      <c r="E76" s="12">
        <v>1</v>
      </c>
      <c r="F76" s="12">
        <v>1</v>
      </c>
      <c r="G76" s="12">
        <v>15</v>
      </c>
      <c r="H76" s="12">
        <v>15</v>
      </c>
      <c r="J76" s="12">
        <v>15</v>
      </c>
      <c r="K76" s="12">
        <v>12</v>
      </c>
      <c r="L76" s="12">
        <v>1500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U76" s="12">
        <v>15</v>
      </c>
      <c r="V76" s="12">
        <v>15</v>
      </c>
      <c r="W76" s="12">
        <v>1</v>
      </c>
      <c r="Y76" s="12">
        <v>1</v>
      </c>
      <c r="Z76" s="12">
        <f t="shared" si="0"/>
        <v>36</v>
      </c>
      <c r="AA76" s="12">
        <v>-1</v>
      </c>
      <c r="AB76" s="12">
        <v>0</v>
      </c>
    </row>
    <row r="77" spans="1:28" x14ac:dyDescent="0.3">
      <c r="A77" s="12">
        <v>16</v>
      </c>
      <c r="B77" s="12">
        <v>1</v>
      </c>
      <c r="C77" s="12">
        <v>16</v>
      </c>
      <c r="E77" s="12">
        <v>1</v>
      </c>
      <c r="F77" s="12">
        <v>1</v>
      </c>
      <c r="G77" s="12">
        <v>16</v>
      </c>
      <c r="H77" s="12">
        <v>16</v>
      </c>
      <c r="J77" s="12">
        <v>16</v>
      </c>
      <c r="K77" s="12">
        <v>12</v>
      </c>
      <c r="L77" s="12">
        <v>1500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U77" s="12">
        <v>16</v>
      </c>
      <c r="V77" s="12">
        <v>16</v>
      </c>
      <c r="W77" s="12">
        <v>1</v>
      </c>
      <c r="Y77" s="12">
        <v>1</v>
      </c>
      <c r="Z77" s="12">
        <f t="shared" si="0"/>
        <v>37</v>
      </c>
      <c r="AA77" s="12">
        <v>-2</v>
      </c>
      <c r="AB77" s="12">
        <v>0</v>
      </c>
    </row>
    <row r="78" spans="1:28" x14ac:dyDescent="0.3">
      <c r="A78" s="12">
        <v>17</v>
      </c>
      <c r="B78" s="12">
        <v>1</v>
      </c>
      <c r="C78" s="12">
        <v>17</v>
      </c>
      <c r="E78" s="12">
        <v>1</v>
      </c>
      <c r="F78" s="12">
        <v>1</v>
      </c>
      <c r="G78" s="12">
        <v>17</v>
      </c>
      <c r="H78" s="12">
        <v>17</v>
      </c>
      <c r="J78" s="12">
        <v>17</v>
      </c>
      <c r="K78" s="12">
        <v>12</v>
      </c>
      <c r="L78" s="12">
        <v>2000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U78" s="12">
        <v>17</v>
      </c>
      <c r="V78" s="12">
        <v>17</v>
      </c>
      <c r="W78" s="12">
        <v>1</v>
      </c>
      <c r="Y78" s="12">
        <v>1</v>
      </c>
      <c r="Z78" s="12">
        <f t="shared" si="0"/>
        <v>37</v>
      </c>
      <c r="AA78" s="12">
        <v>-1</v>
      </c>
      <c r="AB78" s="12">
        <v>0</v>
      </c>
    </row>
    <row r="79" spans="1:28" x14ac:dyDescent="0.3">
      <c r="A79" s="12">
        <v>18</v>
      </c>
      <c r="B79" s="12">
        <v>1</v>
      </c>
      <c r="C79" s="12">
        <v>18</v>
      </c>
      <c r="E79" s="12">
        <v>1</v>
      </c>
      <c r="F79" s="12">
        <v>1</v>
      </c>
      <c r="G79" s="12">
        <v>18</v>
      </c>
      <c r="H79" s="12">
        <v>18</v>
      </c>
      <c r="J79" s="12">
        <v>18</v>
      </c>
      <c r="K79" s="12">
        <v>12</v>
      </c>
      <c r="L79" s="12">
        <v>1000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U79" s="12">
        <v>18</v>
      </c>
      <c r="V79" s="12">
        <v>18</v>
      </c>
      <c r="W79" s="12">
        <v>1</v>
      </c>
      <c r="Y79" s="12">
        <v>1</v>
      </c>
      <c r="Z79" s="12">
        <f t="shared" si="0"/>
        <v>38</v>
      </c>
      <c r="AA79" s="12">
        <v>-2</v>
      </c>
      <c r="AB79" s="12">
        <v>0</v>
      </c>
    </row>
    <row r="80" spans="1:28" x14ac:dyDescent="0.3">
      <c r="A80" s="12">
        <v>19</v>
      </c>
      <c r="B80" s="12">
        <v>1</v>
      </c>
      <c r="C80" s="12">
        <v>19</v>
      </c>
      <c r="E80" s="12">
        <v>1</v>
      </c>
      <c r="F80" s="12">
        <v>1</v>
      </c>
      <c r="G80" s="12">
        <v>19</v>
      </c>
      <c r="H80" s="12">
        <v>19</v>
      </c>
      <c r="J80" s="12">
        <v>19</v>
      </c>
      <c r="K80" s="12">
        <v>12</v>
      </c>
      <c r="L80" s="12">
        <v>1000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U80" s="12">
        <v>19</v>
      </c>
      <c r="V80" s="12">
        <v>19</v>
      </c>
      <c r="W80" s="12">
        <v>1</v>
      </c>
      <c r="Y80" s="12">
        <v>1</v>
      </c>
      <c r="Z80" s="12">
        <f t="shared" si="0"/>
        <v>38</v>
      </c>
      <c r="AA80" s="12">
        <v>-1</v>
      </c>
      <c r="AB80" s="12">
        <v>0</v>
      </c>
    </row>
    <row r="81" spans="1:28" x14ac:dyDescent="0.3">
      <c r="A81" s="12">
        <v>20</v>
      </c>
      <c r="B81" s="12">
        <v>1</v>
      </c>
      <c r="C81" s="12">
        <v>20</v>
      </c>
      <c r="E81" s="12">
        <v>1</v>
      </c>
      <c r="F81" s="12">
        <v>1</v>
      </c>
      <c r="G81" s="12">
        <v>20</v>
      </c>
      <c r="H81" s="12">
        <v>20</v>
      </c>
      <c r="J81" s="12">
        <v>20</v>
      </c>
      <c r="K81" s="12">
        <v>12</v>
      </c>
      <c r="L81" s="12">
        <v>250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U81" s="12">
        <v>20</v>
      </c>
      <c r="V81" s="12">
        <v>20</v>
      </c>
      <c r="W81" s="12">
        <v>1</v>
      </c>
      <c r="Y81" s="12">
        <v>1</v>
      </c>
      <c r="Z81" s="12">
        <f t="shared" si="0"/>
        <v>39</v>
      </c>
      <c r="AA81" s="12">
        <v>-2</v>
      </c>
      <c r="AB81" s="12">
        <v>0</v>
      </c>
    </row>
    <row r="82" spans="1:28" x14ac:dyDescent="0.3">
      <c r="A82" s="12">
        <v>21</v>
      </c>
      <c r="B82" s="12">
        <v>1</v>
      </c>
      <c r="C82" s="12">
        <v>21</v>
      </c>
      <c r="E82" s="12">
        <v>1</v>
      </c>
      <c r="F82" s="12">
        <v>1</v>
      </c>
      <c r="G82" s="12">
        <v>21</v>
      </c>
      <c r="H82" s="12">
        <v>21</v>
      </c>
      <c r="J82" s="12">
        <v>21</v>
      </c>
      <c r="K82" s="12">
        <v>12</v>
      </c>
      <c r="L82" s="12">
        <v>3000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U82" s="12">
        <v>21</v>
      </c>
      <c r="V82" s="12">
        <v>21</v>
      </c>
      <c r="W82" s="12">
        <v>1</v>
      </c>
      <c r="Y82" s="12">
        <v>1</v>
      </c>
      <c r="Z82" s="12">
        <f t="shared" si="0"/>
        <v>39</v>
      </c>
      <c r="AA82" s="12">
        <v>-1</v>
      </c>
      <c r="AB82" s="12">
        <v>0</v>
      </c>
    </row>
    <row r="83" spans="1:28" x14ac:dyDescent="0.3">
      <c r="A83" s="12">
        <v>22</v>
      </c>
      <c r="B83" s="12">
        <v>1</v>
      </c>
      <c r="C83" s="12">
        <v>22</v>
      </c>
      <c r="E83" s="12">
        <v>1</v>
      </c>
      <c r="F83" s="12">
        <v>1</v>
      </c>
      <c r="G83" s="12">
        <v>22</v>
      </c>
      <c r="H83" s="12">
        <v>22</v>
      </c>
      <c r="J83" s="12">
        <v>22</v>
      </c>
      <c r="K83" s="12">
        <v>12</v>
      </c>
      <c r="L83" s="12">
        <v>1500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U83" s="12">
        <v>22</v>
      </c>
      <c r="V83" s="12">
        <v>22</v>
      </c>
      <c r="W83" s="12">
        <v>1</v>
      </c>
      <c r="Y83" s="12">
        <v>1</v>
      </c>
      <c r="Z83" s="12">
        <f t="shared" si="0"/>
        <v>40</v>
      </c>
      <c r="AA83" s="12">
        <v>-2</v>
      </c>
      <c r="AB83" s="12">
        <v>0</v>
      </c>
    </row>
    <row r="84" spans="1:28" x14ac:dyDescent="0.3">
      <c r="A84" s="12">
        <v>23</v>
      </c>
      <c r="B84" s="12">
        <v>1</v>
      </c>
      <c r="C84" s="12">
        <v>23</v>
      </c>
      <c r="E84" s="12">
        <v>1</v>
      </c>
      <c r="F84" s="12">
        <v>1</v>
      </c>
      <c r="G84" s="12">
        <v>23</v>
      </c>
      <c r="H84" s="12">
        <v>23</v>
      </c>
      <c r="J84" s="12">
        <v>23</v>
      </c>
      <c r="K84" s="12">
        <v>12</v>
      </c>
      <c r="L84" s="12">
        <v>500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U84" s="12">
        <v>23</v>
      </c>
      <c r="V84" s="12">
        <v>23</v>
      </c>
      <c r="W84" s="12">
        <v>1</v>
      </c>
      <c r="Y84" s="12">
        <v>1</v>
      </c>
      <c r="Z84" s="12">
        <f t="shared" si="0"/>
        <v>40</v>
      </c>
      <c r="AA84" s="12">
        <v>-1</v>
      </c>
      <c r="AB84" s="12">
        <v>0</v>
      </c>
    </row>
    <row r="85" spans="1:28" x14ac:dyDescent="0.3">
      <c r="A85" s="12">
        <v>24</v>
      </c>
      <c r="B85" s="12">
        <v>1</v>
      </c>
      <c r="C85" s="12">
        <v>24</v>
      </c>
      <c r="E85" s="12">
        <v>1</v>
      </c>
      <c r="F85" s="12">
        <v>1</v>
      </c>
      <c r="G85" s="12">
        <v>24</v>
      </c>
      <c r="H85" s="12">
        <v>24</v>
      </c>
      <c r="J85" s="12">
        <v>24</v>
      </c>
      <c r="K85" s="12">
        <v>12</v>
      </c>
      <c r="L85" s="12">
        <v>500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U85" s="12">
        <v>24</v>
      </c>
      <c r="V85" s="12">
        <v>24</v>
      </c>
      <c r="W85" s="12">
        <v>1</v>
      </c>
      <c r="Y85" s="12">
        <v>1</v>
      </c>
      <c r="Z85" s="12">
        <f t="shared" si="0"/>
        <v>41</v>
      </c>
      <c r="AA85" s="12">
        <v>-2</v>
      </c>
      <c r="AB85" s="12">
        <v>0</v>
      </c>
    </row>
    <row r="86" spans="1:28" x14ac:dyDescent="0.3">
      <c r="A86" s="12">
        <v>25</v>
      </c>
      <c r="B86" s="12">
        <v>1</v>
      </c>
      <c r="C86" s="12">
        <v>25</v>
      </c>
      <c r="E86" s="12">
        <v>1</v>
      </c>
      <c r="F86" s="12">
        <v>1</v>
      </c>
      <c r="G86" s="12">
        <v>25</v>
      </c>
      <c r="H86" s="12">
        <v>25</v>
      </c>
      <c r="J86" s="12">
        <v>25</v>
      </c>
      <c r="K86" s="12">
        <v>12</v>
      </c>
      <c r="L86" s="12">
        <v>1500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U86" s="12">
        <v>25</v>
      </c>
      <c r="V86" s="12">
        <v>25</v>
      </c>
      <c r="W86" s="12">
        <v>1</v>
      </c>
      <c r="Y86" s="12">
        <v>1</v>
      </c>
      <c r="Z86" s="12">
        <f t="shared" si="0"/>
        <v>41</v>
      </c>
      <c r="AA86" s="12">
        <v>-1</v>
      </c>
      <c r="AB86" s="12">
        <v>0</v>
      </c>
    </row>
    <row r="87" spans="1:28" x14ac:dyDescent="0.3">
      <c r="A87" s="12">
        <v>26</v>
      </c>
      <c r="B87" s="12">
        <v>1</v>
      </c>
      <c r="C87" s="12">
        <v>26</v>
      </c>
      <c r="E87" s="12">
        <v>1</v>
      </c>
      <c r="F87" s="12">
        <v>1</v>
      </c>
      <c r="G87" s="12">
        <v>26</v>
      </c>
      <c r="H87" s="12">
        <v>26</v>
      </c>
      <c r="J87" s="12">
        <v>26</v>
      </c>
      <c r="K87" s="12">
        <v>12</v>
      </c>
      <c r="L87" s="12">
        <v>5000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U87" s="12">
        <v>26</v>
      </c>
      <c r="V87" s="12">
        <v>26</v>
      </c>
      <c r="W87" s="12">
        <v>1</v>
      </c>
      <c r="Y87" s="12">
        <v>1</v>
      </c>
      <c r="Z87" s="12">
        <f t="shared" si="0"/>
        <v>42</v>
      </c>
      <c r="AA87" s="12">
        <v>-2</v>
      </c>
      <c r="AB87" s="12">
        <v>0</v>
      </c>
    </row>
    <row r="88" spans="1:28" x14ac:dyDescent="0.3">
      <c r="A88" s="12">
        <v>27</v>
      </c>
      <c r="B88" s="12">
        <v>1</v>
      </c>
      <c r="C88" s="12">
        <v>27</v>
      </c>
      <c r="E88" s="12">
        <v>1</v>
      </c>
      <c r="F88" s="12">
        <v>1</v>
      </c>
      <c r="G88" s="12">
        <v>27</v>
      </c>
      <c r="H88" s="12">
        <v>27</v>
      </c>
      <c r="J88" s="12">
        <v>27</v>
      </c>
      <c r="K88" s="12">
        <v>12</v>
      </c>
      <c r="L88" s="12">
        <v>3000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U88" s="12">
        <v>27</v>
      </c>
      <c r="V88" s="12">
        <v>27</v>
      </c>
      <c r="W88" s="12">
        <v>1</v>
      </c>
      <c r="Y88" s="12">
        <v>1</v>
      </c>
      <c r="Z88" s="12">
        <f t="shared" ref="Z88:Z106" si="1">Z86+1</f>
        <v>42</v>
      </c>
      <c r="AA88" s="12">
        <v>-1</v>
      </c>
      <c r="AB88" s="12">
        <v>0</v>
      </c>
    </row>
    <row r="89" spans="1:28" x14ac:dyDescent="0.3">
      <c r="A89" s="12">
        <v>28</v>
      </c>
      <c r="B89" s="12">
        <v>1</v>
      </c>
      <c r="C89" s="12">
        <v>28</v>
      </c>
      <c r="E89" s="12">
        <v>1</v>
      </c>
      <c r="F89" s="12">
        <v>1</v>
      </c>
      <c r="G89" s="12">
        <v>28</v>
      </c>
      <c r="H89" s="12">
        <v>28</v>
      </c>
      <c r="J89" s="12">
        <v>28</v>
      </c>
      <c r="K89" s="12">
        <v>12</v>
      </c>
      <c r="L89" s="12">
        <v>1500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U89" s="12">
        <v>28</v>
      </c>
      <c r="V89" s="12">
        <v>28</v>
      </c>
      <c r="W89" s="12">
        <v>1</v>
      </c>
      <c r="Y89" s="12">
        <v>1</v>
      </c>
      <c r="Z89" s="12">
        <f t="shared" si="1"/>
        <v>43</v>
      </c>
      <c r="AA89" s="12">
        <v>-2</v>
      </c>
      <c r="AB89" s="12">
        <v>0</v>
      </c>
    </row>
    <row r="90" spans="1:28" x14ac:dyDescent="0.3">
      <c r="A90" s="12">
        <v>29</v>
      </c>
      <c r="B90" s="12">
        <v>1</v>
      </c>
      <c r="C90" s="12">
        <v>29</v>
      </c>
      <c r="E90" s="12">
        <v>1</v>
      </c>
      <c r="F90" s="12">
        <v>1</v>
      </c>
      <c r="G90" s="12">
        <v>29</v>
      </c>
      <c r="H90" s="12">
        <v>29</v>
      </c>
      <c r="J90" s="12">
        <v>29</v>
      </c>
      <c r="K90" s="12">
        <v>12</v>
      </c>
      <c r="L90" s="12">
        <v>2000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U90" s="12">
        <v>29</v>
      </c>
      <c r="V90" s="12">
        <v>29</v>
      </c>
      <c r="W90" s="12">
        <v>1</v>
      </c>
      <c r="Y90" s="12">
        <v>1</v>
      </c>
      <c r="Z90" s="12">
        <f t="shared" si="1"/>
        <v>43</v>
      </c>
      <c r="AA90" s="12">
        <v>-1</v>
      </c>
      <c r="AB90" s="12">
        <v>0</v>
      </c>
    </row>
    <row r="91" spans="1:28" x14ac:dyDescent="0.3">
      <c r="A91" s="12">
        <v>30</v>
      </c>
      <c r="B91" s="12">
        <v>1</v>
      </c>
      <c r="C91" s="12">
        <v>30</v>
      </c>
      <c r="E91" s="12">
        <v>1</v>
      </c>
      <c r="F91" s="12">
        <v>1</v>
      </c>
      <c r="G91" s="12">
        <v>30</v>
      </c>
      <c r="H91" s="12">
        <v>30</v>
      </c>
      <c r="J91" s="12">
        <v>30</v>
      </c>
      <c r="K91" s="12">
        <v>12</v>
      </c>
      <c r="L91" s="12">
        <v>3000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U91" s="12">
        <v>30</v>
      </c>
      <c r="V91" s="12">
        <v>30</v>
      </c>
      <c r="W91" s="12">
        <v>1</v>
      </c>
      <c r="Y91" s="12">
        <v>1</v>
      </c>
      <c r="Z91" s="12">
        <f t="shared" si="1"/>
        <v>44</v>
      </c>
      <c r="AA91" s="12">
        <v>-2</v>
      </c>
      <c r="AB91" s="12">
        <v>0</v>
      </c>
    </row>
    <row r="92" spans="1:28" x14ac:dyDescent="0.3">
      <c r="A92" s="12">
        <v>31</v>
      </c>
      <c r="B92" s="12">
        <v>1</v>
      </c>
      <c r="C92" s="12">
        <v>31</v>
      </c>
      <c r="E92" s="12">
        <v>1</v>
      </c>
      <c r="F92" s="12">
        <v>1</v>
      </c>
      <c r="G92" s="12">
        <v>31</v>
      </c>
      <c r="H92" s="12">
        <v>31</v>
      </c>
      <c r="J92" s="12">
        <v>31</v>
      </c>
      <c r="K92" s="12">
        <v>12</v>
      </c>
      <c r="L92" s="12">
        <v>1500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U92" s="12">
        <v>31</v>
      </c>
      <c r="V92" s="12">
        <v>31</v>
      </c>
      <c r="W92" s="12">
        <v>1</v>
      </c>
      <c r="Y92" s="12">
        <v>1</v>
      </c>
      <c r="Z92" s="12">
        <f t="shared" si="1"/>
        <v>44</v>
      </c>
      <c r="AA92" s="12">
        <v>-1</v>
      </c>
      <c r="AB92" s="12">
        <v>0</v>
      </c>
    </row>
    <row r="93" spans="1:28" x14ac:dyDescent="0.3">
      <c r="A93" s="12">
        <v>32</v>
      </c>
      <c r="B93" s="12">
        <v>1</v>
      </c>
      <c r="C93" s="12">
        <v>32</v>
      </c>
      <c r="E93" s="12">
        <v>1</v>
      </c>
      <c r="F93" s="12">
        <v>1</v>
      </c>
      <c r="G93" s="12">
        <v>32</v>
      </c>
      <c r="H93" s="12">
        <v>32</v>
      </c>
      <c r="J93" s="12">
        <v>32</v>
      </c>
      <c r="K93" s="12">
        <v>12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U93" s="12">
        <v>32</v>
      </c>
      <c r="V93" s="12">
        <v>32</v>
      </c>
      <c r="W93" s="12">
        <v>1</v>
      </c>
      <c r="Y93" s="12">
        <v>1</v>
      </c>
      <c r="Z93" s="12">
        <f t="shared" si="1"/>
        <v>45</v>
      </c>
      <c r="AA93" s="12">
        <v>-2</v>
      </c>
      <c r="AB93" s="12">
        <v>0</v>
      </c>
    </row>
    <row r="94" spans="1:28" x14ac:dyDescent="0.3">
      <c r="A94" s="12">
        <v>33</v>
      </c>
      <c r="B94" s="12">
        <v>1</v>
      </c>
      <c r="C94" s="12">
        <v>33</v>
      </c>
      <c r="E94" s="12">
        <v>1</v>
      </c>
      <c r="F94" s="12">
        <v>1</v>
      </c>
      <c r="G94" s="12">
        <v>33</v>
      </c>
      <c r="H94" s="12">
        <v>33</v>
      </c>
      <c r="J94" s="12">
        <v>33</v>
      </c>
      <c r="K94" s="12">
        <v>12</v>
      </c>
      <c r="L94" s="12">
        <v>3000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U94" s="12">
        <v>33</v>
      </c>
      <c r="V94" s="12">
        <v>33</v>
      </c>
      <c r="W94" s="12">
        <v>1</v>
      </c>
      <c r="Y94" s="12">
        <v>1</v>
      </c>
      <c r="Z94" s="12">
        <f t="shared" si="1"/>
        <v>45</v>
      </c>
      <c r="AA94" s="12">
        <v>-1</v>
      </c>
      <c r="AB94" s="12">
        <v>0</v>
      </c>
    </row>
    <row r="95" spans="1:28" x14ac:dyDescent="0.3">
      <c r="A95" s="12">
        <v>34</v>
      </c>
      <c r="B95" s="12">
        <v>1</v>
      </c>
      <c r="C95" s="12">
        <v>34</v>
      </c>
      <c r="E95" s="12">
        <v>1</v>
      </c>
      <c r="F95" s="12">
        <v>1</v>
      </c>
      <c r="G95" s="12">
        <v>34</v>
      </c>
      <c r="H95" s="12">
        <v>34</v>
      </c>
      <c r="J95" s="12">
        <v>34</v>
      </c>
      <c r="K95" s="12">
        <v>12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U95" s="12">
        <v>34</v>
      </c>
      <c r="V95" s="12">
        <v>34</v>
      </c>
      <c r="W95" s="12">
        <v>1</v>
      </c>
      <c r="Y95" s="12">
        <v>1</v>
      </c>
      <c r="Z95" s="12">
        <f t="shared" si="1"/>
        <v>46</v>
      </c>
      <c r="AA95" s="12">
        <v>-2</v>
      </c>
      <c r="AB95" s="12">
        <v>0</v>
      </c>
    </row>
    <row r="96" spans="1:28" x14ac:dyDescent="0.3">
      <c r="A96" s="12">
        <v>35</v>
      </c>
      <c r="B96" s="12">
        <v>1</v>
      </c>
      <c r="C96" s="12">
        <v>35</v>
      </c>
      <c r="E96" s="12">
        <v>1</v>
      </c>
      <c r="F96" s="12">
        <v>1</v>
      </c>
      <c r="G96" s="12">
        <v>35</v>
      </c>
      <c r="H96" s="12">
        <v>35</v>
      </c>
      <c r="J96" s="12">
        <v>35</v>
      </c>
      <c r="K96" s="12">
        <v>12</v>
      </c>
      <c r="L96" s="12">
        <v>3000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U96" s="12">
        <v>35</v>
      </c>
      <c r="V96" s="12">
        <v>35</v>
      </c>
      <c r="W96" s="12">
        <v>1</v>
      </c>
      <c r="Y96" s="12">
        <v>1</v>
      </c>
      <c r="Z96" s="12">
        <f t="shared" si="1"/>
        <v>46</v>
      </c>
      <c r="AA96" s="12">
        <v>-1</v>
      </c>
      <c r="AB96" s="12">
        <v>0</v>
      </c>
    </row>
    <row r="97" spans="1:28" x14ac:dyDescent="0.3">
      <c r="A97" s="12">
        <v>36</v>
      </c>
      <c r="B97" s="12">
        <v>1</v>
      </c>
      <c r="C97" s="12">
        <v>36</v>
      </c>
      <c r="E97" s="12">
        <v>1</v>
      </c>
      <c r="F97" s="12">
        <v>1</v>
      </c>
      <c r="G97" s="12">
        <v>36</v>
      </c>
      <c r="H97" s="12">
        <v>36</v>
      </c>
      <c r="J97" s="12">
        <v>36</v>
      </c>
      <c r="K97" s="12">
        <v>12</v>
      </c>
      <c r="L97" s="12">
        <v>500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U97" s="12">
        <v>36</v>
      </c>
      <c r="V97" s="12">
        <v>36</v>
      </c>
      <c r="W97" s="12">
        <v>1</v>
      </c>
      <c r="Y97" s="12">
        <v>1</v>
      </c>
      <c r="Z97" s="12">
        <f t="shared" si="1"/>
        <v>47</v>
      </c>
      <c r="AA97" s="12">
        <v>-2</v>
      </c>
      <c r="AB97" s="12">
        <v>0</v>
      </c>
    </row>
    <row r="98" spans="1:28" x14ac:dyDescent="0.3">
      <c r="A98" s="12">
        <v>37</v>
      </c>
      <c r="B98" s="12">
        <v>1</v>
      </c>
      <c r="C98" s="12">
        <v>37</v>
      </c>
      <c r="E98" s="12">
        <v>1</v>
      </c>
      <c r="F98" s="12">
        <v>1</v>
      </c>
      <c r="G98" s="12">
        <v>37</v>
      </c>
      <c r="H98" s="12">
        <v>37</v>
      </c>
      <c r="J98" s="12">
        <v>37</v>
      </c>
      <c r="K98" s="12">
        <v>12</v>
      </c>
      <c r="L98" s="12">
        <v>500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U98" s="12">
        <v>37</v>
      </c>
      <c r="V98" s="12">
        <v>37</v>
      </c>
      <c r="W98" s="12">
        <v>1</v>
      </c>
      <c r="Y98" s="12">
        <v>1</v>
      </c>
      <c r="Z98" s="12">
        <f t="shared" si="1"/>
        <v>47</v>
      </c>
      <c r="AA98" s="12">
        <v>-1</v>
      </c>
      <c r="AB98" s="12">
        <v>0</v>
      </c>
    </row>
    <row r="99" spans="1:28" x14ac:dyDescent="0.3">
      <c r="A99" s="12">
        <v>38</v>
      </c>
      <c r="B99" s="12">
        <v>1</v>
      </c>
      <c r="C99" s="12">
        <v>38</v>
      </c>
      <c r="E99" s="12">
        <v>1</v>
      </c>
      <c r="F99" s="12">
        <v>1</v>
      </c>
      <c r="G99" s="12">
        <v>38</v>
      </c>
      <c r="H99" s="12">
        <v>38</v>
      </c>
      <c r="J99" s="12">
        <v>38</v>
      </c>
      <c r="K99" s="12">
        <v>12</v>
      </c>
      <c r="L99" s="12">
        <v>3000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U99" s="12">
        <v>38</v>
      </c>
      <c r="V99" s="12">
        <v>38</v>
      </c>
      <c r="W99" s="12">
        <v>1</v>
      </c>
      <c r="Y99" s="12">
        <v>1</v>
      </c>
      <c r="Z99" s="12">
        <f t="shared" si="1"/>
        <v>48</v>
      </c>
      <c r="AA99" s="12">
        <v>-2</v>
      </c>
      <c r="AB99" s="12">
        <v>0</v>
      </c>
    </row>
    <row r="100" spans="1:28" x14ac:dyDescent="0.3">
      <c r="A100" s="12">
        <v>39</v>
      </c>
      <c r="B100" s="12">
        <v>1</v>
      </c>
      <c r="C100" s="12">
        <v>39</v>
      </c>
      <c r="E100" s="12">
        <v>1</v>
      </c>
      <c r="F100" s="12">
        <v>1</v>
      </c>
      <c r="G100" s="12">
        <v>39</v>
      </c>
      <c r="H100" s="12">
        <v>39</v>
      </c>
      <c r="J100" s="12">
        <v>39</v>
      </c>
      <c r="K100" s="12">
        <v>12</v>
      </c>
      <c r="L100" s="12">
        <v>1500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U100" s="12">
        <v>39</v>
      </c>
      <c r="V100" s="12">
        <v>39</v>
      </c>
      <c r="W100" s="12">
        <v>1</v>
      </c>
      <c r="Y100" s="12">
        <v>1</v>
      </c>
      <c r="Z100" s="12">
        <f t="shared" si="1"/>
        <v>48</v>
      </c>
      <c r="AA100" s="12">
        <v>-1</v>
      </c>
      <c r="AB100" s="12">
        <v>0</v>
      </c>
    </row>
    <row r="101" spans="1:28" x14ac:dyDescent="0.3">
      <c r="A101" s="12">
        <v>40</v>
      </c>
      <c r="B101" s="12">
        <v>1</v>
      </c>
      <c r="C101" s="12">
        <v>40</v>
      </c>
      <c r="E101" s="12">
        <v>1</v>
      </c>
      <c r="F101" s="12">
        <v>1</v>
      </c>
      <c r="G101" s="12">
        <v>40</v>
      </c>
      <c r="H101" s="12">
        <v>40</v>
      </c>
      <c r="J101" s="12">
        <v>40</v>
      </c>
      <c r="K101" s="12">
        <v>12</v>
      </c>
      <c r="L101" s="12">
        <v>7500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U101" s="12">
        <v>40</v>
      </c>
      <c r="V101" s="12">
        <v>40</v>
      </c>
      <c r="W101" s="12">
        <v>1</v>
      </c>
      <c r="Y101" s="12">
        <v>1</v>
      </c>
      <c r="Z101" s="12">
        <f t="shared" si="1"/>
        <v>49</v>
      </c>
      <c r="AA101" s="12">
        <v>-2</v>
      </c>
      <c r="AB101" s="12">
        <v>0</v>
      </c>
    </row>
    <row r="102" spans="1:28" x14ac:dyDescent="0.3">
      <c r="A102" s="12">
        <v>41</v>
      </c>
      <c r="B102" s="12">
        <v>1</v>
      </c>
      <c r="C102" s="12">
        <v>41</v>
      </c>
      <c r="E102" s="12">
        <v>1</v>
      </c>
      <c r="F102" s="12">
        <v>1</v>
      </c>
      <c r="G102" s="12">
        <v>41</v>
      </c>
      <c r="H102" s="12">
        <v>41</v>
      </c>
      <c r="J102" s="12">
        <v>41</v>
      </c>
      <c r="K102" s="12">
        <v>12</v>
      </c>
      <c r="L102" s="12">
        <v>500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U102" s="12">
        <v>41</v>
      </c>
      <c r="V102" s="12">
        <v>41</v>
      </c>
      <c r="W102" s="12">
        <v>1</v>
      </c>
      <c r="Y102" s="12">
        <v>1</v>
      </c>
      <c r="Z102" s="12">
        <f t="shared" si="1"/>
        <v>49</v>
      </c>
      <c r="AA102" s="12">
        <v>-1</v>
      </c>
      <c r="AB102" s="12">
        <v>0</v>
      </c>
    </row>
    <row r="103" spans="1:28" x14ac:dyDescent="0.3">
      <c r="A103" s="12">
        <v>42</v>
      </c>
      <c r="B103" s="12">
        <v>1</v>
      </c>
      <c r="C103" s="12">
        <v>42</v>
      </c>
      <c r="E103" s="12">
        <v>1</v>
      </c>
      <c r="F103" s="12">
        <v>1</v>
      </c>
      <c r="G103" s="12">
        <v>42</v>
      </c>
      <c r="H103" s="12">
        <v>42</v>
      </c>
      <c r="J103" s="12">
        <v>42</v>
      </c>
      <c r="K103" s="12">
        <v>12</v>
      </c>
      <c r="L103" s="12">
        <v>1500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U103" s="12">
        <v>42</v>
      </c>
      <c r="V103" s="12">
        <v>42</v>
      </c>
      <c r="W103" s="12">
        <v>1</v>
      </c>
      <c r="Y103" s="12">
        <v>1</v>
      </c>
      <c r="Z103" s="12">
        <f t="shared" si="1"/>
        <v>50</v>
      </c>
      <c r="AA103" s="12">
        <v>-2</v>
      </c>
      <c r="AB103" s="12">
        <v>0</v>
      </c>
    </row>
    <row r="104" spans="1:28" x14ac:dyDescent="0.3">
      <c r="A104" s="12">
        <v>43</v>
      </c>
      <c r="B104" s="12">
        <v>1</v>
      </c>
      <c r="C104" s="12">
        <v>43</v>
      </c>
      <c r="E104" s="12">
        <v>1</v>
      </c>
      <c r="F104" s="12">
        <v>1</v>
      </c>
      <c r="G104" s="12">
        <v>43</v>
      </c>
      <c r="H104" s="12">
        <v>43</v>
      </c>
      <c r="J104" s="12">
        <v>43</v>
      </c>
      <c r="K104" s="12">
        <v>12</v>
      </c>
      <c r="L104" s="12">
        <v>1500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U104" s="12">
        <v>43</v>
      </c>
      <c r="V104" s="12">
        <v>43</v>
      </c>
      <c r="W104" s="12">
        <v>1</v>
      </c>
      <c r="Y104" s="12">
        <v>1</v>
      </c>
      <c r="Z104" s="12">
        <f t="shared" si="1"/>
        <v>50</v>
      </c>
      <c r="AA104" s="12">
        <v>-1</v>
      </c>
      <c r="AB104" s="12">
        <v>0</v>
      </c>
    </row>
    <row r="105" spans="1:28" x14ac:dyDescent="0.3">
      <c r="A105" s="12">
        <v>44</v>
      </c>
      <c r="B105" s="12">
        <v>1</v>
      </c>
      <c r="C105" s="12">
        <v>44</v>
      </c>
      <c r="E105" s="12">
        <v>1</v>
      </c>
      <c r="F105" s="12">
        <v>1</v>
      </c>
      <c r="G105" s="12">
        <v>44</v>
      </c>
      <c r="H105" s="12">
        <v>44</v>
      </c>
      <c r="J105" s="12">
        <v>44</v>
      </c>
      <c r="K105" s="12">
        <v>12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U105" s="12">
        <v>44</v>
      </c>
      <c r="V105" s="12">
        <v>44</v>
      </c>
      <c r="W105" s="12">
        <v>1</v>
      </c>
      <c r="Y105" s="12">
        <v>1</v>
      </c>
      <c r="Z105" s="12">
        <f t="shared" si="1"/>
        <v>51</v>
      </c>
      <c r="AA105" s="12">
        <v>-2</v>
      </c>
      <c r="AB105" s="12">
        <v>0</v>
      </c>
    </row>
    <row r="106" spans="1:28" x14ac:dyDescent="0.3">
      <c r="A106" s="12">
        <v>45</v>
      </c>
      <c r="B106" s="12">
        <v>1</v>
      </c>
      <c r="C106" s="12">
        <v>45</v>
      </c>
      <c r="E106" s="12">
        <v>1</v>
      </c>
      <c r="F106" s="12">
        <v>1</v>
      </c>
      <c r="G106" s="12">
        <v>45</v>
      </c>
      <c r="H106" s="12">
        <v>45</v>
      </c>
      <c r="J106" s="12">
        <v>45</v>
      </c>
      <c r="K106" s="12">
        <v>12</v>
      </c>
      <c r="L106" s="12">
        <v>500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U106" s="12">
        <v>45</v>
      </c>
      <c r="V106" s="12">
        <v>45</v>
      </c>
      <c r="W106" s="12">
        <v>1</v>
      </c>
      <c r="Y106" s="12">
        <v>1</v>
      </c>
      <c r="Z106" s="12">
        <f t="shared" si="1"/>
        <v>51</v>
      </c>
      <c r="AA106" s="12">
        <v>-1</v>
      </c>
      <c r="AB106" s="12">
        <v>0</v>
      </c>
    </row>
    <row r="107" spans="1:28" x14ac:dyDescent="0.3">
      <c r="A107" s="12">
        <v>46</v>
      </c>
      <c r="B107" s="12">
        <v>1</v>
      </c>
      <c r="C107" s="12">
        <v>46</v>
      </c>
      <c r="E107" s="12">
        <v>1</v>
      </c>
      <c r="F107" s="12">
        <v>1</v>
      </c>
      <c r="G107" s="12">
        <v>46</v>
      </c>
      <c r="H107" s="12">
        <v>46</v>
      </c>
      <c r="J107" s="12">
        <v>46</v>
      </c>
      <c r="K107" s="12">
        <v>12</v>
      </c>
      <c r="L107" s="12">
        <v>1500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U107" s="12">
        <v>46</v>
      </c>
      <c r="V107" s="12">
        <v>46</v>
      </c>
      <c r="W107" s="12">
        <v>1</v>
      </c>
    </row>
    <row r="108" spans="1:28" x14ac:dyDescent="0.3">
      <c r="A108" s="12">
        <v>47</v>
      </c>
      <c r="B108" s="12">
        <v>1</v>
      </c>
      <c r="C108" s="12">
        <v>47</v>
      </c>
      <c r="E108" s="12">
        <v>1</v>
      </c>
      <c r="F108" s="12">
        <v>1</v>
      </c>
      <c r="G108" s="12">
        <v>47</v>
      </c>
      <c r="H108" s="12">
        <v>47</v>
      </c>
      <c r="J108" s="12">
        <v>47</v>
      </c>
      <c r="K108" s="12">
        <v>12</v>
      </c>
      <c r="L108" s="12">
        <v>500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U108" s="12">
        <v>47</v>
      </c>
      <c r="V108" s="12">
        <v>47</v>
      </c>
      <c r="W108" s="12">
        <v>1</v>
      </c>
    </row>
    <row r="109" spans="1:28" x14ac:dyDescent="0.3">
      <c r="A109" s="12">
        <v>48</v>
      </c>
      <c r="B109" s="12">
        <v>1</v>
      </c>
      <c r="C109" s="12">
        <v>48</v>
      </c>
      <c r="E109" s="12">
        <v>1</v>
      </c>
      <c r="F109" s="12">
        <v>1</v>
      </c>
      <c r="G109" s="12">
        <v>48</v>
      </c>
      <c r="H109" s="12">
        <v>48</v>
      </c>
      <c r="J109" s="12">
        <v>48</v>
      </c>
      <c r="K109" s="12">
        <v>12</v>
      </c>
      <c r="L109" s="12">
        <v>500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U109" s="12">
        <v>48</v>
      </c>
      <c r="V109" s="12">
        <v>48</v>
      </c>
      <c r="W109" s="12">
        <v>1</v>
      </c>
    </row>
    <row r="110" spans="1:28" x14ac:dyDescent="0.3">
      <c r="A110" s="12">
        <v>49</v>
      </c>
      <c r="B110" s="12">
        <v>1</v>
      </c>
      <c r="C110" s="12">
        <v>49</v>
      </c>
      <c r="E110" s="12">
        <v>1</v>
      </c>
      <c r="F110" s="12">
        <v>1</v>
      </c>
      <c r="G110" s="12">
        <v>49</v>
      </c>
      <c r="H110" s="12">
        <v>49</v>
      </c>
      <c r="J110" s="12">
        <v>49</v>
      </c>
      <c r="K110" s="12">
        <v>12</v>
      </c>
      <c r="L110" s="12">
        <v>7500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U110" s="12">
        <v>49</v>
      </c>
      <c r="V110" s="12">
        <v>49</v>
      </c>
      <c r="W110" s="12">
        <v>1</v>
      </c>
    </row>
    <row r="111" spans="1:28" x14ac:dyDescent="0.3">
      <c r="A111" s="12">
        <v>50</v>
      </c>
      <c r="B111" s="12">
        <v>1</v>
      </c>
      <c r="C111" s="12">
        <v>50</v>
      </c>
      <c r="E111" s="12">
        <v>1</v>
      </c>
      <c r="F111" s="12">
        <v>1</v>
      </c>
      <c r="G111" s="12">
        <v>50</v>
      </c>
      <c r="H111" s="12">
        <v>50</v>
      </c>
      <c r="J111" s="12">
        <v>50</v>
      </c>
      <c r="K111" s="12">
        <v>12</v>
      </c>
      <c r="L111" s="12">
        <v>750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U111" s="12">
        <v>50</v>
      </c>
      <c r="V111" s="12">
        <v>50</v>
      </c>
      <c r="W111" s="12">
        <v>1</v>
      </c>
    </row>
    <row r="112" spans="1:28" x14ac:dyDescent="0.3">
      <c r="A112" s="12">
        <v>51</v>
      </c>
      <c r="B112" s="12">
        <v>1</v>
      </c>
      <c r="C112" s="12">
        <v>51</v>
      </c>
      <c r="E112" s="12">
        <v>1</v>
      </c>
      <c r="F112" s="12">
        <v>1</v>
      </c>
      <c r="G112" s="12">
        <v>51</v>
      </c>
      <c r="H112" s="12">
        <v>51</v>
      </c>
      <c r="J112" s="12">
        <v>51</v>
      </c>
      <c r="K112" s="12">
        <v>12</v>
      </c>
      <c r="L112" s="12">
        <v>5000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U112" s="12">
        <v>51</v>
      </c>
      <c r="V112" s="12">
        <v>51</v>
      </c>
      <c r="W112" s="12">
        <v>1</v>
      </c>
    </row>
    <row r="115" spans="1:23" x14ac:dyDescent="0.3">
      <c r="A115" s="25" t="s">
        <v>116</v>
      </c>
    </row>
    <row r="117" spans="1:23" x14ac:dyDescent="0.3">
      <c r="A117" s="12" t="s">
        <v>89</v>
      </c>
      <c r="E117" s="12" t="s">
        <v>90</v>
      </c>
      <c r="J117" s="12" t="s">
        <v>91</v>
      </c>
      <c r="U117" s="12" t="s">
        <v>92</v>
      </c>
    </row>
    <row r="118" spans="1:23" x14ac:dyDescent="0.3">
      <c r="A118" s="12" t="s">
        <v>93</v>
      </c>
      <c r="B118" s="12" t="s">
        <v>94</v>
      </c>
      <c r="C118" s="12" t="s">
        <v>95</v>
      </c>
      <c r="E118" s="12" t="s">
        <v>96</v>
      </c>
      <c r="F118" s="12" t="s">
        <v>94</v>
      </c>
      <c r="G118" s="12" t="s">
        <v>97</v>
      </c>
      <c r="H118" s="12" t="s">
        <v>98</v>
      </c>
      <c r="I118" s="12" t="s">
        <v>114</v>
      </c>
      <c r="J118" s="12" t="s">
        <v>99</v>
      </c>
      <c r="K118" s="12" t="s">
        <v>100</v>
      </c>
      <c r="L118" s="12" t="s">
        <v>101</v>
      </c>
      <c r="M118" s="12" t="s">
        <v>102</v>
      </c>
      <c r="N118" s="12" t="s">
        <v>103</v>
      </c>
      <c r="O118" s="12" t="s">
        <v>104</v>
      </c>
      <c r="P118" s="12" t="s">
        <v>105</v>
      </c>
      <c r="Q118" s="12" t="s">
        <v>106</v>
      </c>
      <c r="R118" s="12" t="s">
        <v>107</v>
      </c>
      <c r="S118" s="12" t="s">
        <v>108</v>
      </c>
      <c r="U118" s="12" t="s">
        <v>109</v>
      </c>
      <c r="V118" s="12" t="s">
        <v>97</v>
      </c>
      <c r="W118" s="12" t="s">
        <v>96</v>
      </c>
    </row>
    <row r="119" spans="1:23" x14ac:dyDescent="0.3">
      <c r="A119" s="12">
        <v>1</v>
      </c>
      <c r="B119" s="12">
        <v>1</v>
      </c>
      <c r="C119" s="12">
        <v>1</v>
      </c>
      <c r="E119" s="12">
        <v>1</v>
      </c>
      <c r="F119" s="12">
        <v>1</v>
      </c>
      <c r="G119" s="12">
        <v>1</v>
      </c>
      <c r="H119" s="12">
        <v>1</v>
      </c>
      <c r="I119" s="20" t="s">
        <v>112</v>
      </c>
      <c r="J119" s="12">
        <v>1</v>
      </c>
      <c r="K119" s="12">
        <v>14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32"/>
      <c r="U119" s="12">
        <v>1</v>
      </c>
      <c r="V119" s="12">
        <v>1</v>
      </c>
      <c r="W119" s="12">
        <v>1</v>
      </c>
    </row>
    <row r="120" spans="1:23" x14ac:dyDescent="0.3">
      <c r="A120" s="12">
        <v>2</v>
      </c>
      <c r="B120" s="12">
        <v>1</v>
      </c>
      <c r="C120" s="12">
        <v>2</v>
      </c>
      <c r="E120" s="12">
        <v>1</v>
      </c>
      <c r="F120" s="12">
        <v>1</v>
      </c>
      <c r="G120" s="12">
        <v>2</v>
      </c>
      <c r="H120" s="12">
        <v>1</v>
      </c>
      <c r="I120" s="20" t="s">
        <v>112</v>
      </c>
      <c r="J120" s="12">
        <v>2</v>
      </c>
      <c r="K120" s="12">
        <v>25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9.5000000000000001E-2</v>
      </c>
      <c r="R120" s="12">
        <v>0</v>
      </c>
      <c r="S120" s="12">
        <v>0</v>
      </c>
      <c r="T120" s="32"/>
      <c r="U120" s="12">
        <v>2</v>
      </c>
      <c r="V120" s="12">
        <v>2</v>
      </c>
      <c r="W120" s="12">
        <v>1</v>
      </c>
    </row>
    <row r="121" spans="1:23" x14ac:dyDescent="0.3">
      <c r="A121" s="12">
        <v>3</v>
      </c>
      <c r="B121" s="12">
        <v>1</v>
      </c>
      <c r="C121" s="12">
        <v>3</v>
      </c>
      <c r="E121" s="12">
        <v>1</v>
      </c>
      <c r="F121" s="12">
        <v>1</v>
      </c>
      <c r="G121" s="12">
        <v>3</v>
      </c>
      <c r="H121" s="12">
        <v>1</v>
      </c>
      <c r="I121" s="20" t="s">
        <v>112</v>
      </c>
      <c r="J121" s="12">
        <v>3</v>
      </c>
      <c r="K121" s="12">
        <v>25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0.21</v>
      </c>
      <c r="R121" s="12">
        <v>0</v>
      </c>
      <c r="S121" s="12">
        <v>0</v>
      </c>
      <c r="T121" s="32"/>
      <c r="U121" s="12">
        <v>3</v>
      </c>
      <c r="V121" s="12">
        <v>3</v>
      </c>
      <c r="W121" s="12">
        <v>1</v>
      </c>
    </row>
    <row r="122" spans="1:23" x14ac:dyDescent="0.3">
      <c r="A122" s="12">
        <v>4</v>
      </c>
      <c r="B122" s="12">
        <v>1</v>
      </c>
      <c r="C122" s="12">
        <v>4</v>
      </c>
      <c r="E122" s="12">
        <v>1</v>
      </c>
      <c r="F122" s="12">
        <v>1</v>
      </c>
      <c r="G122" s="12">
        <v>4</v>
      </c>
      <c r="H122" s="12">
        <v>1</v>
      </c>
      <c r="I122" s="20" t="s">
        <v>112</v>
      </c>
      <c r="T122" s="32"/>
      <c r="U122" s="12">
        <v>4</v>
      </c>
      <c r="V122" s="12">
        <v>4</v>
      </c>
      <c r="W122" s="12">
        <v>1</v>
      </c>
    </row>
    <row r="123" spans="1:23" x14ac:dyDescent="0.3">
      <c r="A123" s="12">
        <v>5</v>
      </c>
      <c r="B123" s="12">
        <v>1</v>
      </c>
      <c r="C123" s="12">
        <v>5</v>
      </c>
      <c r="E123" s="12">
        <v>1</v>
      </c>
      <c r="F123" s="12">
        <v>1</v>
      </c>
      <c r="G123" s="12">
        <v>5</v>
      </c>
      <c r="H123" s="12">
        <v>1</v>
      </c>
      <c r="I123" s="20" t="s">
        <v>112</v>
      </c>
      <c r="T123" s="32"/>
      <c r="U123" s="12">
        <v>5</v>
      </c>
      <c r="V123" s="12">
        <v>5</v>
      </c>
      <c r="W123" s="12">
        <v>1</v>
      </c>
    </row>
    <row r="124" spans="1:23" x14ac:dyDescent="0.3">
      <c r="A124" s="12">
        <v>6</v>
      </c>
      <c r="B124" s="12">
        <v>1</v>
      </c>
      <c r="C124" s="12">
        <v>6</v>
      </c>
      <c r="E124" s="12">
        <v>1</v>
      </c>
      <c r="F124" s="12">
        <v>1</v>
      </c>
      <c r="G124" s="12">
        <v>6</v>
      </c>
      <c r="H124" s="12">
        <v>1</v>
      </c>
      <c r="I124" s="20" t="s">
        <v>112</v>
      </c>
      <c r="T124" s="32"/>
      <c r="U124" s="12">
        <v>6</v>
      </c>
      <c r="V124" s="12">
        <v>6</v>
      </c>
      <c r="W124" s="12">
        <v>1</v>
      </c>
    </row>
    <row r="125" spans="1:23" x14ac:dyDescent="0.3">
      <c r="A125" s="12">
        <v>7</v>
      </c>
      <c r="B125" s="12">
        <v>1</v>
      </c>
      <c r="C125" s="12">
        <v>7</v>
      </c>
      <c r="E125" s="12">
        <v>1</v>
      </c>
      <c r="F125" s="12">
        <v>1</v>
      </c>
      <c r="G125" s="12">
        <v>7</v>
      </c>
      <c r="H125" s="12">
        <v>1</v>
      </c>
      <c r="I125" s="20" t="s">
        <v>112</v>
      </c>
      <c r="T125" s="32"/>
      <c r="U125" s="12">
        <v>7</v>
      </c>
      <c r="V125" s="12">
        <v>7</v>
      </c>
      <c r="W125" s="12">
        <v>1</v>
      </c>
    </row>
    <row r="126" spans="1:23" x14ac:dyDescent="0.3">
      <c r="A126" s="12">
        <v>8</v>
      </c>
      <c r="B126" s="12">
        <v>1</v>
      </c>
      <c r="C126" s="12">
        <v>8</v>
      </c>
      <c r="E126" s="12">
        <v>1</v>
      </c>
      <c r="F126" s="12">
        <v>1</v>
      </c>
      <c r="G126" s="12">
        <v>8</v>
      </c>
      <c r="H126" s="12">
        <v>1</v>
      </c>
      <c r="I126" s="20" t="s">
        <v>112</v>
      </c>
      <c r="T126" s="32"/>
      <c r="U126" s="12">
        <v>8</v>
      </c>
      <c r="V126" s="12">
        <v>8</v>
      </c>
      <c r="W126" s="12">
        <v>1</v>
      </c>
    </row>
    <row r="127" spans="1:23" x14ac:dyDescent="0.3">
      <c r="A127" s="12">
        <v>9</v>
      </c>
      <c r="B127" s="12">
        <v>1</v>
      </c>
      <c r="C127" s="12">
        <v>9</v>
      </c>
      <c r="E127" s="12">
        <v>1</v>
      </c>
      <c r="F127" s="12">
        <v>1</v>
      </c>
      <c r="G127" s="12">
        <v>9</v>
      </c>
      <c r="H127" s="12">
        <v>1</v>
      </c>
      <c r="I127" s="20" t="s">
        <v>112</v>
      </c>
      <c r="T127" s="32"/>
      <c r="U127" s="12">
        <v>9</v>
      </c>
      <c r="V127" s="12">
        <v>9</v>
      </c>
      <c r="W127" s="12">
        <v>1</v>
      </c>
    </row>
    <row r="128" spans="1:23" x14ac:dyDescent="0.3">
      <c r="A128" s="12">
        <v>10</v>
      </c>
      <c r="B128" s="12">
        <v>1</v>
      </c>
      <c r="C128" s="12">
        <v>10</v>
      </c>
      <c r="E128" s="12">
        <v>1</v>
      </c>
      <c r="F128" s="12">
        <v>1</v>
      </c>
      <c r="G128" s="12">
        <v>10</v>
      </c>
      <c r="H128" s="12">
        <v>1</v>
      </c>
      <c r="I128" s="20" t="s">
        <v>112</v>
      </c>
      <c r="T128" s="32"/>
      <c r="U128" s="12">
        <v>10</v>
      </c>
      <c r="V128" s="12">
        <v>10</v>
      </c>
      <c r="W128" s="12">
        <v>1</v>
      </c>
    </row>
    <row r="129" spans="1:27" x14ac:dyDescent="0.3">
      <c r="A129" s="12">
        <v>11</v>
      </c>
      <c r="B129" s="12">
        <v>1</v>
      </c>
      <c r="C129" s="12">
        <v>11</v>
      </c>
      <c r="E129" s="12">
        <v>1</v>
      </c>
      <c r="F129" s="12">
        <v>1</v>
      </c>
      <c r="G129" s="12">
        <v>11</v>
      </c>
      <c r="H129" s="12">
        <v>1</v>
      </c>
      <c r="I129" s="20" t="s">
        <v>112</v>
      </c>
      <c r="Q129" s="20"/>
      <c r="T129" s="32"/>
      <c r="U129" s="12">
        <v>11</v>
      </c>
      <c r="V129" s="12">
        <v>11</v>
      </c>
      <c r="W129" s="12">
        <v>1</v>
      </c>
    </row>
    <row r="130" spans="1:27" x14ac:dyDescent="0.3">
      <c r="A130" s="12">
        <v>12</v>
      </c>
      <c r="B130" s="12">
        <v>1</v>
      </c>
      <c r="C130" s="12">
        <v>12</v>
      </c>
      <c r="E130" s="12">
        <v>1</v>
      </c>
      <c r="F130" s="12">
        <v>1</v>
      </c>
      <c r="G130" s="12">
        <v>12</v>
      </c>
      <c r="H130" s="12">
        <v>1</v>
      </c>
      <c r="I130" s="20" t="s">
        <v>112</v>
      </c>
      <c r="Q130" s="20"/>
      <c r="T130" s="32"/>
      <c r="U130" s="12">
        <v>12</v>
      </c>
      <c r="V130" s="12">
        <v>12</v>
      </c>
      <c r="W130" s="12">
        <v>1</v>
      </c>
    </row>
    <row r="131" spans="1:27" x14ac:dyDescent="0.3">
      <c r="A131" s="12">
        <v>13</v>
      </c>
      <c r="B131" s="12">
        <v>1</v>
      </c>
      <c r="C131" s="12">
        <v>13</v>
      </c>
      <c r="E131" s="12">
        <v>1</v>
      </c>
      <c r="F131" s="12">
        <v>1</v>
      </c>
      <c r="G131" s="12">
        <v>13</v>
      </c>
      <c r="H131" s="12">
        <v>1</v>
      </c>
      <c r="I131" s="20" t="s">
        <v>112</v>
      </c>
      <c r="Q131" s="20"/>
      <c r="T131" s="32"/>
      <c r="U131" s="12">
        <v>13</v>
      </c>
      <c r="V131" s="12">
        <v>13</v>
      </c>
      <c r="W131" s="12">
        <v>1</v>
      </c>
    </row>
    <row r="132" spans="1:27" x14ac:dyDescent="0.3">
      <c r="A132" s="12">
        <v>14</v>
      </c>
      <c r="B132" s="12">
        <v>1</v>
      </c>
      <c r="C132" s="12">
        <v>14</v>
      </c>
      <c r="E132" s="12">
        <v>1</v>
      </c>
      <c r="F132" s="12">
        <v>1</v>
      </c>
      <c r="G132" s="12">
        <v>14</v>
      </c>
      <c r="H132" s="12">
        <v>1</v>
      </c>
      <c r="I132" s="20" t="s">
        <v>112</v>
      </c>
      <c r="Q132" s="20"/>
      <c r="T132" s="32"/>
      <c r="U132" s="12">
        <v>14</v>
      </c>
      <c r="V132" s="12">
        <v>14</v>
      </c>
      <c r="W132" s="12">
        <v>1</v>
      </c>
    </row>
    <row r="133" spans="1:27" x14ac:dyDescent="0.3">
      <c r="A133" s="12">
        <v>15</v>
      </c>
      <c r="B133" s="12">
        <v>1</v>
      </c>
      <c r="C133" s="12">
        <v>15</v>
      </c>
      <c r="E133" s="12">
        <v>1</v>
      </c>
      <c r="F133" s="12">
        <v>1</v>
      </c>
      <c r="G133" s="12">
        <v>15</v>
      </c>
      <c r="H133" s="12">
        <v>1</v>
      </c>
      <c r="I133" s="20" t="s">
        <v>112</v>
      </c>
      <c r="Q133" s="20"/>
      <c r="T133" s="32"/>
      <c r="U133" s="12">
        <v>15</v>
      </c>
      <c r="V133" s="12">
        <v>15</v>
      </c>
      <c r="W133" s="12">
        <v>1</v>
      </c>
    </row>
    <row r="134" spans="1:27" x14ac:dyDescent="0.3">
      <c r="A134" s="12">
        <v>16</v>
      </c>
      <c r="B134" s="12">
        <v>1</v>
      </c>
      <c r="C134" s="12">
        <v>16</v>
      </c>
      <c r="E134" s="12">
        <v>1</v>
      </c>
      <c r="F134" s="12">
        <v>1</v>
      </c>
      <c r="G134" s="12">
        <v>16</v>
      </c>
      <c r="H134" s="12">
        <v>1</v>
      </c>
      <c r="I134" s="20" t="s">
        <v>112</v>
      </c>
      <c r="Q134" s="20"/>
      <c r="T134" s="32"/>
      <c r="U134" s="12">
        <v>16</v>
      </c>
      <c r="V134" s="12">
        <v>16</v>
      </c>
      <c r="W134" s="12">
        <v>1</v>
      </c>
    </row>
    <row r="135" spans="1:27" x14ac:dyDescent="0.3">
      <c r="A135" s="12">
        <v>17</v>
      </c>
      <c r="B135" s="12">
        <v>1</v>
      </c>
      <c r="C135" s="12">
        <v>17</v>
      </c>
      <c r="E135" s="12">
        <v>1</v>
      </c>
      <c r="F135" s="12">
        <v>1</v>
      </c>
      <c r="G135" s="12">
        <v>17</v>
      </c>
      <c r="H135" s="12">
        <v>1</v>
      </c>
      <c r="I135" s="20" t="s">
        <v>112</v>
      </c>
      <c r="Q135" s="20"/>
      <c r="T135" s="32"/>
      <c r="U135" s="12">
        <v>17</v>
      </c>
      <c r="V135" s="12">
        <v>17</v>
      </c>
      <c r="W135" s="12">
        <v>1</v>
      </c>
    </row>
    <row r="136" spans="1:27" x14ac:dyDescent="0.3">
      <c r="A136" s="12">
        <v>18</v>
      </c>
      <c r="B136" s="12">
        <v>1</v>
      </c>
      <c r="C136" s="12">
        <v>18</v>
      </c>
      <c r="E136" s="12">
        <v>1</v>
      </c>
      <c r="F136" s="12">
        <v>1</v>
      </c>
      <c r="G136" s="12">
        <v>18</v>
      </c>
      <c r="H136" s="12">
        <v>1</v>
      </c>
      <c r="I136" s="20" t="s">
        <v>112</v>
      </c>
      <c r="Q136" s="20"/>
      <c r="T136" s="32"/>
      <c r="U136" s="12">
        <v>18</v>
      </c>
      <c r="V136" s="12">
        <v>18</v>
      </c>
      <c r="W136" s="12">
        <v>1</v>
      </c>
    </row>
    <row r="137" spans="1:27" x14ac:dyDescent="0.3">
      <c r="A137" s="12">
        <v>19</v>
      </c>
      <c r="B137" s="12">
        <v>1</v>
      </c>
      <c r="C137" s="12">
        <v>19</v>
      </c>
      <c r="E137" s="12">
        <v>1</v>
      </c>
      <c r="F137" s="12">
        <v>1</v>
      </c>
      <c r="G137" s="12">
        <v>19</v>
      </c>
      <c r="H137" s="12">
        <v>1</v>
      </c>
      <c r="I137" s="20" t="s">
        <v>112</v>
      </c>
      <c r="Q137" s="20"/>
      <c r="T137" s="32"/>
      <c r="U137" s="12">
        <v>19</v>
      </c>
      <c r="V137" s="12">
        <v>19</v>
      </c>
      <c r="W137" s="12">
        <v>1</v>
      </c>
    </row>
    <row r="138" spans="1:27" x14ac:dyDescent="0.3">
      <c r="A138" s="12">
        <v>20</v>
      </c>
      <c r="B138" s="12">
        <v>1</v>
      </c>
      <c r="C138" s="12">
        <v>20</v>
      </c>
      <c r="E138" s="12">
        <v>1</v>
      </c>
      <c r="F138" s="12">
        <v>1</v>
      </c>
      <c r="G138" s="12">
        <v>20</v>
      </c>
      <c r="H138" s="12">
        <v>1</v>
      </c>
      <c r="I138" s="20" t="s">
        <v>112</v>
      </c>
      <c r="Q138" s="20"/>
      <c r="T138" s="32"/>
      <c r="U138" s="12">
        <v>20</v>
      </c>
      <c r="V138" s="12">
        <v>20</v>
      </c>
      <c r="W138" s="12">
        <v>1</v>
      </c>
    </row>
    <row r="139" spans="1:27" x14ac:dyDescent="0.3">
      <c r="A139" s="12">
        <v>21</v>
      </c>
      <c r="B139" s="12">
        <v>1</v>
      </c>
      <c r="C139" s="12">
        <v>21</v>
      </c>
      <c r="E139" s="12">
        <v>1</v>
      </c>
      <c r="F139" s="12">
        <v>1</v>
      </c>
      <c r="G139" s="12">
        <v>21</v>
      </c>
      <c r="H139" s="12">
        <v>1</v>
      </c>
      <c r="I139" s="20" t="s">
        <v>112</v>
      </c>
      <c r="Q139" s="20"/>
      <c r="T139" s="32"/>
      <c r="U139" s="12">
        <v>21</v>
      </c>
      <c r="V139" s="12">
        <v>21</v>
      </c>
      <c r="W139" s="12">
        <v>1</v>
      </c>
      <c r="X139" s="25"/>
      <c r="Y139" s="25"/>
      <c r="Z139" s="25"/>
      <c r="AA139" s="25"/>
    </row>
    <row r="140" spans="1:27" x14ac:dyDescent="0.3">
      <c r="A140" s="12">
        <v>22</v>
      </c>
      <c r="B140" s="12">
        <v>1</v>
      </c>
      <c r="C140" s="12">
        <v>22</v>
      </c>
      <c r="E140" s="12">
        <v>1</v>
      </c>
      <c r="F140" s="12">
        <v>1</v>
      </c>
      <c r="G140" s="12">
        <v>22</v>
      </c>
      <c r="H140" s="12">
        <v>1</v>
      </c>
      <c r="I140" s="20" t="s">
        <v>112</v>
      </c>
      <c r="Q140" s="20"/>
      <c r="T140" s="32"/>
      <c r="U140" s="12">
        <v>22</v>
      </c>
      <c r="V140" s="12">
        <v>22</v>
      </c>
      <c r="W140" s="12">
        <v>1</v>
      </c>
      <c r="X140" s="25"/>
      <c r="Y140" s="25"/>
      <c r="Z140" s="25"/>
      <c r="AA140" s="25"/>
    </row>
    <row r="141" spans="1:27" x14ac:dyDescent="0.3">
      <c r="A141" s="12">
        <v>23</v>
      </c>
      <c r="B141" s="12">
        <v>1</v>
      </c>
      <c r="C141" s="12">
        <v>23</v>
      </c>
      <c r="E141" s="12">
        <v>1</v>
      </c>
      <c r="F141" s="12">
        <v>1</v>
      </c>
      <c r="G141" s="12">
        <v>23</v>
      </c>
      <c r="H141" s="12">
        <v>1</v>
      </c>
      <c r="I141" s="20" t="s">
        <v>112</v>
      </c>
      <c r="Q141" s="20"/>
      <c r="T141" s="32"/>
      <c r="U141" s="12">
        <v>23</v>
      </c>
      <c r="V141" s="12">
        <v>23</v>
      </c>
      <c r="W141" s="12">
        <v>1</v>
      </c>
    </row>
    <row r="142" spans="1:27" x14ac:dyDescent="0.3">
      <c r="A142" s="12">
        <v>24</v>
      </c>
      <c r="B142" s="12">
        <v>1</v>
      </c>
      <c r="C142" s="12">
        <v>24</v>
      </c>
      <c r="E142" s="12">
        <v>1</v>
      </c>
      <c r="F142" s="12">
        <v>1</v>
      </c>
      <c r="G142" s="12">
        <v>24</v>
      </c>
      <c r="H142" s="12">
        <v>1</v>
      </c>
      <c r="I142" s="20" t="s">
        <v>112</v>
      </c>
      <c r="Q142" s="20"/>
      <c r="T142" s="32"/>
      <c r="U142" s="12">
        <v>24</v>
      </c>
      <c r="V142" s="12">
        <v>24</v>
      </c>
      <c r="W142" s="12">
        <v>1</v>
      </c>
    </row>
    <row r="143" spans="1:27" x14ac:dyDescent="0.3">
      <c r="A143" s="12">
        <v>25</v>
      </c>
      <c r="B143" s="12">
        <v>1</v>
      </c>
      <c r="C143" s="12">
        <v>25</v>
      </c>
      <c r="E143" s="12">
        <v>1</v>
      </c>
      <c r="F143" s="12">
        <v>1</v>
      </c>
      <c r="G143" s="12">
        <v>25</v>
      </c>
      <c r="H143" s="12">
        <v>1</v>
      </c>
      <c r="I143" s="20" t="s">
        <v>112</v>
      </c>
      <c r="Q143" s="20"/>
      <c r="T143" s="32"/>
      <c r="U143" s="12">
        <v>25</v>
      </c>
      <c r="V143" s="12">
        <v>25</v>
      </c>
      <c r="W143" s="12">
        <v>1</v>
      </c>
    </row>
    <row r="144" spans="1:27" x14ac:dyDescent="0.3">
      <c r="A144" s="12">
        <v>26</v>
      </c>
      <c r="B144" s="12">
        <v>1</v>
      </c>
      <c r="C144" s="12">
        <v>26</v>
      </c>
      <c r="E144" s="12">
        <v>1</v>
      </c>
      <c r="F144" s="12">
        <v>1</v>
      </c>
      <c r="G144" s="12">
        <v>26</v>
      </c>
      <c r="H144" s="12">
        <v>1</v>
      </c>
      <c r="I144" s="20" t="s">
        <v>112</v>
      </c>
      <c r="Q144" s="20"/>
      <c r="T144" s="32"/>
      <c r="U144" s="12">
        <v>26</v>
      </c>
      <c r="V144" s="12">
        <v>26</v>
      </c>
      <c r="W144" s="12">
        <v>1</v>
      </c>
    </row>
    <row r="145" spans="1:23" x14ac:dyDescent="0.3">
      <c r="A145" s="12">
        <v>27</v>
      </c>
      <c r="B145" s="12">
        <v>1</v>
      </c>
      <c r="C145" s="12">
        <v>27</v>
      </c>
      <c r="E145" s="12">
        <v>1</v>
      </c>
      <c r="F145" s="12">
        <v>1</v>
      </c>
      <c r="G145" s="12">
        <v>27</v>
      </c>
      <c r="H145" s="12">
        <v>2</v>
      </c>
      <c r="I145" s="20" t="s">
        <v>21</v>
      </c>
      <c r="Q145" s="20"/>
      <c r="T145" s="32"/>
      <c r="U145" s="12">
        <v>27</v>
      </c>
      <c r="V145" s="12">
        <v>27</v>
      </c>
      <c r="W145" s="12">
        <v>1</v>
      </c>
    </row>
    <row r="146" spans="1:23" x14ac:dyDescent="0.3">
      <c r="A146" s="12">
        <v>28</v>
      </c>
      <c r="B146" s="12">
        <v>1</v>
      </c>
      <c r="C146" s="12">
        <v>28</v>
      </c>
      <c r="E146" s="12">
        <v>1</v>
      </c>
      <c r="F146" s="12">
        <v>1</v>
      </c>
      <c r="G146" s="12">
        <v>28</v>
      </c>
      <c r="H146" s="12">
        <v>1</v>
      </c>
      <c r="I146" s="20" t="s">
        <v>112</v>
      </c>
      <c r="Q146" s="20"/>
      <c r="T146" s="32"/>
      <c r="U146" s="12">
        <v>28</v>
      </c>
      <c r="V146" s="12">
        <v>28</v>
      </c>
      <c r="W146" s="12">
        <v>1</v>
      </c>
    </row>
    <row r="147" spans="1:23" x14ac:dyDescent="0.3">
      <c r="A147" s="12">
        <v>29</v>
      </c>
      <c r="B147" s="12">
        <v>1</v>
      </c>
      <c r="C147" s="12">
        <v>29</v>
      </c>
      <c r="E147" s="12">
        <v>1</v>
      </c>
      <c r="F147" s="12">
        <v>1</v>
      </c>
      <c r="G147" s="12">
        <v>29</v>
      </c>
      <c r="H147" s="12">
        <v>1</v>
      </c>
      <c r="I147" s="20" t="s">
        <v>112</v>
      </c>
      <c r="Q147" s="20"/>
      <c r="T147" s="32"/>
      <c r="U147" s="12">
        <v>29</v>
      </c>
      <c r="V147" s="12">
        <v>29</v>
      </c>
      <c r="W147" s="12">
        <v>1</v>
      </c>
    </row>
    <row r="148" spans="1:23" x14ac:dyDescent="0.3">
      <c r="A148" s="12">
        <v>30</v>
      </c>
      <c r="B148" s="12">
        <v>1</v>
      </c>
      <c r="C148" s="12">
        <v>30</v>
      </c>
      <c r="E148" s="12">
        <v>1</v>
      </c>
      <c r="F148" s="12">
        <v>1</v>
      </c>
      <c r="G148" s="12">
        <v>30</v>
      </c>
      <c r="H148" s="12">
        <v>1</v>
      </c>
      <c r="I148" s="20" t="s">
        <v>112</v>
      </c>
      <c r="Q148" s="20"/>
      <c r="T148" s="32"/>
      <c r="U148" s="12">
        <v>30</v>
      </c>
      <c r="V148" s="12">
        <v>30</v>
      </c>
      <c r="W148" s="12">
        <v>1</v>
      </c>
    </row>
    <row r="149" spans="1:23" x14ac:dyDescent="0.3">
      <c r="A149" s="12">
        <v>31</v>
      </c>
      <c r="B149" s="12">
        <v>1</v>
      </c>
      <c r="C149" s="12">
        <v>31</v>
      </c>
      <c r="E149" s="12">
        <v>1</v>
      </c>
      <c r="F149" s="12">
        <v>1</v>
      </c>
      <c r="G149" s="12">
        <v>31</v>
      </c>
      <c r="H149" s="12">
        <v>1</v>
      </c>
      <c r="I149" s="20" t="s">
        <v>112</v>
      </c>
      <c r="Q149" s="20"/>
      <c r="T149" s="32"/>
      <c r="U149" s="12">
        <v>31</v>
      </c>
      <c r="V149" s="12">
        <v>31</v>
      </c>
      <c r="W149" s="12">
        <v>1</v>
      </c>
    </row>
    <row r="150" spans="1:23" x14ac:dyDescent="0.3">
      <c r="A150" s="12">
        <v>32</v>
      </c>
      <c r="B150" s="12">
        <v>1</v>
      </c>
      <c r="C150" s="12">
        <v>32</v>
      </c>
      <c r="E150" s="12">
        <v>1</v>
      </c>
      <c r="F150" s="12">
        <v>1</v>
      </c>
      <c r="G150" s="12">
        <v>32</v>
      </c>
      <c r="H150" s="12">
        <v>1</v>
      </c>
      <c r="I150" s="20" t="s">
        <v>112</v>
      </c>
      <c r="Q150" s="20"/>
      <c r="T150" s="32"/>
      <c r="U150" s="12">
        <v>32</v>
      </c>
      <c r="V150" s="12">
        <v>32</v>
      </c>
      <c r="W150" s="12">
        <v>1</v>
      </c>
    </row>
    <row r="151" spans="1:23" x14ac:dyDescent="0.3">
      <c r="A151" s="12">
        <v>33</v>
      </c>
      <c r="B151" s="12">
        <v>1</v>
      </c>
      <c r="C151" s="12">
        <v>33</v>
      </c>
      <c r="E151" s="12">
        <v>1</v>
      </c>
      <c r="F151" s="12">
        <v>1</v>
      </c>
      <c r="G151" s="12">
        <v>33</v>
      </c>
      <c r="H151" s="12">
        <v>1</v>
      </c>
      <c r="I151" s="20" t="s">
        <v>112</v>
      </c>
      <c r="Q151" s="20"/>
      <c r="T151" s="32"/>
      <c r="U151" s="12">
        <v>33</v>
      </c>
      <c r="V151" s="12">
        <v>33</v>
      </c>
      <c r="W151" s="12">
        <v>1</v>
      </c>
    </row>
    <row r="152" spans="1:23" x14ac:dyDescent="0.3">
      <c r="A152" s="12">
        <v>34</v>
      </c>
      <c r="B152" s="12">
        <v>1</v>
      </c>
      <c r="C152" s="12">
        <v>34</v>
      </c>
      <c r="E152" s="12">
        <v>1</v>
      </c>
      <c r="F152" s="12">
        <v>1</v>
      </c>
      <c r="G152" s="12">
        <v>34</v>
      </c>
      <c r="H152" s="12">
        <v>1</v>
      </c>
      <c r="I152" s="20" t="s">
        <v>112</v>
      </c>
      <c r="Q152" s="20"/>
      <c r="T152" s="32"/>
      <c r="U152" s="12">
        <v>34</v>
      </c>
      <c r="V152" s="12">
        <v>34</v>
      </c>
      <c r="W152" s="12">
        <v>1</v>
      </c>
    </row>
    <row r="153" spans="1:23" x14ac:dyDescent="0.3">
      <c r="A153" s="12">
        <v>35</v>
      </c>
      <c r="B153" s="12">
        <v>1</v>
      </c>
      <c r="C153" s="12">
        <v>35</v>
      </c>
      <c r="E153" s="12">
        <v>1</v>
      </c>
      <c r="F153" s="12">
        <v>1</v>
      </c>
      <c r="G153" s="12">
        <v>35</v>
      </c>
      <c r="H153" s="12">
        <v>1</v>
      </c>
      <c r="I153" s="20" t="s">
        <v>112</v>
      </c>
      <c r="Q153" s="20"/>
      <c r="T153" s="32"/>
      <c r="U153" s="12">
        <v>35</v>
      </c>
      <c r="V153" s="12">
        <v>35</v>
      </c>
      <c r="W153" s="12">
        <v>1</v>
      </c>
    </row>
    <row r="154" spans="1:23" x14ac:dyDescent="0.3">
      <c r="A154" s="12">
        <v>36</v>
      </c>
      <c r="B154" s="12">
        <v>1</v>
      </c>
      <c r="C154" s="12">
        <v>36</v>
      </c>
      <c r="E154" s="12">
        <v>1</v>
      </c>
      <c r="F154" s="12">
        <v>1</v>
      </c>
      <c r="G154" s="12">
        <v>36</v>
      </c>
      <c r="H154" s="12">
        <v>1</v>
      </c>
      <c r="I154" s="20" t="s">
        <v>112</v>
      </c>
      <c r="Q154" s="20"/>
      <c r="T154" s="32"/>
      <c r="U154" s="12">
        <v>36</v>
      </c>
      <c r="V154" s="12">
        <v>36</v>
      </c>
      <c r="W154" s="12">
        <v>1</v>
      </c>
    </row>
    <row r="155" spans="1:23" x14ac:dyDescent="0.3">
      <c r="A155" s="12">
        <v>37</v>
      </c>
      <c r="B155" s="12">
        <v>1</v>
      </c>
      <c r="C155" s="12">
        <v>37</v>
      </c>
      <c r="E155" s="12">
        <v>1</v>
      </c>
      <c r="F155" s="12">
        <v>1</v>
      </c>
      <c r="G155" s="12">
        <v>37</v>
      </c>
      <c r="H155" s="12">
        <v>1</v>
      </c>
      <c r="I155" s="20" t="s">
        <v>112</v>
      </c>
      <c r="Q155" s="20"/>
      <c r="T155" s="32"/>
      <c r="U155" s="12">
        <v>37</v>
      </c>
      <c r="V155" s="12">
        <v>37</v>
      </c>
      <c r="W155" s="12">
        <v>1</v>
      </c>
    </row>
    <row r="156" spans="1:23" x14ac:dyDescent="0.3">
      <c r="A156" s="12">
        <v>38</v>
      </c>
      <c r="B156" s="12">
        <v>1</v>
      </c>
      <c r="C156" s="12">
        <v>38</v>
      </c>
      <c r="E156" s="12">
        <v>1</v>
      </c>
      <c r="F156" s="12">
        <v>1</v>
      </c>
      <c r="G156" s="12">
        <v>38</v>
      </c>
      <c r="H156" s="12">
        <v>1</v>
      </c>
      <c r="I156" s="20" t="s">
        <v>112</v>
      </c>
      <c r="Q156" s="20"/>
      <c r="T156" s="32"/>
      <c r="U156" s="12">
        <v>38</v>
      </c>
      <c r="V156" s="12">
        <v>38</v>
      </c>
      <c r="W156" s="12">
        <v>1</v>
      </c>
    </row>
    <row r="157" spans="1:23" x14ac:dyDescent="0.3">
      <c r="A157" s="12">
        <v>39</v>
      </c>
      <c r="B157" s="12">
        <v>1</v>
      </c>
      <c r="C157" s="12">
        <v>39</v>
      </c>
      <c r="E157" s="12">
        <v>1</v>
      </c>
      <c r="F157" s="12">
        <v>1</v>
      </c>
      <c r="G157" s="12">
        <v>39</v>
      </c>
      <c r="H157" s="12">
        <v>1</v>
      </c>
      <c r="I157" s="20" t="s">
        <v>112</v>
      </c>
      <c r="Q157" s="20"/>
      <c r="T157" s="32"/>
      <c r="U157" s="12">
        <v>39</v>
      </c>
      <c r="V157" s="12">
        <v>39</v>
      </c>
      <c r="W157" s="12">
        <v>1</v>
      </c>
    </row>
    <row r="158" spans="1:23" x14ac:dyDescent="0.3">
      <c r="A158" s="12">
        <v>40</v>
      </c>
      <c r="B158" s="12">
        <v>1</v>
      </c>
      <c r="C158" s="12">
        <v>40</v>
      </c>
      <c r="E158" s="12">
        <v>1</v>
      </c>
      <c r="F158" s="12">
        <v>1</v>
      </c>
      <c r="G158" s="12">
        <v>40</v>
      </c>
      <c r="H158" s="12">
        <v>1</v>
      </c>
      <c r="I158" s="20" t="s">
        <v>112</v>
      </c>
      <c r="Q158" s="20"/>
      <c r="T158" s="32"/>
      <c r="U158" s="12">
        <v>40</v>
      </c>
      <c r="V158" s="12">
        <v>40</v>
      </c>
      <c r="W158" s="12">
        <v>1</v>
      </c>
    </row>
    <row r="159" spans="1:23" x14ac:dyDescent="0.3">
      <c r="A159" s="12">
        <v>41</v>
      </c>
      <c r="B159" s="12">
        <v>1</v>
      </c>
      <c r="C159" s="12">
        <v>41</v>
      </c>
      <c r="E159" s="12">
        <v>1</v>
      </c>
      <c r="F159" s="12">
        <v>1</v>
      </c>
      <c r="G159" s="12">
        <v>41</v>
      </c>
      <c r="H159" s="12">
        <v>1</v>
      </c>
      <c r="I159" s="20" t="s">
        <v>112</v>
      </c>
      <c r="Q159" s="20"/>
      <c r="T159" s="32"/>
      <c r="U159" s="12">
        <v>41</v>
      </c>
      <c r="V159" s="12">
        <v>41</v>
      </c>
      <c r="W159" s="12">
        <v>1</v>
      </c>
    </row>
    <row r="160" spans="1:23" x14ac:dyDescent="0.3">
      <c r="A160" s="12">
        <v>42</v>
      </c>
      <c r="B160" s="12">
        <v>1</v>
      </c>
      <c r="C160" s="12">
        <v>42</v>
      </c>
      <c r="E160" s="12">
        <v>1</v>
      </c>
      <c r="F160" s="12">
        <v>1</v>
      </c>
      <c r="G160" s="12">
        <v>42</v>
      </c>
      <c r="H160" s="12">
        <v>1</v>
      </c>
      <c r="I160" s="20" t="s">
        <v>112</v>
      </c>
      <c r="Q160" s="20"/>
      <c r="T160" s="32"/>
      <c r="U160" s="12">
        <v>42</v>
      </c>
      <c r="V160" s="12">
        <v>42</v>
      </c>
      <c r="W160" s="12">
        <v>1</v>
      </c>
    </row>
    <row r="161" spans="1:23" x14ac:dyDescent="0.3">
      <c r="A161" s="12">
        <v>43</v>
      </c>
      <c r="B161" s="12">
        <v>1</v>
      </c>
      <c r="C161" s="12">
        <v>43</v>
      </c>
      <c r="E161" s="12">
        <v>1</v>
      </c>
      <c r="F161" s="12">
        <v>1</v>
      </c>
      <c r="G161" s="12">
        <v>43</v>
      </c>
      <c r="H161" s="12">
        <v>1</v>
      </c>
      <c r="I161" s="20" t="s">
        <v>112</v>
      </c>
      <c r="Q161" s="20"/>
      <c r="T161" s="32"/>
      <c r="U161" s="12">
        <v>43</v>
      </c>
      <c r="V161" s="12">
        <v>43</v>
      </c>
      <c r="W161" s="12">
        <v>1</v>
      </c>
    </row>
    <row r="162" spans="1:23" x14ac:dyDescent="0.3">
      <c r="A162" s="12">
        <v>44</v>
      </c>
      <c r="B162" s="12">
        <v>1</v>
      </c>
      <c r="C162" s="12">
        <v>44</v>
      </c>
      <c r="E162" s="12">
        <v>1</v>
      </c>
      <c r="F162" s="12">
        <v>1</v>
      </c>
      <c r="G162" s="12">
        <v>44</v>
      </c>
      <c r="H162" s="12">
        <v>1</v>
      </c>
      <c r="I162" s="20" t="s">
        <v>112</v>
      </c>
      <c r="Q162" s="20"/>
      <c r="T162" s="32"/>
      <c r="U162" s="12">
        <v>44</v>
      </c>
      <c r="V162" s="12">
        <v>44</v>
      </c>
      <c r="W162" s="12">
        <v>1</v>
      </c>
    </row>
    <row r="163" spans="1:23" x14ac:dyDescent="0.3">
      <c r="A163" s="12">
        <v>45</v>
      </c>
      <c r="B163" s="12">
        <v>1</v>
      </c>
      <c r="C163" s="12">
        <v>45</v>
      </c>
      <c r="E163" s="12">
        <v>1</v>
      </c>
      <c r="F163" s="12">
        <v>1</v>
      </c>
      <c r="G163" s="12">
        <v>45</v>
      </c>
      <c r="H163" s="12">
        <v>1</v>
      </c>
      <c r="I163" s="20" t="s">
        <v>112</v>
      </c>
      <c r="Q163" s="20"/>
      <c r="T163" s="32"/>
      <c r="U163" s="12">
        <v>45</v>
      </c>
      <c r="V163" s="12">
        <v>45</v>
      </c>
      <c r="W163" s="12">
        <v>1</v>
      </c>
    </row>
    <row r="164" spans="1:23" x14ac:dyDescent="0.3">
      <c r="A164" s="12">
        <v>46</v>
      </c>
      <c r="B164" s="12">
        <v>1</v>
      </c>
      <c r="C164" s="12">
        <v>46</v>
      </c>
      <c r="E164" s="12">
        <v>1</v>
      </c>
      <c r="F164" s="12">
        <v>1</v>
      </c>
      <c r="G164" s="12">
        <v>46</v>
      </c>
      <c r="H164" s="12">
        <v>1</v>
      </c>
      <c r="I164" s="20" t="s">
        <v>112</v>
      </c>
      <c r="Q164" s="20"/>
      <c r="T164" s="32"/>
      <c r="U164" s="12">
        <v>46</v>
      </c>
      <c r="V164" s="12">
        <v>46</v>
      </c>
      <c r="W164" s="12">
        <v>1</v>
      </c>
    </row>
    <row r="165" spans="1:23" x14ac:dyDescent="0.3">
      <c r="A165" s="12">
        <v>47</v>
      </c>
      <c r="B165" s="12">
        <v>1</v>
      </c>
      <c r="C165" s="12">
        <v>47</v>
      </c>
      <c r="E165" s="12">
        <v>1</v>
      </c>
      <c r="F165" s="12">
        <v>1</v>
      </c>
      <c r="G165" s="12">
        <v>47</v>
      </c>
      <c r="H165" s="12">
        <v>1</v>
      </c>
      <c r="I165" s="20" t="s">
        <v>112</v>
      </c>
      <c r="Q165" s="20"/>
      <c r="T165" s="32"/>
      <c r="U165" s="12">
        <v>47</v>
      </c>
      <c r="V165" s="12">
        <v>47</v>
      </c>
      <c r="W165" s="12">
        <v>1</v>
      </c>
    </row>
    <row r="166" spans="1:23" x14ac:dyDescent="0.3">
      <c r="A166" s="12">
        <v>48</v>
      </c>
      <c r="B166" s="12">
        <v>1</v>
      </c>
      <c r="C166" s="12">
        <v>48</v>
      </c>
      <c r="E166" s="12">
        <v>1</v>
      </c>
      <c r="F166" s="12">
        <v>1</v>
      </c>
      <c r="G166" s="12">
        <v>48</v>
      </c>
      <c r="H166" s="12">
        <v>1</v>
      </c>
      <c r="I166" s="20" t="s">
        <v>112</v>
      </c>
      <c r="Q166" s="20"/>
      <c r="T166" s="32"/>
      <c r="U166" s="12">
        <v>48</v>
      </c>
      <c r="V166" s="12">
        <v>48</v>
      </c>
      <c r="W166" s="12">
        <v>1</v>
      </c>
    </row>
    <row r="167" spans="1:23" x14ac:dyDescent="0.3">
      <c r="A167" s="12">
        <v>49</v>
      </c>
      <c r="B167" s="12">
        <v>1</v>
      </c>
      <c r="C167" s="12">
        <v>49</v>
      </c>
      <c r="E167" s="12">
        <v>1</v>
      </c>
      <c r="F167" s="12">
        <v>1</v>
      </c>
      <c r="G167" s="12">
        <v>49</v>
      </c>
      <c r="H167" s="12">
        <v>1</v>
      </c>
      <c r="I167" s="20" t="s">
        <v>112</v>
      </c>
      <c r="Q167" s="20"/>
      <c r="T167" s="32"/>
      <c r="U167" s="12">
        <v>49</v>
      </c>
      <c r="V167" s="12">
        <v>49</v>
      </c>
      <c r="W167" s="12">
        <v>1</v>
      </c>
    </row>
    <row r="168" spans="1:23" x14ac:dyDescent="0.3">
      <c r="A168" s="12">
        <v>50</v>
      </c>
      <c r="B168" s="12">
        <v>1</v>
      </c>
      <c r="C168" s="12">
        <v>50</v>
      </c>
      <c r="E168" s="12">
        <v>1</v>
      </c>
      <c r="F168" s="12">
        <v>1</v>
      </c>
      <c r="G168" s="12">
        <v>50</v>
      </c>
      <c r="H168" s="12">
        <v>1</v>
      </c>
      <c r="I168" s="20" t="s">
        <v>112</v>
      </c>
      <c r="Q168" s="20"/>
      <c r="T168" s="32"/>
      <c r="U168" s="12">
        <v>50</v>
      </c>
      <c r="V168" s="12">
        <v>50</v>
      </c>
      <c r="W168" s="12">
        <v>1</v>
      </c>
    </row>
    <row r="169" spans="1:23" x14ac:dyDescent="0.3">
      <c r="A169" s="12">
        <v>51</v>
      </c>
      <c r="B169" s="12">
        <v>1</v>
      </c>
      <c r="C169" s="12">
        <v>51</v>
      </c>
      <c r="E169" s="12">
        <v>1</v>
      </c>
      <c r="F169" s="12">
        <v>1</v>
      </c>
      <c r="G169" s="12">
        <v>51</v>
      </c>
      <c r="H169" s="12">
        <v>3</v>
      </c>
      <c r="I169" s="20" t="s">
        <v>21</v>
      </c>
      <c r="Q169" s="20"/>
      <c r="T169" s="32"/>
      <c r="U169" s="12">
        <v>51</v>
      </c>
      <c r="V169" s="12">
        <v>51</v>
      </c>
      <c r="W169" s="12">
        <v>1</v>
      </c>
    </row>
    <row r="173" spans="1:23" x14ac:dyDescent="0.3">
      <c r="A173" s="25" t="s">
        <v>118</v>
      </c>
    </row>
    <row r="174" spans="1:23" x14ac:dyDescent="0.3">
      <c r="A174" s="25"/>
    </row>
    <row r="175" spans="1:23" x14ac:dyDescent="0.3">
      <c r="A175" s="12" t="s">
        <v>89</v>
      </c>
      <c r="E175" s="12" t="s">
        <v>90</v>
      </c>
      <c r="J175" s="12" t="s">
        <v>91</v>
      </c>
      <c r="U175" s="12" t="s">
        <v>92</v>
      </c>
    </row>
    <row r="176" spans="1:23" x14ac:dyDescent="0.3">
      <c r="A176" s="12" t="s">
        <v>93</v>
      </c>
      <c r="B176" s="12" t="s">
        <v>94</v>
      </c>
      <c r="C176" s="12" t="s">
        <v>95</v>
      </c>
      <c r="E176" s="12" t="s">
        <v>96</v>
      </c>
      <c r="F176" s="12" t="s">
        <v>94</v>
      </c>
      <c r="G176" s="12" t="s">
        <v>97</v>
      </c>
      <c r="H176" s="12" t="s">
        <v>98</v>
      </c>
      <c r="I176" s="12" t="s">
        <v>114</v>
      </c>
      <c r="J176" s="12" t="s">
        <v>99</v>
      </c>
      <c r="K176" s="12" t="s">
        <v>100</v>
      </c>
      <c r="L176" s="12" t="s">
        <v>101</v>
      </c>
      <c r="M176" s="12" t="s">
        <v>102</v>
      </c>
      <c r="N176" s="12" t="s">
        <v>103</v>
      </c>
      <c r="O176" s="12" t="s">
        <v>104</v>
      </c>
      <c r="P176" s="12" t="s">
        <v>105</v>
      </c>
      <c r="Q176" s="12" t="s">
        <v>106</v>
      </c>
      <c r="R176" s="12" t="s">
        <v>107</v>
      </c>
      <c r="S176" s="12" t="s">
        <v>108</v>
      </c>
      <c r="U176" s="12" t="s">
        <v>109</v>
      </c>
      <c r="V176" s="12" t="s">
        <v>97</v>
      </c>
      <c r="W176" s="12" t="s">
        <v>96</v>
      </c>
    </row>
    <row r="177" spans="1:23" x14ac:dyDescent="0.3">
      <c r="A177" s="12">
        <v>1</v>
      </c>
      <c r="B177" s="12">
        <v>1</v>
      </c>
      <c r="C177" s="12">
        <v>1</v>
      </c>
      <c r="E177" s="12">
        <v>1</v>
      </c>
      <c r="F177" s="12">
        <v>1</v>
      </c>
      <c r="G177" s="12">
        <v>1</v>
      </c>
      <c r="H177" s="12">
        <v>1</v>
      </c>
      <c r="I177" s="20" t="s">
        <v>112</v>
      </c>
      <c r="J177" s="12">
        <v>1</v>
      </c>
      <c r="K177" s="12">
        <v>14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32"/>
      <c r="U177" s="12">
        <v>1</v>
      </c>
      <c r="V177" s="12">
        <v>1</v>
      </c>
      <c r="W177" s="12">
        <v>1</v>
      </c>
    </row>
    <row r="178" spans="1:23" x14ac:dyDescent="0.3">
      <c r="A178" s="12">
        <v>2</v>
      </c>
      <c r="B178" s="12">
        <v>1</v>
      </c>
      <c r="C178" s="12">
        <v>2</v>
      </c>
      <c r="E178" s="12">
        <v>1</v>
      </c>
      <c r="F178" s="12">
        <v>1</v>
      </c>
      <c r="G178" s="12">
        <v>2</v>
      </c>
      <c r="H178" s="12">
        <v>1</v>
      </c>
      <c r="I178" s="20" t="s">
        <v>112</v>
      </c>
      <c r="J178" s="12">
        <v>2</v>
      </c>
      <c r="K178" s="12">
        <v>21</v>
      </c>
      <c r="L178" s="12">
        <v>0</v>
      </c>
      <c r="M178" s="12">
        <v>0</v>
      </c>
      <c r="N178" s="12">
        <v>0</v>
      </c>
      <c r="O178" s="12">
        <v>0</v>
      </c>
      <c r="P178" s="12">
        <v>2000000</v>
      </c>
      <c r="Q178" s="12">
        <v>0.2268</v>
      </c>
      <c r="R178" s="12">
        <v>0</v>
      </c>
      <c r="S178" s="12">
        <v>0</v>
      </c>
      <c r="T178" s="32"/>
      <c r="U178" s="12">
        <v>2</v>
      </c>
      <c r="V178" s="12">
        <v>2</v>
      </c>
      <c r="W178" s="12">
        <v>1</v>
      </c>
    </row>
    <row r="179" spans="1:23" x14ac:dyDescent="0.3">
      <c r="A179" s="12">
        <v>3</v>
      </c>
      <c r="B179" s="12">
        <v>1</v>
      </c>
      <c r="C179" s="12">
        <v>3</v>
      </c>
      <c r="E179" s="12">
        <v>1</v>
      </c>
      <c r="F179" s="12">
        <v>1</v>
      </c>
      <c r="G179" s="12">
        <v>3</v>
      </c>
      <c r="H179" s="12">
        <v>1</v>
      </c>
      <c r="I179" s="20" t="s">
        <v>112</v>
      </c>
      <c r="J179" s="12">
        <v>3</v>
      </c>
      <c r="K179" s="12">
        <v>21</v>
      </c>
      <c r="L179" s="12">
        <v>0</v>
      </c>
      <c r="M179" s="12">
        <v>0</v>
      </c>
      <c r="N179" s="12">
        <v>0</v>
      </c>
      <c r="O179" s="12">
        <v>0</v>
      </c>
      <c r="P179" s="12">
        <v>2000000</v>
      </c>
      <c r="Q179" s="12">
        <v>0.5</v>
      </c>
      <c r="R179" s="12">
        <v>0</v>
      </c>
      <c r="S179" s="12">
        <v>0</v>
      </c>
      <c r="T179" s="32"/>
      <c r="U179" s="12">
        <v>3</v>
      </c>
      <c r="V179" s="12">
        <v>3</v>
      </c>
      <c r="W179" s="12">
        <v>1</v>
      </c>
    </row>
    <row r="180" spans="1:23" x14ac:dyDescent="0.3">
      <c r="A180" s="12">
        <v>4</v>
      </c>
      <c r="B180" s="12">
        <v>1</v>
      </c>
      <c r="C180" s="12">
        <v>4</v>
      </c>
      <c r="E180" s="12">
        <v>1</v>
      </c>
      <c r="F180" s="12">
        <v>1</v>
      </c>
      <c r="G180" s="12">
        <v>4</v>
      </c>
      <c r="H180" s="12">
        <v>1</v>
      </c>
      <c r="I180" s="20" t="s">
        <v>112</v>
      </c>
      <c r="J180" s="12">
        <v>4</v>
      </c>
      <c r="K180" s="12">
        <v>21</v>
      </c>
      <c r="L180" s="12">
        <v>0</v>
      </c>
      <c r="M180" s="12">
        <v>0</v>
      </c>
      <c r="N180" s="12">
        <v>0</v>
      </c>
      <c r="O180" s="12">
        <v>0</v>
      </c>
      <c r="P180" s="12">
        <v>2000000</v>
      </c>
      <c r="Q180" s="12">
        <v>0.30549999999999999</v>
      </c>
      <c r="R180" s="12">
        <v>0</v>
      </c>
      <c r="S180" s="12">
        <v>0</v>
      </c>
      <c r="T180" s="32"/>
      <c r="U180" s="12">
        <v>4</v>
      </c>
      <c r="V180" s="12">
        <v>4</v>
      </c>
      <c r="W180" s="12">
        <v>1</v>
      </c>
    </row>
    <row r="181" spans="1:23" x14ac:dyDescent="0.3">
      <c r="A181" s="12">
        <v>5</v>
      </c>
      <c r="B181" s="12">
        <v>1</v>
      </c>
      <c r="C181" s="12">
        <v>5</v>
      </c>
      <c r="E181" s="12">
        <v>1</v>
      </c>
      <c r="F181" s="12">
        <v>1</v>
      </c>
      <c r="G181" s="12">
        <v>5</v>
      </c>
      <c r="H181" s="12">
        <v>1</v>
      </c>
      <c r="I181" s="20" t="s">
        <v>112</v>
      </c>
      <c r="J181" s="12">
        <v>5</v>
      </c>
      <c r="K181" s="12">
        <v>21</v>
      </c>
      <c r="L181" s="12">
        <v>0</v>
      </c>
      <c r="M181" s="12">
        <v>0</v>
      </c>
      <c r="N181" s="12">
        <v>0</v>
      </c>
      <c r="O181" s="12">
        <v>0</v>
      </c>
      <c r="P181" s="12">
        <v>2000000</v>
      </c>
      <c r="Q181" s="12">
        <v>0.60729999999999995</v>
      </c>
      <c r="R181" s="12">
        <v>0</v>
      </c>
      <c r="S181" s="12">
        <v>0</v>
      </c>
      <c r="T181" s="32"/>
      <c r="U181" s="12">
        <v>5</v>
      </c>
      <c r="V181" s="12">
        <v>5</v>
      </c>
      <c r="W181" s="12">
        <v>1</v>
      </c>
    </row>
    <row r="182" spans="1:23" x14ac:dyDescent="0.3">
      <c r="A182" s="12">
        <v>6</v>
      </c>
      <c r="B182" s="12">
        <v>1</v>
      </c>
      <c r="C182" s="12">
        <v>6</v>
      </c>
      <c r="E182" s="12">
        <v>1</v>
      </c>
      <c r="F182" s="12">
        <v>1</v>
      </c>
      <c r="G182" s="12">
        <v>6</v>
      </c>
      <c r="H182" s="12">
        <v>1</v>
      </c>
      <c r="I182" s="20" t="s">
        <v>112</v>
      </c>
      <c r="J182" s="12">
        <v>6</v>
      </c>
      <c r="K182" s="12">
        <v>21</v>
      </c>
      <c r="L182" s="12">
        <v>0</v>
      </c>
      <c r="M182" s="12">
        <v>0</v>
      </c>
      <c r="N182" s="12">
        <v>0</v>
      </c>
      <c r="O182" s="12">
        <v>0</v>
      </c>
      <c r="P182" s="12">
        <v>2000000</v>
      </c>
      <c r="Q182" s="12">
        <v>0.72010000000000007</v>
      </c>
      <c r="R182" s="12">
        <v>0</v>
      </c>
      <c r="S182" s="12">
        <v>0</v>
      </c>
      <c r="T182" s="32"/>
      <c r="U182" s="12">
        <v>6</v>
      </c>
      <c r="V182" s="12">
        <v>6</v>
      </c>
      <c r="W182" s="12">
        <v>1</v>
      </c>
    </row>
    <row r="183" spans="1:23" x14ac:dyDescent="0.3">
      <c r="A183" s="12">
        <v>7</v>
      </c>
      <c r="B183" s="12">
        <v>1</v>
      </c>
      <c r="C183" s="12">
        <v>7</v>
      </c>
      <c r="E183" s="12">
        <v>1</v>
      </c>
      <c r="F183" s="12">
        <v>1</v>
      </c>
      <c r="G183" s="12">
        <v>7</v>
      </c>
      <c r="H183" s="12">
        <v>1</v>
      </c>
      <c r="I183" s="20" t="s">
        <v>112</v>
      </c>
      <c r="J183" s="12">
        <v>7</v>
      </c>
      <c r="K183" s="12">
        <v>21</v>
      </c>
      <c r="L183" s="12">
        <v>0</v>
      </c>
      <c r="M183" s="12">
        <v>0</v>
      </c>
      <c r="N183" s="12">
        <v>0</v>
      </c>
      <c r="O183" s="12">
        <v>0</v>
      </c>
      <c r="P183" s="12">
        <v>2000000</v>
      </c>
      <c r="Q183" s="12">
        <v>0.1666</v>
      </c>
      <c r="R183" s="12">
        <v>0</v>
      </c>
      <c r="S183" s="12">
        <v>0</v>
      </c>
      <c r="T183" s="32"/>
      <c r="U183" s="12">
        <v>7</v>
      </c>
      <c r="V183" s="12">
        <v>7</v>
      </c>
      <c r="W183" s="12">
        <v>1</v>
      </c>
    </row>
    <row r="184" spans="1:23" x14ac:dyDescent="0.3">
      <c r="A184" s="12">
        <v>8</v>
      </c>
      <c r="B184" s="12">
        <v>1</v>
      </c>
      <c r="C184" s="12">
        <v>8</v>
      </c>
      <c r="E184" s="12">
        <v>1</v>
      </c>
      <c r="F184" s="12">
        <v>1</v>
      </c>
      <c r="G184" s="12">
        <v>8</v>
      </c>
      <c r="H184" s="12">
        <v>1</v>
      </c>
      <c r="I184" s="20" t="s">
        <v>112</v>
      </c>
      <c r="J184" s="12">
        <v>8</v>
      </c>
      <c r="K184" s="12">
        <v>23</v>
      </c>
      <c r="L184" s="12">
        <v>0</v>
      </c>
      <c r="M184" s="12">
        <v>0</v>
      </c>
      <c r="N184" s="12">
        <v>0</v>
      </c>
      <c r="O184" s="12">
        <v>0</v>
      </c>
      <c r="P184" s="12">
        <v>12000000</v>
      </c>
      <c r="Q184" s="12">
        <v>0</v>
      </c>
      <c r="R184" s="12">
        <v>1</v>
      </c>
      <c r="S184" s="12">
        <v>1</v>
      </c>
      <c r="T184" s="32"/>
      <c r="U184" s="12">
        <v>8</v>
      </c>
      <c r="V184" s="12">
        <v>8</v>
      </c>
      <c r="W184" s="12">
        <v>1</v>
      </c>
    </row>
    <row r="185" spans="1:23" x14ac:dyDescent="0.3">
      <c r="A185" s="12">
        <v>9</v>
      </c>
      <c r="B185" s="12">
        <v>1</v>
      </c>
      <c r="C185" s="12">
        <v>9</v>
      </c>
      <c r="E185" s="12">
        <v>1</v>
      </c>
      <c r="F185" s="12">
        <v>1</v>
      </c>
      <c r="G185" s="12">
        <v>9</v>
      </c>
      <c r="H185" s="12">
        <v>1</v>
      </c>
      <c r="I185" s="20" t="s">
        <v>112</v>
      </c>
      <c r="T185" s="32"/>
      <c r="U185" s="12">
        <v>9</v>
      </c>
      <c r="V185" s="12">
        <v>9</v>
      </c>
      <c r="W185" s="12">
        <v>1</v>
      </c>
    </row>
    <row r="186" spans="1:23" x14ac:dyDescent="0.3">
      <c r="A186" s="12">
        <v>10</v>
      </c>
      <c r="B186" s="12">
        <v>1</v>
      </c>
      <c r="C186" s="12">
        <v>10</v>
      </c>
      <c r="E186" s="12">
        <v>1</v>
      </c>
      <c r="F186" s="12">
        <v>1</v>
      </c>
      <c r="G186" s="12">
        <v>10</v>
      </c>
      <c r="H186" s="12">
        <v>1</v>
      </c>
      <c r="I186" s="20" t="s">
        <v>112</v>
      </c>
      <c r="T186" s="32"/>
      <c r="U186" s="12">
        <v>10</v>
      </c>
      <c r="V186" s="12">
        <v>10</v>
      </c>
      <c r="W186" s="12">
        <v>1</v>
      </c>
    </row>
    <row r="187" spans="1:23" x14ac:dyDescent="0.3">
      <c r="A187" s="12">
        <v>11</v>
      </c>
      <c r="B187" s="12">
        <v>1</v>
      </c>
      <c r="C187" s="12">
        <v>11</v>
      </c>
      <c r="E187" s="12">
        <v>1</v>
      </c>
      <c r="F187" s="12">
        <v>1</v>
      </c>
      <c r="G187" s="12">
        <v>11</v>
      </c>
      <c r="H187" s="12">
        <v>1</v>
      </c>
      <c r="I187" s="20" t="s">
        <v>112</v>
      </c>
      <c r="Q187" s="20"/>
      <c r="T187" s="32"/>
      <c r="U187" s="12">
        <v>11</v>
      </c>
      <c r="V187" s="12">
        <v>11</v>
      </c>
      <c r="W187" s="12">
        <v>1</v>
      </c>
    </row>
    <row r="188" spans="1:23" x14ac:dyDescent="0.3">
      <c r="A188" s="12">
        <v>12</v>
      </c>
      <c r="B188" s="12">
        <v>1</v>
      </c>
      <c r="C188" s="12">
        <v>12</v>
      </c>
      <c r="E188" s="12">
        <v>1</v>
      </c>
      <c r="F188" s="12">
        <v>1</v>
      </c>
      <c r="G188" s="12">
        <v>12</v>
      </c>
      <c r="H188" s="12">
        <v>1</v>
      </c>
      <c r="I188" s="20" t="s">
        <v>112</v>
      </c>
      <c r="Q188" s="20"/>
      <c r="T188" s="32"/>
      <c r="U188" s="12">
        <v>12</v>
      </c>
      <c r="V188" s="12">
        <v>12</v>
      </c>
      <c r="W188" s="12">
        <v>1</v>
      </c>
    </row>
    <row r="189" spans="1:23" x14ac:dyDescent="0.3">
      <c r="A189" s="12">
        <v>13</v>
      </c>
      <c r="B189" s="12">
        <v>1</v>
      </c>
      <c r="C189" s="12">
        <v>13</v>
      </c>
      <c r="E189" s="12">
        <v>1</v>
      </c>
      <c r="F189" s="12">
        <v>1</v>
      </c>
      <c r="G189" s="12">
        <v>13</v>
      </c>
      <c r="H189" s="12">
        <v>1</v>
      </c>
      <c r="I189" s="20" t="s">
        <v>112</v>
      </c>
      <c r="Q189" s="20"/>
      <c r="T189" s="32"/>
      <c r="U189" s="12">
        <v>13</v>
      </c>
      <c r="V189" s="12">
        <v>13</v>
      </c>
      <c r="W189" s="12">
        <v>1</v>
      </c>
    </row>
    <row r="190" spans="1:23" x14ac:dyDescent="0.3">
      <c r="A190" s="12">
        <v>14</v>
      </c>
      <c r="B190" s="12">
        <v>1</v>
      </c>
      <c r="C190" s="12">
        <v>14</v>
      </c>
      <c r="E190" s="12">
        <v>1</v>
      </c>
      <c r="F190" s="12">
        <v>1</v>
      </c>
      <c r="G190" s="12">
        <v>14</v>
      </c>
      <c r="H190" s="12">
        <v>2</v>
      </c>
      <c r="I190" s="20" t="s">
        <v>1</v>
      </c>
      <c r="Q190" s="20"/>
      <c r="T190" s="32"/>
      <c r="U190" s="12">
        <v>14</v>
      </c>
      <c r="V190" s="12">
        <v>14</v>
      </c>
      <c r="W190" s="12">
        <v>1</v>
      </c>
    </row>
    <row r="191" spans="1:23" x14ac:dyDescent="0.3">
      <c r="A191" s="12">
        <v>15</v>
      </c>
      <c r="B191" s="12">
        <v>1</v>
      </c>
      <c r="C191" s="12">
        <v>15</v>
      </c>
      <c r="E191" s="12">
        <v>1</v>
      </c>
      <c r="F191" s="12">
        <v>1</v>
      </c>
      <c r="G191" s="12">
        <v>15</v>
      </c>
      <c r="H191" s="12">
        <v>1</v>
      </c>
      <c r="I191" s="20" t="s">
        <v>112</v>
      </c>
      <c r="Q191" s="20"/>
      <c r="T191" s="32"/>
      <c r="U191" s="12">
        <v>15</v>
      </c>
      <c r="V191" s="12">
        <v>15</v>
      </c>
      <c r="W191" s="12">
        <v>1</v>
      </c>
    </row>
    <row r="192" spans="1:23" x14ac:dyDescent="0.3">
      <c r="A192" s="12">
        <v>16</v>
      </c>
      <c r="B192" s="12">
        <v>1</v>
      </c>
      <c r="C192" s="12">
        <v>16</v>
      </c>
      <c r="E192" s="12">
        <v>1</v>
      </c>
      <c r="F192" s="12">
        <v>1</v>
      </c>
      <c r="G192" s="12">
        <v>16</v>
      </c>
      <c r="H192" s="12">
        <v>1</v>
      </c>
      <c r="I192" s="20" t="s">
        <v>112</v>
      </c>
      <c r="Q192" s="20"/>
      <c r="T192" s="32"/>
      <c r="U192" s="12">
        <v>16</v>
      </c>
      <c r="V192" s="12">
        <v>16</v>
      </c>
      <c r="W192" s="12">
        <v>1</v>
      </c>
    </row>
    <row r="193" spans="1:23" x14ac:dyDescent="0.3">
      <c r="A193" s="12">
        <v>17</v>
      </c>
      <c r="B193" s="12">
        <v>1</v>
      </c>
      <c r="C193" s="12">
        <v>17</v>
      </c>
      <c r="E193" s="12">
        <v>1</v>
      </c>
      <c r="F193" s="12">
        <v>1</v>
      </c>
      <c r="G193" s="12">
        <v>17</v>
      </c>
      <c r="H193" s="12">
        <v>1</v>
      </c>
      <c r="I193" s="20" t="s">
        <v>112</v>
      </c>
      <c r="Q193" s="20"/>
      <c r="T193" s="32"/>
      <c r="U193" s="12">
        <v>17</v>
      </c>
      <c r="V193" s="12">
        <v>17</v>
      </c>
      <c r="W193" s="12">
        <v>1</v>
      </c>
    </row>
    <row r="194" spans="1:23" x14ac:dyDescent="0.3">
      <c r="A194" s="12">
        <v>18</v>
      </c>
      <c r="B194" s="12">
        <v>1</v>
      </c>
      <c r="C194" s="12">
        <v>18</v>
      </c>
      <c r="E194" s="12">
        <v>1</v>
      </c>
      <c r="F194" s="12">
        <v>1</v>
      </c>
      <c r="G194" s="12">
        <v>18</v>
      </c>
      <c r="H194" s="12">
        <v>1</v>
      </c>
      <c r="I194" s="20" t="s">
        <v>112</v>
      </c>
      <c r="Q194" s="20"/>
      <c r="T194" s="32"/>
      <c r="U194" s="12">
        <v>18</v>
      </c>
      <c r="V194" s="12">
        <v>18</v>
      </c>
      <c r="W194" s="12">
        <v>1</v>
      </c>
    </row>
    <row r="195" spans="1:23" x14ac:dyDescent="0.3">
      <c r="A195" s="12">
        <v>19</v>
      </c>
      <c r="B195" s="12">
        <v>1</v>
      </c>
      <c r="C195" s="12">
        <v>19</v>
      </c>
      <c r="E195" s="12">
        <v>1</v>
      </c>
      <c r="F195" s="12">
        <v>1</v>
      </c>
      <c r="G195" s="12">
        <v>19</v>
      </c>
      <c r="H195" s="12">
        <v>1</v>
      </c>
      <c r="I195" s="20" t="s">
        <v>112</v>
      </c>
      <c r="Q195" s="20"/>
      <c r="T195" s="32"/>
      <c r="U195" s="12">
        <v>19</v>
      </c>
      <c r="V195" s="12">
        <v>19</v>
      </c>
      <c r="W195" s="12">
        <v>1</v>
      </c>
    </row>
    <row r="196" spans="1:23" x14ac:dyDescent="0.3">
      <c r="A196" s="12">
        <v>20</v>
      </c>
      <c r="B196" s="12">
        <v>1</v>
      </c>
      <c r="C196" s="12">
        <v>20</v>
      </c>
      <c r="E196" s="12">
        <v>1</v>
      </c>
      <c r="F196" s="12">
        <v>1</v>
      </c>
      <c r="G196" s="12">
        <v>20</v>
      </c>
      <c r="H196" s="12">
        <v>1</v>
      </c>
      <c r="I196" s="20" t="s">
        <v>112</v>
      </c>
      <c r="Q196" s="20"/>
      <c r="T196" s="32"/>
      <c r="U196" s="12">
        <v>20</v>
      </c>
      <c r="V196" s="12">
        <v>20</v>
      </c>
      <c r="W196" s="12">
        <v>1</v>
      </c>
    </row>
    <row r="197" spans="1:23" x14ac:dyDescent="0.3">
      <c r="A197" s="12">
        <v>21</v>
      </c>
      <c r="B197" s="12">
        <v>1</v>
      </c>
      <c r="C197" s="12">
        <v>21</v>
      </c>
      <c r="E197" s="12">
        <v>1</v>
      </c>
      <c r="F197" s="12">
        <v>1</v>
      </c>
      <c r="G197" s="12">
        <v>21</v>
      </c>
      <c r="H197" s="12">
        <v>3</v>
      </c>
      <c r="I197" s="20" t="s">
        <v>1</v>
      </c>
      <c r="Q197" s="20"/>
      <c r="T197" s="32"/>
      <c r="U197" s="12">
        <v>21</v>
      </c>
      <c r="V197" s="12">
        <v>21</v>
      </c>
      <c r="W197" s="12">
        <v>1</v>
      </c>
    </row>
    <row r="198" spans="1:23" x14ac:dyDescent="0.3">
      <c r="A198" s="12">
        <v>22</v>
      </c>
      <c r="B198" s="12">
        <v>1</v>
      </c>
      <c r="C198" s="12">
        <v>22</v>
      </c>
      <c r="E198" s="12">
        <v>1</v>
      </c>
      <c r="F198" s="12">
        <v>1</v>
      </c>
      <c r="G198" s="12">
        <v>22</v>
      </c>
      <c r="H198" s="12">
        <v>1</v>
      </c>
      <c r="I198" s="20" t="s">
        <v>112</v>
      </c>
      <c r="Q198" s="20"/>
      <c r="T198" s="32"/>
      <c r="U198" s="12">
        <v>22</v>
      </c>
      <c r="V198" s="12">
        <v>22</v>
      </c>
      <c r="W198" s="12">
        <v>1</v>
      </c>
    </row>
    <row r="199" spans="1:23" x14ac:dyDescent="0.3">
      <c r="A199" s="12">
        <v>23</v>
      </c>
      <c r="B199" s="12">
        <v>1</v>
      </c>
      <c r="C199" s="12">
        <v>23</v>
      </c>
      <c r="E199" s="12">
        <v>1</v>
      </c>
      <c r="F199" s="12">
        <v>1</v>
      </c>
      <c r="G199" s="12">
        <v>23</v>
      </c>
      <c r="H199" s="12">
        <v>1</v>
      </c>
      <c r="I199" s="20" t="s">
        <v>112</v>
      </c>
      <c r="Q199" s="20"/>
      <c r="T199" s="32"/>
      <c r="U199" s="12">
        <v>23</v>
      </c>
      <c r="V199" s="12">
        <v>23</v>
      </c>
      <c r="W199" s="12">
        <v>1</v>
      </c>
    </row>
    <row r="200" spans="1:23" x14ac:dyDescent="0.3">
      <c r="A200" s="12">
        <v>24</v>
      </c>
      <c r="B200" s="12">
        <v>1</v>
      </c>
      <c r="C200" s="12">
        <v>24</v>
      </c>
      <c r="E200" s="12">
        <v>1</v>
      </c>
      <c r="F200" s="12">
        <v>1</v>
      </c>
      <c r="G200" s="12">
        <v>24</v>
      </c>
      <c r="H200" s="12">
        <v>1</v>
      </c>
      <c r="I200" s="20" t="s">
        <v>112</v>
      </c>
      <c r="Q200" s="20"/>
      <c r="T200" s="32"/>
      <c r="U200" s="12">
        <v>24</v>
      </c>
      <c r="V200" s="12">
        <v>24</v>
      </c>
      <c r="W200" s="12">
        <v>1</v>
      </c>
    </row>
    <row r="201" spans="1:23" x14ac:dyDescent="0.3">
      <c r="A201" s="12">
        <v>25</v>
      </c>
      <c r="B201" s="12">
        <v>1</v>
      </c>
      <c r="C201" s="12">
        <v>25</v>
      </c>
      <c r="E201" s="12">
        <v>1</v>
      </c>
      <c r="F201" s="12">
        <v>1</v>
      </c>
      <c r="G201" s="12">
        <v>25</v>
      </c>
      <c r="H201" s="12">
        <v>1</v>
      </c>
      <c r="I201" s="20" t="s">
        <v>112</v>
      </c>
      <c r="Q201" s="20"/>
      <c r="T201" s="32"/>
      <c r="U201" s="12">
        <v>25</v>
      </c>
      <c r="V201" s="12">
        <v>25</v>
      </c>
      <c r="W201" s="12">
        <v>1</v>
      </c>
    </row>
    <row r="202" spans="1:23" x14ac:dyDescent="0.3">
      <c r="A202" s="12">
        <v>26</v>
      </c>
      <c r="B202" s="12">
        <v>1</v>
      </c>
      <c r="C202" s="12">
        <v>26</v>
      </c>
      <c r="E202" s="12">
        <v>1</v>
      </c>
      <c r="F202" s="12">
        <v>1</v>
      </c>
      <c r="G202" s="12">
        <v>26</v>
      </c>
      <c r="H202" s="12">
        <v>4</v>
      </c>
      <c r="I202" s="20" t="s">
        <v>1</v>
      </c>
      <c r="Q202" s="20"/>
      <c r="T202" s="32"/>
      <c r="U202" s="12">
        <v>26</v>
      </c>
      <c r="V202" s="12">
        <v>26</v>
      </c>
      <c r="W202" s="12">
        <v>1</v>
      </c>
    </row>
    <row r="203" spans="1:23" x14ac:dyDescent="0.3">
      <c r="A203" s="12">
        <v>27</v>
      </c>
      <c r="B203" s="12">
        <v>1</v>
      </c>
      <c r="C203" s="12">
        <v>27</v>
      </c>
      <c r="E203" s="12">
        <v>1</v>
      </c>
      <c r="F203" s="12">
        <v>1</v>
      </c>
      <c r="G203" s="12">
        <v>27</v>
      </c>
      <c r="H203" s="12">
        <v>1</v>
      </c>
      <c r="I203" s="20" t="s">
        <v>112</v>
      </c>
      <c r="Q203" s="20"/>
      <c r="T203" s="32"/>
      <c r="U203" s="12">
        <v>27</v>
      </c>
      <c r="V203" s="12">
        <v>27</v>
      </c>
      <c r="W203" s="12">
        <v>1</v>
      </c>
    </row>
    <row r="204" spans="1:23" x14ac:dyDescent="0.3">
      <c r="A204" s="12">
        <v>28</v>
      </c>
      <c r="B204" s="12">
        <v>1</v>
      </c>
      <c r="C204" s="12">
        <v>28</v>
      </c>
      <c r="E204" s="12">
        <v>1</v>
      </c>
      <c r="F204" s="12">
        <v>1</v>
      </c>
      <c r="G204" s="12">
        <v>28</v>
      </c>
      <c r="H204" s="12">
        <v>1</v>
      </c>
      <c r="I204" s="20" t="s">
        <v>112</v>
      </c>
      <c r="Q204" s="20"/>
      <c r="T204" s="32"/>
      <c r="U204" s="12">
        <v>28</v>
      </c>
      <c r="V204" s="12">
        <v>28</v>
      </c>
      <c r="W204" s="12">
        <v>1</v>
      </c>
    </row>
    <row r="205" spans="1:23" x14ac:dyDescent="0.3">
      <c r="A205" s="12">
        <v>29</v>
      </c>
      <c r="B205" s="12">
        <v>1</v>
      </c>
      <c r="C205" s="12">
        <v>29</v>
      </c>
      <c r="E205" s="12">
        <v>1</v>
      </c>
      <c r="F205" s="12">
        <v>1</v>
      </c>
      <c r="G205" s="12">
        <v>29</v>
      </c>
      <c r="H205" s="12">
        <v>1</v>
      </c>
      <c r="I205" s="20" t="s">
        <v>112</v>
      </c>
      <c r="Q205" s="20"/>
      <c r="T205" s="32"/>
      <c r="U205" s="12">
        <v>29</v>
      </c>
      <c r="V205" s="12">
        <v>29</v>
      </c>
      <c r="W205" s="12">
        <v>1</v>
      </c>
    </row>
    <row r="206" spans="1:23" x14ac:dyDescent="0.3">
      <c r="A206" s="12">
        <v>30</v>
      </c>
      <c r="B206" s="12">
        <v>1</v>
      </c>
      <c r="C206" s="12">
        <v>30</v>
      </c>
      <c r="E206" s="12">
        <v>1</v>
      </c>
      <c r="F206" s="12">
        <v>1</v>
      </c>
      <c r="G206" s="12">
        <v>30</v>
      </c>
      <c r="H206" s="12">
        <v>1</v>
      </c>
      <c r="I206" s="20" t="s">
        <v>112</v>
      </c>
      <c r="Q206" s="20"/>
      <c r="T206" s="32"/>
      <c r="U206" s="12">
        <v>30</v>
      </c>
      <c r="V206" s="12">
        <v>30</v>
      </c>
      <c r="W206" s="12">
        <v>1</v>
      </c>
    </row>
    <row r="207" spans="1:23" x14ac:dyDescent="0.3">
      <c r="A207" s="12">
        <v>31</v>
      </c>
      <c r="B207" s="12">
        <v>1</v>
      </c>
      <c r="C207" s="12">
        <v>31</v>
      </c>
      <c r="E207" s="12">
        <v>1</v>
      </c>
      <c r="F207" s="12">
        <v>1</v>
      </c>
      <c r="G207" s="12">
        <v>31</v>
      </c>
      <c r="H207" s="12">
        <v>1</v>
      </c>
      <c r="I207" s="20" t="s">
        <v>112</v>
      </c>
      <c r="Q207" s="20"/>
      <c r="T207" s="32"/>
      <c r="U207" s="12">
        <v>31</v>
      </c>
      <c r="V207" s="12">
        <v>31</v>
      </c>
      <c r="W207" s="12">
        <v>1</v>
      </c>
    </row>
    <row r="208" spans="1:23" x14ac:dyDescent="0.3">
      <c r="A208" s="12">
        <v>32</v>
      </c>
      <c r="B208" s="12">
        <v>1</v>
      </c>
      <c r="C208" s="12">
        <v>32</v>
      </c>
      <c r="E208" s="12">
        <v>1</v>
      </c>
      <c r="F208" s="12">
        <v>1</v>
      </c>
      <c r="G208" s="12">
        <v>32</v>
      </c>
      <c r="H208" s="12">
        <v>1</v>
      </c>
      <c r="I208" s="20" t="s">
        <v>112</v>
      </c>
      <c r="Q208" s="20"/>
      <c r="T208" s="32"/>
      <c r="U208" s="12">
        <v>32</v>
      </c>
      <c r="V208" s="12">
        <v>32</v>
      </c>
      <c r="W208" s="12">
        <v>1</v>
      </c>
    </row>
    <row r="209" spans="1:27" x14ac:dyDescent="0.3">
      <c r="A209" s="12">
        <v>33</v>
      </c>
      <c r="B209" s="12">
        <v>1</v>
      </c>
      <c r="C209" s="12">
        <v>33</v>
      </c>
      <c r="E209" s="12">
        <v>1</v>
      </c>
      <c r="F209" s="12">
        <v>1</v>
      </c>
      <c r="G209" s="12">
        <v>33</v>
      </c>
      <c r="H209" s="12">
        <v>5</v>
      </c>
      <c r="I209" s="20" t="s">
        <v>1</v>
      </c>
      <c r="Q209" s="20"/>
      <c r="T209" s="32"/>
      <c r="U209" s="12">
        <v>33</v>
      </c>
      <c r="V209" s="12">
        <v>33</v>
      </c>
      <c r="W209" s="12">
        <v>1</v>
      </c>
    </row>
    <row r="210" spans="1:27" x14ac:dyDescent="0.3">
      <c r="A210" s="12">
        <v>34</v>
      </c>
      <c r="B210" s="12">
        <v>1</v>
      </c>
      <c r="C210" s="12">
        <v>34</v>
      </c>
      <c r="E210" s="12">
        <v>1</v>
      </c>
      <c r="F210" s="12">
        <v>1</v>
      </c>
      <c r="G210" s="12">
        <v>34</v>
      </c>
      <c r="H210" s="12">
        <v>1</v>
      </c>
      <c r="I210" s="20" t="s">
        <v>112</v>
      </c>
      <c r="Q210" s="20"/>
      <c r="T210" s="32"/>
      <c r="U210" s="12">
        <v>34</v>
      </c>
      <c r="V210" s="12">
        <v>34</v>
      </c>
      <c r="W210" s="12">
        <v>1</v>
      </c>
    </row>
    <row r="211" spans="1:27" x14ac:dyDescent="0.3">
      <c r="A211" s="12">
        <v>35</v>
      </c>
      <c r="B211" s="12">
        <v>1</v>
      </c>
      <c r="C211" s="12">
        <v>35</v>
      </c>
      <c r="E211" s="12">
        <v>1</v>
      </c>
      <c r="F211" s="12">
        <v>1</v>
      </c>
      <c r="G211" s="12">
        <v>35</v>
      </c>
      <c r="H211" s="12">
        <v>6</v>
      </c>
      <c r="I211" s="20" t="s">
        <v>1</v>
      </c>
      <c r="Q211" s="20"/>
      <c r="T211" s="32"/>
      <c r="U211" s="12">
        <v>35</v>
      </c>
      <c r="V211" s="12">
        <v>35</v>
      </c>
      <c r="W211" s="12">
        <v>1</v>
      </c>
    </row>
    <row r="212" spans="1:27" x14ac:dyDescent="0.3">
      <c r="A212" s="12">
        <v>36</v>
      </c>
      <c r="B212" s="12">
        <v>1</v>
      </c>
      <c r="C212" s="12">
        <v>36</v>
      </c>
      <c r="E212" s="12">
        <v>1</v>
      </c>
      <c r="F212" s="12">
        <v>1</v>
      </c>
      <c r="G212" s="12">
        <v>36</v>
      </c>
      <c r="H212" s="12">
        <v>1</v>
      </c>
      <c r="I212" s="20" t="s">
        <v>112</v>
      </c>
      <c r="Q212" s="20"/>
      <c r="T212" s="32"/>
      <c r="U212" s="12">
        <v>36</v>
      </c>
      <c r="V212" s="12">
        <v>36</v>
      </c>
      <c r="W212" s="12">
        <v>1</v>
      </c>
    </row>
    <row r="213" spans="1:27" x14ac:dyDescent="0.3">
      <c r="A213" s="12">
        <v>37</v>
      </c>
      <c r="B213" s="12">
        <v>1</v>
      </c>
      <c r="C213" s="12">
        <v>37</v>
      </c>
      <c r="E213" s="12">
        <v>1</v>
      </c>
      <c r="F213" s="12">
        <v>1</v>
      </c>
      <c r="G213" s="12">
        <v>37</v>
      </c>
      <c r="H213" s="12">
        <v>1</v>
      </c>
      <c r="I213" s="20" t="s">
        <v>112</v>
      </c>
      <c r="Q213" s="20"/>
      <c r="T213" s="32"/>
      <c r="U213" s="12">
        <v>37</v>
      </c>
      <c r="V213" s="12">
        <v>37</v>
      </c>
      <c r="W213" s="12">
        <v>1</v>
      </c>
    </row>
    <row r="214" spans="1:27" x14ac:dyDescent="0.3">
      <c r="A214" s="12">
        <v>38</v>
      </c>
      <c r="B214" s="12">
        <v>1</v>
      </c>
      <c r="C214" s="12">
        <v>38</v>
      </c>
      <c r="E214" s="12">
        <v>1</v>
      </c>
      <c r="F214" s="12">
        <v>1</v>
      </c>
      <c r="G214" s="12">
        <v>38</v>
      </c>
      <c r="H214" s="12">
        <v>1</v>
      </c>
      <c r="I214" s="20" t="s">
        <v>112</v>
      </c>
      <c r="Q214" s="20"/>
      <c r="T214" s="32"/>
      <c r="U214" s="12">
        <v>38</v>
      </c>
      <c r="V214" s="12">
        <v>38</v>
      </c>
      <c r="W214" s="12">
        <v>1</v>
      </c>
    </row>
    <row r="215" spans="1:27" x14ac:dyDescent="0.3">
      <c r="A215" s="12">
        <v>39</v>
      </c>
      <c r="B215" s="12">
        <v>1</v>
      </c>
      <c r="C215" s="12">
        <v>39</v>
      </c>
      <c r="E215" s="12">
        <v>1</v>
      </c>
      <c r="F215" s="12">
        <v>1</v>
      </c>
      <c r="G215" s="12">
        <v>39</v>
      </c>
      <c r="H215" s="12">
        <v>1</v>
      </c>
      <c r="I215" s="20" t="s">
        <v>112</v>
      </c>
      <c r="Q215" s="20"/>
      <c r="T215" s="32"/>
      <c r="U215" s="12">
        <v>39</v>
      </c>
      <c r="V215" s="12">
        <v>39</v>
      </c>
      <c r="W215" s="12">
        <v>1</v>
      </c>
    </row>
    <row r="216" spans="1:27" x14ac:dyDescent="0.3">
      <c r="A216" s="12">
        <v>40</v>
      </c>
      <c r="B216" s="12">
        <v>1</v>
      </c>
      <c r="C216" s="12">
        <v>40</v>
      </c>
      <c r="E216" s="12">
        <v>1</v>
      </c>
      <c r="F216" s="12">
        <v>1</v>
      </c>
      <c r="G216" s="12">
        <v>40</v>
      </c>
      <c r="H216" s="12">
        <v>7</v>
      </c>
      <c r="I216" s="20" t="s">
        <v>1</v>
      </c>
      <c r="Q216" s="20"/>
      <c r="T216" s="32"/>
      <c r="U216" s="12">
        <v>40</v>
      </c>
      <c r="V216" s="12">
        <v>40</v>
      </c>
      <c r="W216" s="12">
        <v>1</v>
      </c>
    </row>
    <row r="217" spans="1:27" x14ac:dyDescent="0.3">
      <c r="A217" s="12">
        <v>41</v>
      </c>
      <c r="B217" s="12">
        <v>1</v>
      </c>
      <c r="C217" s="12">
        <v>41</v>
      </c>
      <c r="E217" s="12">
        <v>1</v>
      </c>
      <c r="F217" s="12">
        <v>1</v>
      </c>
      <c r="G217" s="12">
        <v>41</v>
      </c>
      <c r="H217" s="12">
        <v>1</v>
      </c>
      <c r="I217" s="20" t="s">
        <v>112</v>
      </c>
      <c r="Q217" s="20"/>
      <c r="T217" s="32"/>
      <c r="U217" s="12">
        <v>41</v>
      </c>
      <c r="V217" s="12">
        <v>41</v>
      </c>
      <c r="W217" s="12">
        <v>1</v>
      </c>
    </row>
    <row r="218" spans="1:27" x14ac:dyDescent="0.3">
      <c r="A218" s="12">
        <v>42</v>
      </c>
      <c r="B218" s="12">
        <v>1</v>
      </c>
      <c r="C218" s="12">
        <v>42</v>
      </c>
      <c r="E218" s="12">
        <v>1</v>
      </c>
      <c r="F218" s="12">
        <v>1</v>
      </c>
      <c r="G218" s="12">
        <v>42</v>
      </c>
      <c r="H218" s="12">
        <v>1</v>
      </c>
      <c r="I218" s="20" t="s">
        <v>112</v>
      </c>
      <c r="Q218" s="20"/>
      <c r="T218" s="32"/>
      <c r="U218" s="12">
        <v>42</v>
      </c>
      <c r="V218" s="12">
        <v>42</v>
      </c>
      <c r="W218" s="12">
        <v>1</v>
      </c>
    </row>
    <row r="219" spans="1:27" x14ac:dyDescent="0.3">
      <c r="A219" s="12">
        <v>43</v>
      </c>
      <c r="B219" s="12">
        <v>1</v>
      </c>
      <c r="C219" s="12">
        <v>43</v>
      </c>
      <c r="E219" s="12">
        <v>1</v>
      </c>
      <c r="F219" s="12">
        <v>1</v>
      </c>
      <c r="G219" s="12">
        <v>43</v>
      </c>
      <c r="H219" s="12">
        <v>1</v>
      </c>
      <c r="I219" s="20" t="s">
        <v>112</v>
      </c>
      <c r="Q219" s="20"/>
      <c r="T219" s="32"/>
      <c r="U219" s="12">
        <v>43</v>
      </c>
      <c r="V219" s="12">
        <v>43</v>
      </c>
      <c r="W219" s="12">
        <v>1</v>
      </c>
    </row>
    <row r="220" spans="1:27" x14ac:dyDescent="0.3">
      <c r="A220" s="12">
        <v>44</v>
      </c>
      <c r="B220" s="12">
        <v>1</v>
      </c>
      <c r="C220" s="12">
        <v>44</v>
      </c>
      <c r="E220" s="12">
        <v>1</v>
      </c>
      <c r="F220" s="12">
        <v>1</v>
      </c>
      <c r="G220" s="12">
        <v>44</v>
      </c>
      <c r="H220" s="12">
        <v>1</v>
      </c>
      <c r="I220" s="20" t="s">
        <v>112</v>
      </c>
      <c r="Q220" s="20"/>
      <c r="T220" s="32"/>
      <c r="U220" s="12">
        <v>44</v>
      </c>
      <c r="V220" s="12">
        <v>44</v>
      </c>
      <c r="W220" s="12">
        <v>1</v>
      </c>
    </row>
    <row r="221" spans="1:27" x14ac:dyDescent="0.3">
      <c r="A221" s="12">
        <v>45</v>
      </c>
      <c r="B221" s="12">
        <v>1</v>
      </c>
      <c r="C221" s="12">
        <v>45</v>
      </c>
      <c r="E221" s="12">
        <v>1</v>
      </c>
      <c r="F221" s="12">
        <v>1</v>
      </c>
      <c r="G221" s="12">
        <v>45</v>
      </c>
      <c r="H221" s="12">
        <v>1</v>
      </c>
      <c r="I221" s="20" t="s">
        <v>112</v>
      </c>
      <c r="Q221" s="20"/>
      <c r="T221" s="32"/>
      <c r="U221" s="12">
        <v>45</v>
      </c>
      <c r="V221" s="12">
        <v>45</v>
      </c>
      <c r="W221" s="12">
        <v>1</v>
      </c>
    </row>
    <row r="222" spans="1:27" x14ac:dyDescent="0.3">
      <c r="A222" s="12">
        <v>46</v>
      </c>
      <c r="B222" s="12">
        <v>1</v>
      </c>
      <c r="C222" s="12">
        <v>46</v>
      </c>
      <c r="E222" s="12">
        <v>1</v>
      </c>
      <c r="F222" s="12">
        <v>1</v>
      </c>
      <c r="G222" s="12">
        <v>46</v>
      </c>
      <c r="H222" s="12">
        <v>1</v>
      </c>
      <c r="I222" s="20" t="s">
        <v>112</v>
      </c>
      <c r="Q222" s="20"/>
      <c r="T222" s="32"/>
      <c r="U222" s="12">
        <v>46</v>
      </c>
      <c r="V222" s="12">
        <v>46</v>
      </c>
      <c r="W222" s="12">
        <v>1</v>
      </c>
    </row>
    <row r="223" spans="1:27" x14ac:dyDescent="0.3">
      <c r="A223" s="12">
        <v>47</v>
      </c>
      <c r="B223" s="12">
        <v>1</v>
      </c>
      <c r="C223" s="12">
        <v>47</v>
      </c>
      <c r="E223" s="12">
        <v>1</v>
      </c>
      <c r="F223" s="12">
        <v>1</v>
      </c>
      <c r="G223" s="12">
        <v>47</v>
      </c>
      <c r="H223" s="12">
        <v>1</v>
      </c>
      <c r="I223" s="20" t="s">
        <v>112</v>
      </c>
      <c r="Q223" s="20"/>
      <c r="T223" s="32"/>
      <c r="U223" s="12">
        <v>47</v>
      </c>
      <c r="V223" s="12">
        <v>47</v>
      </c>
      <c r="W223" s="12">
        <v>1</v>
      </c>
    </row>
    <row r="224" spans="1:27" s="25" customFormat="1" x14ac:dyDescent="0.3">
      <c r="A224" s="12">
        <v>48</v>
      </c>
      <c r="B224" s="12">
        <v>1</v>
      </c>
      <c r="C224" s="12">
        <v>48</v>
      </c>
      <c r="D224" s="12"/>
      <c r="E224" s="12">
        <v>1</v>
      </c>
      <c r="F224" s="12">
        <v>1</v>
      </c>
      <c r="G224" s="12">
        <v>48</v>
      </c>
      <c r="H224" s="12">
        <v>1</v>
      </c>
      <c r="I224" s="20" t="s">
        <v>112</v>
      </c>
      <c r="J224" s="12"/>
      <c r="K224" s="12"/>
      <c r="L224" s="12"/>
      <c r="M224" s="12"/>
      <c r="N224" s="12"/>
      <c r="O224" s="12"/>
      <c r="P224" s="12"/>
      <c r="Q224" s="20"/>
      <c r="R224" s="12"/>
      <c r="S224" s="12"/>
      <c r="T224" s="32"/>
      <c r="U224" s="12">
        <v>48</v>
      </c>
      <c r="V224" s="12">
        <v>48</v>
      </c>
      <c r="W224" s="12">
        <v>1</v>
      </c>
      <c r="X224" s="12"/>
      <c r="Y224" s="12"/>
      <c r="Z224" s="12"/>
      <c r="AA224" s="12"/>
    </row>
    <row r="225" spans="1:27" s="25" customFormat="1" x14ac:dyDescent="0.3">
      <c r="A225" s="12">
        <v>49</v>
      </c>
      <c r="B225" s="12">
        <v>1</v>
      </c>
      <c r="C225" s="12">
        <v>49</v>
      </c>
      <c r="D225" s="12"/>
      <c r="E225" s="12">
        <v>1</v>
      </c>
      <c r="F225" s="12">
        <v>1</v>
      </c>
      <c r="G225" s="12">
        <v>49</v>
      </c>
      <c r="H225" s="12">
        <v>1</v>
      </c>
      <c r="I225" s="20" t="s">
        <v>112</v>
      </c>
      <c r="J225" s="12"/>
      <c r="K225" s="12"/>
      <c r="L225" s="12"/>
      <c r="M225" s="12"/>
      <c r="N225" s="12"/>
      <c r="O225" s="12"/>
      <c r="P225" s="12"/>
      <c r="Q225" s="20"/>
      <c r="R225" s="12"/>
      <c r="S225" s="12"/>
      <c r="T225" s="32"/>
      <c r="U225" s="12">
        <v>49</v>
      </c>
      <c r="V225" s="12">
        <v>49</v>
      </c>
      <c r="W225" s="12">
        <v>1</v>
      </c>
      <c r="X225" s="12"/>
      <c r="Y225" s="12"/>
      <c r="Z225" s="12"/>
      <c r="AA225" s="12"/>
    </row>
    <row r="226" spans="1:27" x14ac:dyDescent="0.3">
      <c r="A226" s="12">
        <v>50</v>
      </c>
      <c r="B226" s="12">
        <v>1</v>
      </c>
      <c r="C226" s="12">
        <v>50</v>
      </c>
      <c r="E226" s="12">
        <v>1</v>
      </c>
      <c r="F226" s="12">
        <v>1</v>
      </c>
      <c r="G226" s="12">
        <v>50</v>
      </c>
      <c r="H226" s="12">
        <v>1</v>
      </c>
      <c r="I226" s="20" t="s">
        <v>112</v>
      </c>
      <c r="Q226" s="20"/>
      <c r="T226" s="32"/>
      <c r="U226" s="12">
        <v>50</v>
      </c>
      <c r="V226" s="12">
        <v>50</v>
      </c>
      <c r="W226" s="12">
        <v>1</v>
      </c>
    </row>
    <row r="227" spans="1:27" x14ac:dyDescent="0.3">
      <c r="A227" s="12">
        <v>51</v>
      </c>
      <c r="B227" s="12">
        <v>1</v>
      </c>
      <c r="C227" s="12">
        <v>51</v>
      </c>
      <c r="E227" s="12">
        <v>1</v>
      </c>
      <c r="F227" s="12">
        <v>1</v>
      </c>
      <c r="G227" s="12">
        <v>51</v>
      </c>
      <c r="H227" s="12">
        <v>1</v>
      </c>
      <c r="I227" s="20" t="s">
        <v>112</v>
      </c>
      <c r="Q227" s="20"/>
      <c r="T227" s="32"/>
      <c r="U227" s="12">
        <v>51</v>
      </c>
      <c r="V227" s="12">
        <v>51</v>
      </c>
      <c r="W227" s="12">
        <v>1</v>
      </c>
    </row>
    <row r="228" spans="1:27" x14ac:dyDescent="0.3">
      <c r="A228" s="12">
        <v>14</v>
      </c>
      <c r="B228" s="12">
        <v>2</v>
      </c>
      <c r="C228" s="12">
        <v>2</v>
      </c>
      <c r="E228" s="12">
        <v>1</v>
      </c>
      <c r="F228" s="12">
        <v>2</v>
      </c>
      <c r="G228" s="12">
        <v>1</v>
      </c>
      <c r="H228" s="12">
        <v>1</v>
      </c>
      <c r="I228" s="20" t="s">
        <v>112</v>
      </c>
    </row>
    <row r="229" spans="1:27" x14ac:dyDescent="0.3">
      <c r="A229" s="12">
        <v>21</v>
      </c>
      <c r="B229" s="12">
        <v>2</v>
      </c>
      <c r="C229" s="12">
        <v>2</v>
      </c>
      <c r="E229" s="12">
        <v>1</v>
      </c>
      <c r="F229" s="12">
        <v>2</v>
      </c>
      <c r="G229" s="12">
        <v>2</v>
      </c>
      <c r="H229" s="12">
        <v>8</v>
      </c>
      <c r="I229" s="20" t="s">
        <v>113</v>
      </c>
    </row>
    <row r="230" spans="1:27" x14ac:dyDescent="0.3">
      <c r="A230" s="12">
        <v>26</v>
      </c>
      <c r="B230" s="12">
        <v>2</v>
      </c>
      <c r="C230" s="12">
        <v>2</v>
      </c>
      <c r="X230" s="25"/>
      <c r="Y230" s="25"/>
      <c r="Z230" s="25"/>
      <c r="AA230" s="25"/>
    </row>
    <row r="231" spans="1:27" x14ac:dyDescent="0.3">
      <c r="A231" s="12">
        <v>33</v>
      </c>
      <c r="B231" s="12">
        <v>2</v>
      </c>
      <c r="C231" s="12">
        <v>2</v>
      </c>
      <c r="X231" s="25"/>
      <c r="Y231" s="25"/>
      <c r="Z231" s="25"/>
      <c r="AA231" s="25"/>
    </row>
    <row r="232" spans="1:27" x14ac:dyDescent="0.3">
      <c r="A232" s="12">
        <v>35</v>
      </c>
      <c r="B232" s="12">
        <v>2</v>
      </c>
      <c r="C232" s="12">
        <v>2</v>
      </c>
    </row>
    <row r="233" spans="1:27" x14ac:dyDescent="0.3">
      <c r="A233" s="12">
        <v>40</v>
      </c>
      <c r="B233" s="12">
        <v>2</v>
      </c>
      <c r="C233" s="12">
        <v>2</v>
      </c>
    </row>
    <row r="234" spans="1:27" x14ac:dyDescent="0.3">
      <c r="A234" s="12">
        <v>1</v>
      </c>
      <c r="B234" s="12">
        <v>2</v>
      </c>
      <c r="C234" s="12">
        <v>1</v>
      </c>
    </row>
    <row r="235" spans="1:27" x14ac:dyDescent="0.3">
      <c r="A235" s="12">
        <v>2</v>
      </c>
      <c r="B235" s="12">
        <v>2</v>
      </c>
      <c r="C235" s="12">
        <v>1</v>
      </c>
    </row>
    <row r="236" spans="1:27" x14ac:dyDescent="0.3">
      <c r="A236" s="12">
        <v>3</v>
      </c>
      <c r="B236" s="12">
        <v>2</v>
      </c>
      <c r="C236" s="12">
        <v>1</v>
      </c>
    </row>
    <row r="237" spans="1:27" x14ac:dyDescent="0.3">
      <c r="A237" s="12">
        <v>4</v>
      </c>
      <c r="B237" s="12">
        <v>2</v>
      </c>
      <c r="C237" s="12">
        <v>1</v>
      </c>
    </row>
    <row r="238" spans="1:27" x14ac:dyDescent="0.3">
      <c r="A238" s="12">
        <v>5</v>
      </c>
      <c r="B238" s="12">
        <v>2</v>
      </c>
      <c r="C238" s="12">
        <v>1</v>
      </c>
    </row>
    <row r="239" spans="1:27" x14ac:dyDescent="0.3">
      <c r="A239" s="12">
        <v>6</v>
      </c>
      <c r="B239" s="12">
        <v>2</v>
      </c>
      <c r="C239" s="12">
        <v>1</v>
      </c>
    </row>
    <row r="240" spans="1:27" x14ac:dyDescent="0.3">
      <c r="A240" s="12">
        <v>7</v>
      </c>
      <c r="B240" s="12">
        <v>2</v>
      </c>
      <c r="C240" s="12">
        <v>1</v>
      </c>
    </row>
    <row r="241" spans="1:3" x14ac:dyDescent="0.3">
      <c r="A241" s="12">
        <v>8</v>
      </c>
      <c r="B241" s="12">
        <v>2</v>
      </c>
      <c r="C241" s="12">
        <v>1</v>
      </c>
    </row>
    <row r="242" spans="1:3" x14ac:dyDescent="0.3">
      <c r="A242" s="12">
        <v>9</v>
      </c>
      <c r="B242" s="12">
        <v>2</v>
      </c>
      <c r="C242" s="12">
        <v>1</v>
      </c>
    </row>
    <row r="243" spans="1:3" x14ac:dyDescent="0.3">
      <c r="A243" s="12">
        <v>10</v>
      </c>
      <c r="B243" s="12">
        <v>2</v>
      </c>
      <c r="C243" s="12">
        <v>1</v>
      </c>
    </row>
    <row r="244" spans="1:3" x14ac:dyDescent="0.3">
      <c r="A244" s="12">
        <v>11</v>
      </c>
      <c r="B244" s="12">
        <v>2</v>
      </c>
      <c r="C244" s="12">
        <v>1</v>
      </c>
    </row>
    <row r="245" spans="1:3" x14ac:dyDescent="0.3">
      <c r="A245" s="12">
        <v>12</v>
      </c>
      <c r="B245" s="12">
        <v>2</v>
      </c>
      <c r="C245" s="12">
        <v>1</v>
      </c>
    </row>
    <row r="246" spans="1:3" x14ac:dyDescent="0.3">
      <c r="A246" s="12">
        <v>13</v>
      </c>
      <c r="B246" s="12">
        <v>2</v>
      </c>
      <c r="C246" s="12">
        <v>1</v>
      </c>
    </row>
    <row r="247" spans="1:3" x14ac:dyDescent="0.3">
      <c r="A247" s="12">
        <v>15</v>
      </c>
      <c r="B247" s="12">
        <v>2</v>
      </c>
      <c r="C247" s="12">
        <v>1</v>
      </c>
    </row>
    <row r="248" spans="1:3" x14ac:dyDescent="0.3">
      <c r="A248" s="12">
        <v>16</v>
      </c>
      <c r="B248" s="12">
        <v>2</v>
      </c>
      <c r="C248" s="12">
        <v>1</v>
      </c>
    </row>
    <row r="249" spans="1:3" x14ac:dyDescent="0.3">
      <c r="A249" s="12">
        <v>17</v>
      </c>
      <c r="B249" s="12">
        <v>2</v>
      </c>
      <c r="C249" s="12">
        <v>1</v>
      </c>
    </row>
    <row r="250" spans="1:3" x14ac:dyDescent="0.3">
      <c r="A250" s="12">
        <v>18</v>
      </c>
      <c r="B250" s="12">
        <v>2</v>
      </c>
      <c r="C250" s="12">
        <v>1</v>
      </c>
    </row>
    <row r="251" spans="1:3" x14ac:dyDescent="0.3">
      <c r="A251" s="12">
        <v>19</v>
      </c>
      <c r="B251" s="12">
        <v>2</v>
      </c>
      <c r="C251" s="12">
        <v>1</v>
      </c>
    </row>
    <row r="252" spans="1:3" x14ac:dyDescent="0.3">
      <c r="A252" s="12">
        <v>20</v>
      </c>
      <c r="B252" s="12">
        <v>2</v>
      </c>
      <c r="C252" s="12">
        <v>1</v>
      </c>
    </row>
    <row r="253" spans="1:3" x14ac:dyDescent="0.3">
      <c r="A253" s="12">
        <v>22</v>
      </c>
      <c r="B253" s="12">
        <v>2</v>
      </c>
      <c r="C253" s="12">
        <v>1</v>
      </c>
    </row>
    <row r="254" spans="1:3" x14ac:dyDescent="0.3">
      <c r="A254" s="12">
        <v>23</v>
      </c>
      <c r="B254" s="12">
        <v>2</v>
      </c>
      <c r="C254" s="12">
        <v>1</v>
      </c>
    </row>
    <row r="255" spans="1:3" x14ac:dyDescent="0.3">
      <c r="A255" s="12">
        <v>24</v>
      </c>
      <c r="B255" s="12">
        <v>2</v>
      </c>
      <c r="C255" s="12">
        <v>1</v>
      </c>
    </row>
    <row r="256" spans="1:3" x14ac:dyDescent="0.3">
      <c r="A256" s="12">
        <v>25</v>
      </c>
      <c r="B256" s="12">
        <v>2</v>
      </c>
      <c r="C256" s="12">
        <v>1</v>
      </c>
    </row>
    <row r="257" spans="1:3" x14ac:dyDescent="0.3">
      <c r="A257" s="12">
        <v>27</v>
      </c>
      <c r="B257" s="12">
        <v>2</v>
      </c>
      <c r="C257" s="12">
        <v>1</v>
      </c>
    </row>
    <row r="258" spans="1:3" x14ac:dyDescent="0.3">
      <c r="A258" s="12">
        <v>28</v>
      </c>
      <c r="B258" s="12">
        <v>2</v>
      </c>
      <c r="C258" s="12">
        <v>1</v>
      </c>
    </row>
    <row r="259" spans="1:3" x14ac:dyDescent="0.3">
      <c r="A259" s="12">
        <v>29</v>
      </c>
      <c r="B259" s="12">
        <v>2</v>
      </c>
      <c r="C259" s="12">
        <v>1</v>
      </c>
    </row>
    <row r="260" spans="1:3" x14ac:dyDescent="0.3">
      <c r="A260" s="12">
        <v>30</v>
      </c>
      <c r="B260" s="12">
        <v>2</v>
      </c>
      <c r="C260" s="12">
        <v>1</v>
      </c>
    </row>
    <row r="261" spans="1:3" x14ac:dyDescent="0.3">
      <c r="A261" s="12">
        <v>31</v>
      </c>
      <c r="B261" s="12">
        <v>2</v>
      </c>
      <c r="C261" s="12">
        <v>1</v>
      </c>
    </row>
    <row r="262" spans="1:3" x14ac:dyDescent="0.3">
      <c r="A262" s="12">
        <v>32</v>
      </c>
      <c r="B262" s="12">
        <v>2</v>
      </c>
      <c r="C262" s="12">
        <v>1</v>
      </c>
    </row>
    <row r="263" spans="1:3" x14ac:dyDescent="0.3">
      <c r="A263" s="12">
        <v>34</v>
      </c>
      <c r="B263" s="12">
        <v>2</v>
      </c>
      <c r="C263" s="12">
        <v>1</v>
      </c>
    </row>
    <row r="264" spans="1:3" x14ac:dyDescent="0.3">
      <c r="A264" s="12">
        <v>36</v>
      </c>
      <c r="B264" s="12">
        <v>2</v>
      </c>
      <c r="C264" s="12">
        <v>1</v>
      </c>
    </row>
    <row r="265" spans="1:3" x14ac:dyDescent="0.3">
      <c r="A265" s="12">
        <v>37</v>
      </c>
      <c r="B265" s="12">
        <v>2</v>
      </c>
      <c r="C265" s="12">
        <v>1</v>
      </c>
    </row>
    <row r="266" spans="1:3" x14ac:dyDescent="0.3">
      <c r="A266" s="12">
        <v>38</v>
      </c>
      <c r="B266" s="12">
        <v>2</v>
      </c>
      <c r="C266" s="12">
        <v>1</v>
      </c>
    </row>
    <row r="267" spans="1:3" x14ac:dyDescent="0.3">
      <c r="A267" s="12">
        <v>39</v>
      </c>
      <c r="B267" s="12">
        <v>2</v>
      </c>
      <c r="C267" s="12">
        <v>1</v>
      </c>
    </row>
    <row r="268" spans="1:3" x14ac:dyDescent="0.3">
      <c r="A268" s="12">
        <v>41</v>
      </c>
      <c r="B268" s="12">
        <v>2</v>
      </c>
      <c r="C268" s="12">
        <v>1</v>
      </c>
    </row>
    <row r="269" spans="1:3" x14ac:dyDescent="0.3">
      <c r="A269" s="12">
        <v>42</v>
      </c>
      <c r="B269" s="12">
        <v>2</v>
      </c>
      <c r="C269" s="12">
        <v>1</v>
      </c>
    </row>
    <row r="270" spans="1:3" x14ac:dyDescent="0.3">
      <c r="A270" s="12">
        <v>43</v>
      </c>
      <c r="B270" s="12">
        <v>2</v>
      </c>
      <c r="C270" s="12">
        <v>1</v>
      </c>
    </row>
    <row r="271" spans="1:3" x14ac:dyDescent="0.3">
      <c r="A271" s="12">
        <v>44</v>
      </c>
      <c r="B271" s="12">
        <v>2</v>
      </c>
      <c r="C271" s="12">
        <v>1</v>
      </c>
    </row>
    <row r="272" spans="1:3" x14ac:dyDescent="0.3">
      <c r="A272" s="12">
        <v>45</v>
      </c>
      <c r="B272" s="12">
        <v>2</v>
      </c>
      <c r="C272" s="12">
        <v>1</v>
      </c>
    </row>
    <row r="273" spans="1:23" x14ac:dyDescent="0.3">
      <c r="A273" s="12">
        <v>46</v>
      </c>
      <c r="B273" s="12">
        <v>2</v>
      </c>
      <c r="C273" s="12">
        <v>1</v>
      </c>
    </row>
    <row r="274" spans="1:23" x14ac:dyDescent="0.3">
      <c r="A274" s="12">
        <v>47</v>
      </c>
      <c r="B274" s="12">
        <v>2</v>
      </c>
      <c r="C274" s="12">
        <v>1</v>
      </c>
    </row>
    <row r="275" spans="1:23" x14ac:dyDescent="0.3">
      <c r="A275" s="12">
        <v>48</v>
      </c>
      <c r="B275" s="12">
        <v>2</v>
      </c>
      <c r="C275" s="12">
        <v>1</v>
      </c>
    </row>
    <row r="276" spans="1:23" x14ac:dyDescent="0.3">
      <c r="A276" s="12">
        <v>49</v>
      </c>
      <c r="B276" s="12">
        <v>2</v>
      </c>
      <c r="C276" s="12">
        <v>1</v>
      </c>
    </row>
    <row r="277" spans="1:23" x14ac:dyDescent="0.3">
      <c r="A277" s="12">
        <v>50</v>
      </c>
      <c r="B277" s="12">
        <v>2</v>
      </c>
      <c r="C277" s="12">
        <v>1</v>
      </c>
    </row>
    <row r="278" spans="1:23" x14ac:dyDescent="0.3">
      <c r="A278" s="12">
        <v>51</v>
      </c>
      <c r="B278" s="12">
        <v>2</v>
      </c>
      <c r="C278" s="12">
        <v>1</v>
      </c>
    </row>
    <row r="281" spans="1:23" x14ac:dyDescent="0.3">
      <c r="A281" s="25" t="s">
        <v>117</v>
      </c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</row>
    <row r="282" spans="1:23" x14ac:dyDescent="0.3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</row>
    <row r="283" spans="1:23" x14ac:dyDescent="0.3">
      <c r="A283" s="12" t="s">
        <v>89</v>
      </c>
      <c r="E283" s="12" t="s">
        <v>90</v>
      </c>
      <c r="J283" s="12" t="s">
        <v>91</v>
      </c>
      <c r="U283" s="12" t="s">
        <v>92</v>
      </c>
    </row>
    <row r="284" spans="1:23" x14ac:dyDescent="0.3">
      <c r="A284" s="12" t="s">
        <v>93</v>
      </c>
      <c r="B284" s="12" t="s">
        <v>94</v>
      </c>
      <c r="C284" s="12" t="s">
        <v>95</v>
      </c>
      <c r="E284" s="12" t="s">
        <v>96</v>
      </c>
      <c r="F284" s="12" t="s">
        <v>94</v>
      </c>
      <c r="G284" s="12" t="s">
        <v>97</v>
      </c>
      <c r="H284" s="12" t="s">
        <v>98</v>
      </c>
      <c r="J284" s="12" t="s">
        <v>99</v>
      </c>
      <c r="K284" s="12" t="s">
        <v>100</v>
      </c>
      <c r="L284" s="12" t="s">
        <v>101</v>
      </c>
      <c r="M284" s="12" t="s">
        <v>102</v>
      </c>
      <c r="N284" s="12" t="s">
        <v>103</v>
      </c>
      <c r="O284" s="12" t="s">
        <v>104</v>
      </c>
      <c r="P284" s="12" t="s">
        <v>105</v>
      </c>
      <c r="Q284" s="12" t="s">
        <v>106</v>
      </c>
      <c r="R284" s="12" t="s">
        <v>107</v>
      </c>
      <c r="S284" s="12" t="s">
        <v>108</v>
      </c>
      <c r="U284" s="12" t="s">
        <v>109</v>
      </c>
      <c r="V284" s="12" t="s">
        <v>97</v>
      </c>
      <c r="W284" s="12" t="s">
        <v>96</v>
      </c>
    </row>
    <row r="285" spans="1:23" x14ac:dyDescent="0.3">
      <c r="A285" s="12">
        <v>1</v>
      </c>
      <c r="B285" s="12">
        <v>1</v>
      </c>
      <c r="C285" s="12">
        <v>1</v>
      </c>
      <c r="E285" s="12">
        <v>1</v>
      </c>
      <c r="F285" s="12">
        <v>1</v>
      </c>
      <c r="G285" s="12">
        <v>1</v>
      </c>
      <c r="H285" s="12">
        <v>1</v>
      </c>
      <c r="J285" s="12">
        <v>1</v>
      </c>
      <c r="K285" s="12">
        <v>2</v>
      </c>
      <c r="L285" s="12">
        <v>0</v>
      </c>
      <c r="M285" s="12">
        <v>0</v>
      </c>
      <c r="N285" s="12">
        <v>0</v>
      </c>
      <c r="O285" s="12">
        <v>350000</v>
      </c>
      <c r="P285" s="12">
        <v>400000</v>
      </c>
      <c r="Q285" s="12">
        <v>1</v>
      </c>
      <c r="R285" s="12">
        <v>0</v>
      </c>
      <c r="S285" s="12">
        <v>0</v>
      </c>
      <c r="U285" s="12">
        <v>1</v>
      </c>
      <c r="V285" s="12">
        <v>1</v>
      </c>
      <c r="W285" s="12">
        <v>2</v>
      </c>
    </row>
    <row r="286" spans="1:23" x14ac:dyDescent="0.3">
      <c r="A286" s="12">
        <v>2</v>
      </c>
      <c r="B286" s="12">
        <v>1</v>
      </c>
      <c r="C286" s="12">
        <v>2</v>
      </c>
      <c r="E286" s="12">
        <v>1</v>
      </c>
      <c r="F286" s="12">
        <v>1</v>
      </c>
      <c r="G286" s="12">
        <v>2</v>
      </c>
      <c r="H286" s="12">
        <v>1</v>
      </c>
      <c r="J286" s="12">
        <v>2</v>
      </c>
      <c r="K286" s="12">
        <v>2</v>
      </c>
      <c r="L286" s="12">
        <v>0</v>
      </c>
      <c r="M286" s="12">
        <v>0</v>
      </c>
      <c r="N286" s="12">
        <v>0</v>
      </c>
      <c r="O286" s="12">
        <v>750000</v>
      </c>
      <c r="P286" s="12">
        <v>9250000</v>
      </c>
      <c r="Q286" s="12">
        <v>1</v>
      </c>
      <c r="R286" s="12">
        <v>0</v>
      </c>
      <c r="S286" s="12">
        <v>0</v>
      </c>
      <c r="U286" s="12">
        <v>2</v>
      </c>
      <c r="V286" s="12">
        <v>2</v>
      </c>
      <c r="W286" s="12">
        <v>2</v>
      </c>
    </row>
    <row r="287" spans="1:23" x14ac:dyDescent="0.3">
      <c r="A287" s="12">
        <v>3</v>
      </c>
      <c r="B287" s="12">
        <v>1</v>
      </c>
      <c r="C287" s="12">
        <v>3</v>
      </c>
      <c r="E287" s="12">
        <v>1</v>
      </c>
      <c r="F287" s="12">
        <v>1</v>
      </c>
      <c r="G287" s="12">
        <v>3</v>
      </c>
      <c r="H287" s="12">
        <v>1</v>
      </c>
      <c r="J287" s="12">
        <v>3</v>
      </c>
      <c r="K287" s="12">
        <v>23</v>
      </c>
      <c r="L287" s="12">
        <v>0</v>
      </c>
      <c r="M287" s="12">
        <v>0</v>
      </c>
      <c r="N287" s="12">
        <v>0</v>
      </c>
      <c r="O287" s="12">
        <v>0</v>
      </c>
      <c r="P287" s="12">
        <v>1200000</v>
      </c>
      <c r="Q287" s="12">
        <v>0</v>
      </c>
      <c r="R287" s="12">
        <v>1</v>
      </c>
      <c r="S287" s="12">
        <v>1</v>
      </c>
      <c r="U287" s="12">
        <v>3</v>
      </c>
      <c r="V287" s="12">
        <v>3</v>
      </c>
      <c r="W287" s="12">
        <v>2</v>
      </c>
    </row>
    <row r="288" spans="1:23" x14ac:dyDescent="0.3">
      <c r="A288" s="12">
        <v>4</v>
      </c>
      <c r="B288" s="12">
        <v>1</v>
      </c>
      <c r="C288" s="12">
        <v>4</v>
      </c>
      <c r="E288" s="12">
        <v>1</v>
      </c>
      <c r="F288" s="12">
        <v>1</v>
      </c>
      <c r="G288" s="12">
        <v>4</v>
      </c>
      <c r="H288" s="12">
        <v>1</v>
      </c>
      <c r="J288" s="12">
        <v>4</v>
      </c>
      <c r="K288" s="12">
        <v>23</v>
      </c>
      <c r="L288" s="12">
        <v>0</v>
      </c>
      <c r="M288" s="12">
        <v>0</v>
      </c>
      <c r="N288" s="12">
        <v>0</v>
      </c>
      <c r="O288" s="12">
        <v>0</v>
      </c>
      <c r="P288" s="12">
        <v>18500000</v>
      </c>
      <c r="Q288" s="12">
        <v>0</v>
      </c>
      <c r="R288" s="12">
        <v>1</v>
      </c>
      <c r="S288" s="12">
        <v>1</v>
      </c>
      <c r="U288" s="12">
        <v>4</v>
      </c>
      <c r="V288" s="12">
        <v>4</v>
      </c>
      <c r="W288" s="12">
        <v>2</v>
      </c>
    </row>
    <row r="289" spans="1:23" x14ac:dyDescent="0.3">
      <c r="A289" s="12">
        <v>5</v>
      </c>
      <c r="B289" s="12">
        <v>1</v>
      </c>
      <c r="C289" s="12">
        <v>5</v>
      </c>
      <c r="E289" s="12">
        <v>1</v>
      </c>
      <c r="F289" s="12">
        <v>1</v>
      </c>
      <c r="G289" s="12">
        <v>5</v>
      </c>
      <c r="H289" s="12">
        <v>1</v>
      </c>
      <c r="U289" s="12">
        <v>5</v>
      </c>
      <c r="V289" s="12">
        <v>5</v>
      </c>
      <c r="W289" s="12">
        <v>2</v>
      </c>
    </row>
    <row r="290" spans="1:23" x14ac:dyDescent="0.3">
      <c r="A290" s="12">
        <v>6</v>
      </c>
      <c r="B290" s="12">
        <v>1</v>
      </c>
      <c r="C290" s="12">
        <v>6</v>
      </c>
      <c r="E290" s="12">
        <v>1</v>
      </c>
      <c r="F290" s="12">
        <v>1</v>
      </c>
      <c r="G290" s="12">
        <v>6</v>
      </c>
      <c r="H290" s="12">
        <v>1</v>
      </c>
      <c r="U290" s="12">
        <v>6</v>
      </c>
      <c r="V290" s="12">
        <v>6</v>
      </c>
      <c r="W290" s="12">
        <v>2</v>
      </c>
    </row>
    <row r="291" spans="1:23" x14ac:dyDescent="0.3">
      <c r="A291" s="12">
        <v>7</v>
      </c>
      <c r="B291" s="12">
        <v>1</v>
      </c>
      <c r="C291" s="12">
        <v>7</v>
      </c>
      <c r="E291" s="12">
        <v>1</v>
      </c>
      <c r="F291" s="12">
        <v>1</v>
      </c>
      <c r="G291" s="12">
        <v>7</v>
      </c>
      <c r="H291" s="12">
        <v>1</v>
      </c>
      <c r="U291" s="12">
        <v>7</v>
      </c>
      <c r="V291" s="12">
        <v>7</v>
      </c>
      <c r="W291" s="12">
        <v>2</v>
      </c>
    </row>
    <row r="292" spans="1:23" x14ac:dyDescent="0.3">
      <c r="A292" s="12">
        <v>8</v>
      </c>
      <c r="B292" s="12">
        <v>1</v>
      </c>
      <c r="C292" s="12">
        <v>8</v>
      </c>
      <c r="E292" s="12">
        <v>1</v>
      </c>
      <c r="F292" s="12">
        <v>1</v>
      </c>
      <c r="G292" s="12">
        <v>8</v>
      </c>
      <c r="H292" s="12">
        <v>1</v>
      </c>
      <c r="U292" s="12">
        <v>8</v>
      </c>
      <c r="V292" s="12">
        <v>8</v>
      </c>
      <c r="W292" s="12">
        <v>2</v>
      </c>
    </row>
    <row r="293" spans="1:23" x14ac:dyDescent="0.3">
      <c r="A293" s="12">
        <v>9</v>
      </c>
      <c r="B293" s="12">
        <v>1</v>
      </c>
      <c r="C293" s="12">
        <v>9</v>
      </c>
      <c r="E293" s="12">
        <v>1</v>
      </c>
      <c r="F293" s="12">
        <v>1</v>
      </c>
      <c r="G293" s="12">
        <v>9</v>
      </c>
      <c r="H293" s="12">
        <v>1</v>
      </c>
      <c r="U293" s="12">
        <v>9</v>
      </c>
      <c r="V293" s="12">
        <v>9</v>
      </c>
      <c r="W293" s="12">
        <v>2</v>
      </c>
    </row>
    <row r="294" spans="1:23" x14ac:dyDescent="0.3">
      <c r="A294" s="12">
        <v>10</v>
      </c>
      <c r="B294" s="12">
        <v>1</v>
      </c>
      <c r="C294" s="12">
        <v>10</v>
      </c>
      <c r="E294" s="12">
        <v>1</v>
      </c>
      <c r="F294" s="12">
        <v>1</v>
      </c>
      <c r="G294" s="12">
        <v>10</v>
      </c>
      <c r="H294" s="12">
        <v>1</v>
      </c>
      <c r="U294" s="12">
        <v>10</v>
      </c>
      <c r="V294" s="12">
        <v>10</v>
      </c>
      <c r="W294" s="12">
        <v>2</v>
      </c>
    </row>
    <row r="295" spans="1:23" x14ac:dyDescent="0.3">
      <c r="A295" s="12">
        <v>11</v>
      </c>
      <c r="B295" s="12">
        <v>1</v>
      </c>
      <c r="C295" s="12">
        <v>11</v>
      </c>
      <c r="E295" s="12">
        <v>1</v>
      </c>
      <c r="F295" s="12">
        <v>1</v>
      </c>
      <c r="G295" s="12">
        <v>11</v>
      </c>
      <c r="H295" s="12">
        <v>1</v>
      </c>
      <c r="U295" s="12">
        <v>11</v>
      </c>
      <c r="V295" s="12">
        <v>11</v>
      </c>
      <c r="W295" s="12">
        <v>2</v>
      </c>
    </row>
    <row r="296" spans="1:23" x14ac:dyDescent="0.3">
      <c r="A296" s="12">
        <v>12</v>
      </c>
      <c r="B296" s="12">
        <v>1</v>
      </c>
      <c r="C296" s="12">
        <v>12</v>
      </c>
      <c r="E296" s="12">
        <v>1</v>
      </c>
      <c r="F296" s="12">
        <v>1</v>
      </c>
      <c r="G296" s="12">
        <v>12</v>
      </c>
      <c r="H296" s="12">
        <v>1</v>
      </c>
      <c r="U296" s="12">
        <v>12</v>
      </c>
      <c r="V296" s="12">
        <v>12</v>
      </c>
      <c r="W296" s="12">
        <v>2</v>
      </c>
    </row>
    <row r="297" spans="1:23" x14ac:dyDescent="0.3">
      <c r="A297" s="12">
        <v>13</v>
      </c>
      <c r="B297" s="12">
        <v>1</v>
      </c>
      <c r="C297" s="12">
        <v>13</v>
      </c>
      <c r="E297" s="12">
        <v>1</v>
      </c>
      <c r="F297" s="12">
        <v>1</v>
      </c>
      <c r="G297" s="12">
        <v>13</v>
      </c>
      <c r="H297" s="12">
        <v>1</v>
      </c>
      <c r="U297" s="12">
        <v>13</v>
      </c>
      <c r="V297" s="12">
        <v>13</v>
      </c>
      <c r="W297" s="12">
        <v>2</v>
      </c>
    </row>
    <row r="298" spans="1:23" x14ac:dyDescent="0.3">
      <c r="A298" s="12">
        <v>14</v>
      </c>
      <c r="B298" s="12">
        <v>1</v>
      </c>
      <c r="C298" s="12">
        <v>14</v>
      </c>
      <c r="E298" s="12">
        <v>1</v>
      </c>
      <c r="F298" s="12">
        <v>1</v>
      </c>
      <c r="G298" s="12">
        <v>14</v>
      </c>
      <c r="H298" s="12">
        <v>1</v>
      </c>
      <c r="U298" s="12">
        <v>14</v>
      </c>
      <c r="V298" s="12">
        <v>14</v>
      </c>
      <c r="W298" s="12">
        <v>2</v>
      </c>
    </row>
    <row r="299" spans="1:23" x14ac:dyDescent="0.3">
      <c r="A299" s="12">
        <v>15</v>
      </c>
      <c r="B299" s="12">
        <v>1</v>
      </c>
      <c r="C299" s="12">
        <v>15</v>
      </c>
      <c r="E299" s="12">
        <v>1</v>
      </c>
      <c r="F299" s="12">
        <v>1</v>
      </c>
      <c r="G299" s="12">
        <v>15</v>
      </c>
      <c r="H299" s="12">
        <v>1</v>
      </c>
      <c r="U299" s="12">
        <v>15</v>
      </c>
      <c r="V299" s="12">
        <v>15</v>
      </c>
      <c r="W299" s="12">
        <v>2</v>
      </c>
    </row>
    <row r="300" spans="1:23" x14ac:dyDescent="0.3">
      <c r="A300" s="12">
        <v>16</v>
      </c>
      <c r="B300" s="12">
        <v>1</v>
      </c>
      <c r="C300" s="12">
        <v>16</v>
      </c>
      <c r="E300" s="12">
        <v>1</v>
      </c>
      <c r="F300" s="12">
        <v>1</v>
      </c>
      <c r="G300" s="12">
        <v>16</v>
      </c>
      <c r="H300" s="12">
        <v>1</v>
      </c>
      <c r="U300" s="12">
        <v>16</v>
      </c>
      <c r="V300" s="12">
        <v>16</v>
      </c>
      <c r="W300" s="12">
        <v>2</v>
      </c>
    </row>
    <row r="301" spans="1:23" x14ac:dyDescent="0.3">
      <c r="A301" s="12">
        <v>17</v>
      </c>
      <c r="B301" s="12">
        <v>1</v>
      </c>
      <c r="C301" s="12">
        <v>17</v>
      </c>
      <c r="E301" s="12">
        <v>1</v>
      </c>
      <c r="F301" s="12">
        <v>1</v>
      </c>
      <c r="G301" s="12">
        <v>17</v>
      </c>
      <c r="H301" s="12">
        <v>1</v>
      </c>
      <c r="U301" s="12">
        <v>17</v>
      </c>
      <c r="V301" s="12">
        <v>17</v>
      </c>
      <c r="W301" s="12">
        <v>2</v>
      </c>
    </row>
    <row r="302" spans="1:23" x14ac:dyDescent="0.3">
      <c r="A302" s="12">
        <v>18</v>
      </c>
      <c r="B302" s="12">
        <v>1</v>
      </c>
      <c r="C302" s="12">
        <v>18</v>
      </c>
      <c r="E302" s="12">
        <v>1</v>
      </c>
      <c r="F302" s="12">
        <v>1</v>
      </c>
      <c r="G302" s="12">
        <v>18</v>
      </c>
      <c r="H302" s="12">
        <v>1</v>
      </c>
      <c r="U302" s="12">
        <v>18</v>
      </c>
      <c r="V302" s="12">
        <v>18</v>
      </c>
      <c r="W302" s="12">
        <v>2</v>
      </c>
    </row>
    <row r="303" spans="1:23" x14ac:dyDescent="0.3">
      <c r="A303" s="12">
        <v>19</v>
      </c>
      <c r="B303" s="12">
        <v>1</v>
      </c>
      <c r="C303" s="12">
        <v>19</v>
      </c>
      <c r="E303" s="12">
        <v>1</v>
      </c>
      <c r="F303" s="12">
        <v>1</v>
      </c>
      <c r="G303" s="12">
        <v>19</v>
      </c>
      <c r="H303" s="12">
        <v>1</v>
      </c>
      <c r="U303" s="12">
        <v>19</v>
      </c>
      <c r="V303" s="12">
        <v>19</v>
      </c>
      <c r="W303" s="12">
        <v>2</v>
      </c>
    </row>
    <row r="304" spans="1:23" x14ac:dyDescent="0.3">
      <c r="A304" s="12">
        <v>20</v>
      </c>
      <c r="B304" s="12">
        <v>1</v>
      </c>
      <c r="C304" s="12">
        <v>20</v>
      </c>
      <c r="E304" s="12">
        <v>1</v>
      </c>
      <c r="F304" s="12">
        <v>1</v>
      </c>
      <c r="G304" s="12">
        <v>20</v>
      </c>
      <c r="H304" s="12">
        <v>1</v>
      </c>
      <c r="U304" s="12">
        <v>20</v>
      </c>
      <c r="V304" s="12">
        <v>20</v>
      </c>
      <c r="W304" s="12">
        <v>2</v>
      </c>
    </row>
    <row r="305" spans="1:23" x14ac:dyDescent="0.3">
      <c r="A305" s="12">
        <v>21</v>
      </c>
      <c r="B305" s="12">
        <v>1</v>
      </c>
      <c r="C305" s="12">
        <v>21</v>
      </c>
      <c r="E305" s="12">
        <v>1</v>
      </c>
      <c r="F305" s="12">
        <v>1</v>
      </c>
      <c r="G305" s="12">
        <v>21</v>
      </c>
      <c r="H305" s="12">
        <v>1</v>
      </c>
      <c r="U305" s="12">
        <v>21</v>
      </c>
      <c r="V305" s="12">
        <v>21</v>
      </c>
      <c r="W305" s="12">
        <v>2</v>
      </c>
    </row>
    <row r="306" spans="1:23" x14ac:dyDescent="0.3">
      <c r="A306" s="12">
        <v>22</v>
      </c>
      <c r="B306" s="12">
        <v>1</v>
      </c>
      <c r="C306" s="12">
        <v>22</v>
      </c>
      <c r="E306" s="12">
        <v>1</v>
      </c>
      <c r="F306" s="12">
        <v>1</v>
      </c>
      <c r="G306" s="12">
        <v>22</v>
      </c>
      <c r="H306" s="12">
        <v>1</v>
      </c>
      <c r="U306" s="12">
        <v>22</v>
      </c>
      <c r="V306" s="12">
        <v>22</v>
      </c>
      <c r="W306" s="12">
        <v>2</v>
      </c>
    </row>
    <row r="307" spans="1:23" x14ac:dyDescent="0.3">
      <c r="A307" s="12">
        <v>23</v>
      </c>
      <c r="B307" s="12">
        <v>1</v>
      </c>
      <c r="C307" s="12">
        <v>23</v>
      </c>
      <c r="E307" s="12">
        <v>1</v>
      </c>
      <c r="F307" s="12">
        <v>1</v>
      </c>
      <c r="G307" s="12">
        <v>23</v>
      </c>
      <c r="H307" s="12">
        <v>1</v>
      </c>
      <c r="U307" s="12">
        <v>23</v>
      </c>
      <c r="V307" s="12">
        <v>23</v>
      </c>
      <c r="W307" s="12">
        <v>2</v>
      </c>
    </row>
    <row r="308" spans="1:23" x14ac:dyDescent="0.3">
      <c r="A308" s="12">
        <v>24</v>
      </c>
      <c r="B308" s="12">
        <v>1</v>
      </c>
      <c r="C308" s="12">
        <v>24</v>
      </c>
      <c r="E308" s="12">
        <v>1</v>
      </c>
      <c r="F308" s="12">
        <v>1</v>
      </c>
      <c r="G308" s="12">
        <v>24</v>
      </c>
      <c r="H308" s="12">
        <v>1</v>
      </c>
      <c r="U308" s="12">
        <v>24</v>
      </c>
      <c r="V308" s="12">
        <v>24</v>
      </c>
      <c r="W308" s="12">
        <v>2</v>
      </c>
    </row>
    <row r="309" spans="1:23" x14ac:dyDescent="0.3">
      <c r="A309" s="12">
        <v>25</v>
      </c>
      <c r="B309" s="12">
        <v>1</v>
      </c>
      <c r="C309" s="12">
        <v>25</v>
      </c>
      <c r="E309" s="12">
        <v>1</v>
      </c>
      <c r="F309" s="12">
        <v>1</v>
      </c>
      <c r="G309" s="12">
        <v>25</v>
      </c>
      <c r="H309" s="12">
        <v>1</v>
      </c>
      <c r="U309" s="12">
        <v>25</v>
      </c>
      <c r="V309" s="12">
        <v>25</v>
      </c>
      <c r="W309" s="12">
        <v>2</v>
      </c>
    </row>
    <row r="310" spans="1:23" x14ac:dyDescent="0.3">
      <c r="A310" s="12">
        <v>26</v>
      </c>
      <c r="B310" s="12">
        <v>1</v>
      </c>
      <c r="C310" s="12">
        <v>26</v>
      </c>
      <c r="E310" s="12">
        <v>1</v>
      </c>
      <c r="F310" s="12">
        <v>1</v>
      </c>
      <c r="G310" s="12">
        <v>26</v>
      </c>
      <c r="H310" s="12">
        <v>1</v>
      </c>
      <c r="U310" s="12">
        <v>26</v>
      </c>
      <c r="V310" s="12">
        <v>26</v>
      </c>
      <c r="W310" s="12">
        <v>2</v>
      </c>
    </row>
    <row r="311" spans="1:23" x14ac:dyDescent="0.3">
      <c r="A311" s="12">
        <v>27</v>
      </c>
      <c r="B311" s="12">
        <v>1</v>
      </c>
      <c r="C311" s="12">
        <v>27</v>
      </c>
      <c r="E311" s="12">
        <v>1</v>
      </c>
      <c r="F311" s="12">
        <v>1</v>
      </c>
      <c r="G311" s="12">
        <v>27</v>
      </c>
      <c r="H311" s="12">
        <v>1</v>
      </c>
      <c r="U311" s="12">
        <v>27</v>
      </c>
      <c r="V311" s="12">
        <v>27</v>
      </c>
      <c r="W311" s="12">
        <v>2</v>
      </c>
    </row>
    <row r="312" spans="1:23" x14ac:dyDescent="0.3">
      <c r="A312" s="12">
        <v>28</v>
      </c>
      <c r="B312" s="12">
        <v>1</v>
      </c>
      <c r="C312" s="12">
        <v>28</v>
      </c>
      <c r="E312" s="12">
        <v>1</v>
      </c>
      <c r="F312" s="12">
        <v>1</v>
      </c>
      <c r="G312" s="12">
        <v>28</v>
      </c>
      <c r="H312" s="12">
        <v>1</v>
      </c>
      <c r="U312" s="12">
        <v>28</v>
      </c>
      <c r="V312" s="12">
        <v>28</v>
      </c>
      <c r="W312" s="12">
        <v>2</v>
      </c>
    </row>
    <row r="313" spans="1:23" x14ac:dyDescent="0.3">
      <c r="A313" s="12">
        <v>29</v>
      </c>
      <c r="B313" s="12">
        <v>1</v>
      </c>
      <c r="C313" s="12">
        <v>29</v>
      </c>
      <c r="E313" s="12">
        <v>1</v>
      </c>
      <c r="F313" s="12">
        <v>1</v>
      </c>
      <c r="G313" s="12">
        <v>29</v>
      </c>
      <c r="H313" s="12">
        <v>1</v>
      </c>
      <c r="U313" s="12">
        <v>29</v>
      </c>
      <c r="V313" s="12">
        <v>29</v>
      </c>
      <c r="W313" s="12">
        <v>2</v>
      </c>
    </row>
    <row r="314" spans="1:23" x14ac:dyDescent="0.3">
      <c r="A314" s="12">
        <v>30</v>
      </c>
      <c r="B314" s="12">
        <v>1</v>
      </c>
      <c r="C314" s="12">
        <v>30</v>
      </c>
      <c r="E314" s="12">
        <v>1</v>
      </c>
      <c r="F314" s="12">
        <v>1</v>
      </c>
      <c r="G314" s="12">
        <v>30</v>
      </c>
      <c r="H314" s="12">
        <v>1</v>
      </c>
      <c r="U314" s="12">
        <v>30</v>
      </c>
      <c r="V314" s="12">
        <v>30</v>
      </c>
      <c r="W314" s="12">
        <v>2</v>
      </c>
    </row>
    <row r="315" spans="1:23" x14ac:dyDescent="0.3">
      <c r="A315" s="12">
        <v>31</v>
      </c>
      <c r="B315" s="12">
        <v>1</v>
      </c>
      <c r="C315" s="12">
        <v>31</v>
      </c>
      <c r="E315" s="12">
        <v>1</v>
      </c>
      <c r="F315" s="12">
        <v>1</v>
      </c>
      <c r="G315" s="12">
        <v>31</v>
      </c>
      <c r="H315" s="12">
        <v>1</v>
      </c>
      <c r="U315" s="12">
        <v>31</v>
      </c>
      <c r="V315" s="12">
        <v>31</v>
      </c>
      <c r="W315" s="12">
        <v>2</v>
      </c>
    </row>
    <row r="316" spans="1:23" x14ac:dyDescent="0.3">
      <c r="A316" s="12">
        <v>32</v>
      </c>
      <c r="B316" s="12">
        <v>1</v>
      </c>
      <c r="C316" s="12">
        <v>32</v>
      </c>
      <c r="E316" s="12">
        <v>1</v>
      </c>
      <c r="F316" s="12">
        <v>1</v>
      </c>
      <c r="G316" s="12">
        <v>32</v>
      </c>
      <c r="H316" s="12">
        <v>1</v>
      </c>
      <c r="U316" s="12">
        <v>32</v>
      </c>
      <c r="V316" s="12">
        <v>32</v>
      </c>
      <c r="W316" s="12">
        <v>2</v>
      </c>
    </row>
    <row r="317" spans="1:23" x14ac:dyDescent="0.3">
      <c r="A317" s="12">
        <v>33</v>
      </c>
      <c r="B317" s="12">
        <v>1</v>
      </c>
      <c r="C317" s="12">
        <v>33</v>
      </c>
      <c r="E317" s="12">
        <v>1</v>
      </c>
      <c r="F317" s="12">
        <v>1</v>
      </c>
      <c r="G317" s="12">
        <v>33</v>
      </c>
      <c r="H317" s="12">
        <v>1</v>
      </c>
      <c r="U317" s="12">
        <v>33</v>
      </c>
      <c r="V317" s="12">
        <v>33</v>
      </c>
      <c r="W317" s="12">
        <v>2</v>
      </c>
    </row>
    <row r="318" spans="1:23" x14ac:dyDescent="0.3">
      <c r="A318" s="12">
        <v>34</v>
      </c>
      <c r="B318" s="12">
        <v>1</v>
      </c>
      <c r="C318" s="12">
        <v>34</v>
      </c>
      <c r="E318" s="12">
        <v>1</v>
      </c>
      <c r="F318" s="12">
        <v>1</v>
      </c>
      <c r="G318" s="12">
        <v>34</v>
      </c>
      <c r="H318" s="12">
        <v>1</v>
      </c>
      <c r="U318" s="12">
        <v>34</v>
      </c>
      <c r="V318" s="12">
        <v>34</v>
      </c>
      <c r="W318" s="12">
        <v>2</v>
      </c>
    </row>
    <row r="319" spans="1:23" x14ac:dyDescent="0.3">
      <c r="A319" s="12">
        <v>35</v>
      </c>
      <c r="B319" s="12">
        <v>1</v>
      </c>
      <c r="C319" s="12">
        <v>35</v>
      </c>
      <c r="E319" s="12">
        <v>1</v>
      </c>
      <c r="F319" s="12">
        <v>1</v>
      </c>
      <c r="G319" s="12">
        <v>35</v>
      </c>
      <c r="H319" s="12">
        <v>1</v>
      </c>
      <c r="U319" s="12">
        <v>35</v>
      </c>
      <c r="V319" s="12">
        <v>35</v>
      </c>
      <c r="W319" s="12">
        <v>2</v>
      </c>
    </row>
    <row r="320" spans="1:23" x14ac:dyDescent="0.3">
      <c r="A320" s="12">
        <v>36</v>
      </c>
      <c r="B320" s="12">
        <v>1</v>
      </c>
      <c r="C320" s="12">
        <v>36</v>
      </c>
      <c r="E320" s="12">
        <v>1</v>
      </c>
      <c r="F320" s="12">
        <v>1</v>
      </c>
      <c r="G320" s="12">
        <v>36</v>
      </c>
      <c r="H320" s="12">
        <v>1</v>
      </c>
      <c r="U320" s="12">
        <v>36</v>
      </c>
      <c r="V320" s="12">
        <v>36</v>
      </c>
      <c r="W320" s="12">
        <v>2</v>
      </c>
    </row>
    <row r="321" spans="1:23" x14ac:dyDescent="0.3">
      <c r="A321" s="12">
        <v>37</v>
      </c>
      <c r="B321" s="12">
        <v>1</v>
      </c>
      <c r="C321" s="12">
        <v>37</v>
      </c>
      <c r="E321" s="12">
        <v>1</v>
      </c>
      <c r="F321" s="12">
        <v>1</v>
      </c>
      <c r="G321" s="12">
        <v>37</v>
      </c>
      <c r="H321" s="12">
        <v>1</v>
      </c>
      <c r="U321" s="12">
        <v>37</v>
      </c>
      <c r="V321" s="12">
        <v>37</v>
      </c>
      <c r="W321" s="12">
        <v>2</v>
      </c>
    </row>
    <row r="322" spans="1:23" x14ac:dyDescent="0.3">
      <c r="A322" s="12">
        <v>38</v>
      </c>
      <c r="B322" s="12">
        <v>1</v>
      </c>
      <c r="C322" s="12">
        <v>38</v>
      </c>
      <c r="E322" s="12">
        <v>1</v>
      </c>
      <c r="F322" s="12">
        <v>1</v>
      </c>
      <c r="G322" s="12">
        <v>38</v>
      </c>
      <c r="H322" s="12">
        <v>1</v>
      </c>
      <c r="U322" s="12">
        <v>38</v>
      </c>
      <c r="V322" s="12">
        <v>38</v>
      </c>
      <c r="W322" s="12">
        <v>2</v>
      </c>
    </row>
    <row r="323" spans="1:23" x14ac:dyDescent="0.3">
      <c r="A323" s="12">
        <v>39</v>
      </c>
      <c r="B323" s="12">
        <v>1</v>
      </c>
      <c r="C323" s="12">
        <v>39</v>
      </c>
      <c r="E323" s="12">
        <v>1</v>
      </c>
      <c r="F323" s="12">
        <v>1</v>
      </c>
      <c r="G323" s="12">
        <v>39</v>
      </c>
      <c r="H323" s="12">
        <v>1</v>
      </c>
      <c r="U323" s="12">
        <v>39</v>
      </c>
      <c r="V323" s="12">
        <v>39</v>
      </c>
      <c r="W323" s="12">
        <v>2</v>
      </c>
    </row>
    <row r="324" spans="1:23" x14ac:dyDescent="0.3">
      <c r="A324" s="12">
        <v>40</v>
      </c>
      <c r="B324" s="12">
        <v>1</v>
      </c>
      <c r="C324" s="12">
        <v>40</v>
      </c>
      <c r="E324" s="12">
        <v>1</v>
      </c>
      <c r="F324" s="12">
        <v>1</v>
      </c>
      <c r="G324" s="12">
        <v>40</v>
      </c>
      <c r="H324" s="12">
        <v>1</v>
      </c>
      <c r="U324" s="12">
        <v>40</v>
      </c>
      <c r="V324" s="12">
        <v>40</v>
      </c>
      <c r="W324" s="12">
        <v>2</v>
      </c>
    </row>
    <row r="325" spans="1:23" x14ac:dyDescent="0.3">
      <c r="A325" s="12">
        <v>41</v>
      </c>
      <c r="B325" s="12">
        <v>1</v>
      </c>
      <c r="C325" s="12">
        <v>41</v>
      </c>
      <c r="E325" s="12">
        <v>1</v>
      </c>
      <c r="F325" s="12">
        <v>1</v>
      </c>
      <c r="G325" s="12">
        <v>41</v>
      </c>
      <c r="H325" s="12">
        <v>1</v>
      </c>
      <c r="U325" s="12">
        <v>41</v>
      </c>
      <c r="V325" s="12">
        <v>41</v>
      </c>
      <c r="W325" s="12">
        <v>2</v>
      </c>
    </row>
    <row r="326" spans="1:23" x14ac:dyDescent="0.3">
      <c r="A326" s="12">
        <v>42</v>
      </c>
      <c r="B326" s="12">
        <v>1</v>
      </c>
      <c r="C326" s="12">
        <v>42</v>
      </c>
      <c r="E326" s="12">
        <v>1</v>
      </c>
      <c r="F326" s="12">
        <v>1</v>
      </c>
      <c r="G326" s="12">
        <v>42</v>
      </c>
      <c r="H326" s="12">
        <v>1</v>
      </c>
      <c r="U326" s="12">
        <v>42</v>
      </c>
      <c r="V326" s="12">
        <v>42</v>
      </c>
      <c r="W326" s="12">
        <v>2</v>
      </c>
    </row>
    <row r="327" spans="1:23" x14ac:dyDescent="0.3">
      <c r="A327" s="12">
        <v>43</v>
      </c>
      <c r="B327" s="12">
        <v>1</v>
      </c>
      <c r="C327" s="12">
        <v>43</v>
      </c>
      <c r="E327" s="12">
        <v>1</v>
      </c>
      <c r="F327" s="12">
        <v>1</v>
      </c>
      <c r="G327" s="12">
        <v>43</v>
      </c>
      <c r="H327" s="12">
        <v>1</v>
      </c>
      <c r="U327" s="12">
        <v>43</v>
      </c>
      <c r="V327" s="12">
        <v>43</v>
      </c>
      <c r="W327" s="12">
        <v>2</v>
      </c>
    </row>
    <row r="328" spans="1:23" x14ac:dyDescent="0.3">
      <c r="A328" s="12">
        <v>44</v>
      </c>
      <c r="B328" s="12">
        <v>1</v>
      </c>
      <c r="C328" s="12">
        <v>44</v>
      </c>
      <c r="E328" s="12">
        <v>1</v>
      </c>
      <c r="F328" s="12">
        <v>1</v>
      </c>
      <c r="G328" s="12">
        <v>44</v>
      </c>
      <c r="H328" s="12">
        <v>1</v>
      </c>
      <c r="U328" s="12">
        <v>44</v>
      </c>
      <c r="V328" s="12">
        <v>44</v>
      </c>
      <c r="W328" s="12">
        <v>2</v>
      </c>
    </row>
    <row r="329" spans="1:23" x14ac:dyDescent="0.3">
      <c r="A329" s="12">
        <v>45</v>
      </c>
      <c r="B329" s="12">
        <v>1</v>
      </c>
      <c r="C329" s="12">
        <v>45</v>
      </c>
      <c r="E329" s="12">
        <v>1</v>
      </c>
      <c r="F329" s="12">
        <v>1</v>
      </c>
      <c r="G329" s="12">
        <v>45</v>
      </c>
      <c r="H329" s="12">
        <v>1</v>
      </c>
      <c r="U329" s="12">
        <v>45</v>
      </c>
      <c r="V329" s="12">
        <v>45</v>
      </c>
      <c r="W329" s="12">
        <v>2</v>
      </c>
    </row>
    <row r="330" spans="1:23" x14ac:dyDescent="0.3">
      <c r="A330" s="12">
        <v>46</v>
      </c>
      <c r="B330" s="12">
        <v>1</v>
      </c>
      <c r="C330" s="12">
        <v>46</v>
      </c>
      <c r="E330" s="12">
        <v>1</v>
      </c>
      <c r="F330" s="12">
        <v>1</v>
      </c>
      <c r="G330" s="12">
        <v>46</v>
      </c>
      <c r="H330" s="12">
        <v>1</v>
      </c>
      <c r="U330" s="12">
        <v>46</v>
      </c>
      <c r="V330" s="12">
        <v>46</v>
      </c>
      <c r="W330" s="12">
        <v>2</v>
      </c>
    </row>
    <row r="331" spans="1:23" x14ac:dyDescent="0.3">
      <c r="A331" s="12">
        <v>47</v>
      </c>
      <c r="B331" s="12">
        <v>1</v>
      </c>
      <c r="C331" s="12">
        <v>47</v>
      </c>
      <c r="E331" s="12">
        <v>1</v>
      </c>
      <c r="F331" s="12">
        <v>1</v>
      </c>
      <c r="G331" s="12">
        <v>47</v>
      </c>
      <c r="H331" s="12">
        <v>1</v>
      </c>
      <c r="U331" s="12">
        <v>47</v>
      </c>
      <c r="V331" s="12">
        <v>47</v>
      </c>
      <c r="W331" s="12">
        <v>2</v>
      </c>
    </row>
    <row r="332" spans="1:23" x14ac:dyDescent="0.3">
      <c r="A332" s="12">
        <v>48</v>
      </c>
      <c r="B332" s="12">
        <v>1</v>
      </c>
      <c r="C332" s="12">
        <v>48</v>
      </c>
      <c r="E332" s="12">
        <v>1</v>
      </c>
      <c r="F332" s="12">
        <v>1</v>
      </c>
      <c r="G332" s="12">
        <v>48</v>
      </c>
      <c r="H332" s="12">
        <v>1</v>
      </c>
      <c r="U332" s="12">
        <v>48</v>
      </c>
      <c r="V332" s="12">
        <v>48</v>
      </c>
      <c r="W332" s="12">
        <v>2</v>
      </c>
    </row>
    <row r="333" spans="1:23" x14ac:dyDescent="0.3">
      <c r="A333" s="12">
        <v>49</v>
      </c>
      <c r="B333" s="12">
        <v>1</v>
      </c>
      <c r="C333" s="12">
        <v>49</v>
      </c>
      <c r="E333" s="12">
        <v>1</v>
      </c>
      <c r="F333" s="12">
        <v>1</v>
      </c>
      <c r="G333" s="12">
        <v>49</v>
      </c>
      <c r="H333" s="12">
        <v>1</v>
      </c>
      <c r="U333" s="12">
        <v>49</v>
      </c>
      <c r="V333" s="12">
        <v>49</v>
      </c>
      <c r="W333" s="12">
        <v>2</v>
      </c>
    </row>
    <row r="334" spans="1:23" x14ac:dyDescent="0.3">
      <c r="A334" s="12">
        <v>50</v>
      </c>
      <c r="B334" s="12">
        <v>1</v>
      </c>
      <c r="C334" s="12">
        <v>50</v>
      </c>
      <c r="E334" s="12">
        <v>1</v>
      </c>
      <c r="F334" s="12">
        <v>1</v>
      </c>
      <c r="G334" s="12">
        <v>50</v>
      </c>
      <c r="H334" s="12">
        <v>1</v>
      </c>
      <c r="U334" s="12">
        <v>50</v>
      </c>
      <c r="V334" s="12">
        <v>50</v>
      </c>
      <c r="W334" s="12">
        <v>2</v>
      </c>
    </row>
    <row r="335" spans="1:23" x14ac:dyDescent="0.3">
      <c r="A335" s="12">
        <v>51</v>
      </c>
      <c r="B335" s="12">
        <v>1</v>
      </c>
      <c r="C335" s="12">
        <v>51</v>
      </c>
      <c r="E335" s="12">
        <v>1</v>
      </c>
      <c r="F335" s="12">
        <v>1</v>
      </c>
      <c r="G335" s="12">
        <v>51</v>
      </c>
      <c r="H335" s="12">
        <v>1</v>
      </c>
      <c r="U335" s="12">
        <v>51</v>
      </c>
      <c r="V335" s="12">
        <v>51</v>
      </c>
      <c r="W335" s="12">
        <v>2</v>
      </c>
    </row>
    <row r="336" spans="1:23" x14ac:dyDescent="0.3">
      <c r="A336" s="12">
        <v>1</v>
      </c>
      <c r="B336" s="12">
        <v>2</v>
      </c>
      <c r="C336" s="12">
        <v>1</v>
      </c>
      <c r="E336" s="12">
        <v>2</v>
      </c>
      <c r="F336" s="12">
        <v>1</v>
      </c>
      <c r="G336" s="12">
        <v>1</v>
      </c>
      <c r="H336" s="12">
        <v>2</v>
      </c>
      <c r="U336" s="12">
        <v>1</v>
      </c>
      <c r="V336" s="12">
        <v>1</v>
      </c>
      <c r="W336" s="12">
        <v>2</v>
      </c>
    </row>
    <row r="337" spans="1:23" x14ac:dyDescent="0.3">
      <c r="A337" s="12">
        <v>2</v>
      </c>
      <c r="B337" s="12">
        <v>2</v>
      </c>
      <c r="C337" s="12">
        <v>1</v>
      </c>
      <c r="E337" s="12">
        <v>2</v>
      </c>
      <c r="F337" s="12">
        <v>1</v>
      </c>
      <c r="G337" s="12">
        <v>2</v>
      </c>
      <c r="H337" s="12">
        <v>2</v>
      </c>
      <c r="U337" s="12">
        <v>2</v>
      </c>
      <c r="V337" s="12">
        <v>2</v>
      </c>
      <c r="W337" s="12">
        <v>2</v>
      </c>
    </row>
    <row r="338" spans="1:23" x14ac:dyDescent="0.3">
      <c r="A338" s="12">
        <v>3</v>
      </c>
      <c r="B338" s="12">
        <v>2</v>
      </c>
      <c r="C338" s="12">
        <v>1</v>
      </c>
      <c r="E338" s="12">
        <v>2</v>
      </c>
      <c r="F338" s="12">
        <v>1</v>
      </c>
      <c r="G338" s="12">
        <v>3</v>
      </c>
      <c r="H338" s="12">
        <v>2</v>
      </c>
      <c r="U338" s="12">
        <v>3</v>
      </c>
      <c r="V338" s="12">
        <v>3</v>
      </c>
      <c r="W338" s="12">
        <v>2</v>
      </c>
    </row>
    <row r="339" spans="1:23" x14ac:dyDescent="0.3">
      <c r="A339" s="12">
        <v>4</v>
      </c>
      <c r="B339" s="12">
        <v>2</v>
      </c>
      <c r="C339" s="12">
        <v>1</v>
      </c>
      <c r="E339" s="12">
        <v>2</v>
      </c>
      <c r="F339" s="12">
        <v>1</v>
      </c>
      <c r="G339" s="12">
        <v>4</v>
      </c>
      <c r="H339" s="12">
        <v>2</v>
      </c>
      <c r="U339" s="12">
        <v>4</v>
      </c>
      <c r="V339" s="12">
        <v>4</v>
      </c>
      <c r="W339" s="12">
        <v>2</v>
      </c>
    </row>
    <row r="340" spans="1:23" x14ac:dyDescent="0.3">
      <c r="A340" s="12">
        <v>5</v>
      </c>
      <c r="B340" s="12">
        <v>2</v>
      </c>
      <c r="C340" s="12">
        <v>1</v>
      </c>
      <c r="E340" s="12">
        <v>2</v>
      </c>
      <c r="F340" s="12">
        <v>1</v>
      </c>
      <c r="G340" s="12">
        <v>5</v>
      </c>
      <c r="H340" s="12">
        <v>2</v>
      </c>
      <c r="U340" s="12">
        <v>5</v>
      </c>
      <c r="V340" s="12">
        <v>5</v>
      </c>
      <c r="W340" s="12">
        <v>2</v>
      </c>
    </row>
    <row r="341" spans="1:23" x14ac:dyDescent="0.3">
      <c r="A341" s="12">
        <v>6</v>
      </c>
      <c r="B341" s="12">
        <v>2</v>
      </c>
      <c r="C341" s="12">
        <v>1</v>
      </c>
      <c r="E341" s="12">
        <v>2</v>
      </c>
      <c r="F341" s="12">
        <v>1</v>
      </c>
      <c r="G341" s="12">
        <v>6</v>
      </c>
      <c r="H341" s="12">
        <v>2</v>
      </c>
      <c r="U341" s="12">
        <v>6</v>
      </c>
      <c r="V341" s="12">
        <v>6</v>
      </c>
      <c r="W341" s="12">
        <v>2</v>
      </c>
    </row>
    <row r="342" spans="1:23" x14ac:dyDescent="0.3">
      <c r="A342" s="12">
        <v>7</v>
      </c>
      <c r="B342" s="12">
        <v>2</v>
      </c>
      <c r="C342" s="12">
        <v>1</v>
      </c>
      <c r="E342" s="12">
        <v>2</v>
      </c>
      <c r="F342" s="12">
        <v>1</v>
      </c>
      <c r="G342" s="12">
        <v>7</v>
      </c>
      <c r="H342" s="12">
        <v>2</v>
      </c>
      <c r="U342" s="12">
        <v>7</v>
      </c>
      <c r="V342" s="12">
        <v>7</v>
      </c>
      <c r="W342" s="12">
        <v>2</v>
      </c>
    </row>
    <row r="343" spans="1:23" x14ac:dyDescent="0.3">
      <c r="A343" s="12">
        <v>8</v>
      </c>
      <c r="B343" s="12">
        <v>2</v>
      </c>
      <c r="C343" s="12">
        <v>1</v>
      </c>
      <c r="E343" s="12">
        <v>2</v>
      </c>
      <c r="F343" s="12">
        <v>1</v>
      </c>
      <c r="G343" s="12">
        <v>8</v>
      </c>
      <c r="H343" s="12">
        <v>2</v>
      </c>
      <c r="U343" s="12">
        <v>8</v>
      </c>
      <c r="V343" s="12">
        <v>8</v>
      </c>
      <c r="W343" s="12">
        <v>2</v>
      </c>
    </row>
    <row r="344" spans="1:23" x14ac:dyDescent="0.3">
      <c r="A344" s="12">
        <v>9</v>
      </c>
      <c r="B344" s="12">
        <v>2</v>
      </c>
      <c r="C344" s="12">
        <v>1</v>
      </c>
      <c r="E344" s="12">
        <v>2</v>
      </c>
      <c r="F344" s="12">
        <v>1</v>
      </c>
      <c r="G344" s="12">
        <v>9</v>
      </c>
      <c r="H344" s="12">
        <v>2</v>
      </c>
      <c r="U344" s="12">
        <v>9</v>
      </c>
      <c r="V344" s="12">
        <v>9</v>
      </c>
      <c r="W344" s="12">
        <v>2</v>
      </c>
    </row>
    <row r="345" spans="1:23" x14ac:dyDescent="0.3">
      <c r="A345" s="12">
        <v>10</v>
      </c>
      <c r="B345" s="12">
        <v>2</v>
      </c>
      <c r="C345" s="12">
        <v>1</v>
      </c>
      <c r="E345" s="12">
        <v>2</v>
      </c>
      <c r="F345" s="12">
        <v>1</v>
      </c>
      <c r="G345" s="12">
        <v>10</v>
      </c>
      <c r="H345" s="12">
        <v>2</v>
      </c>
      <c r="U345" s="12">
        <v>10</v>
      </c>
      <c r="V345" s="12">
        <v>10</v>
      </c>
      <c r="W345" s="12">
        <v>2</v>
      </c>
    </row>
    <row r="346" spans="1:23" x14ac:dyDescent="0.3">
      <c r="A346" s="12">
        <v>11</v>
      </c>
      <c r="B346" s="12">
        <v>2</v>
      </c>
      <c r="C346" s="12">
        <v>1</v>
      </c>
      <c r="E346" s="12">
        <v>2</v>
      </c>
      <c r="F346" s="12">
        <v>1</v>
      </c>
      <c r="G346" s="12">
        <v>11</v>
      </c>
      <c r="H346" s="12">
        <v>2</v>
      </c>
      <c r="U346" s="12">
        <v>11</v>
      </c>
      <c r="V346" s="12">
        <v>11</v>
      </c>
      <c r="W346" s="12">
        <v>2</v>
      </c>
    </row>
    <row r="347" spans="1:23" x14ac:dyDescent="0.3">
      <c r="A347" s="12">
        <v>12</v>
      </c>
      <c r="B347" s="12">
        <v>2</v>
      </c>
      <c r="C347" s="12">
        <v>1</v>
      </c>
      <c r="E347" s="12">
        <v>2</v>
      </c>
      <c r="F347" s="12">
        <v>1</v>
      </c>
      <c r="G347" s="12">
        <v>12</v>
      </c>
      <c r="H347" s="12">
        <v>2</v>
      </c>
      <c r="U347" s="12">
        <v>12</v>
      </c>
      <c r="V347" s="12">
        <v>12</v>
      </c>
      <c r="W347" s="12">
        <v>2</v>
      </c>
    </row>
    <row r="348" spans="1:23" x14ac:dyDescent="0.3">
      <c r="A348" s="12">
        <v>13</v>
      </c>
      <c r="B348" s="12">
        <v>2</v>
      </c>
      <c r="C348" s="12">
        <v>1</v>
      </c>
      <c r="E348" s="12">
        <v>2</v>
      </c>
      <c r="F348" s="12">
        <v>1</v>
      </c>
      <c r="G348" s="12">
        <v>13</v>
      </c>
      <c r="H348" s="12">
        <v>2</v>
      </c>
      <c r="U348" s="12">
        <v>13</v>
      </c>
      <c r="V348" s="12">
        <v>13</v>
      </c>
      <c r="W348" s="12">
        <v>2</v>
      </c>
    </row>
    <row r="349" spans="1:23" x14ac:dyDescent="0.3">
      <c r="A349" s="12">
        <v>14</v>
      </c>
      <c r="B349" s="12">
        <v>2</v>
      </c>
      <c r="C349" s="12">
        <v>1</v>
      </c>
      <c r="E349" s="12">
        <v>2</v>
      </c>
      <c r="F349" s="12">
        <v>1</v>
      </c>
      <c r="G349" s="12">
        <v>14</v>
      </c>
      <c r="H349" s="12">
        <v>2</v>
      </c>
      <c r="U349" s="12">
        <v>14</v>
      </c>
      <c r="V349" s="12">
        <v>14</v>
      </c>
      <c r="W349" s="12">
        <v>2</v>
      </c>
    </row>
    <row r="350" spans="1:23" x14ac:dyDescent="0.3">
      <c r="A350" s="12">
        <v>15</v>
      </c>
      <c r="B350" s="12">
        <v>2</v>
      </c>
      <c r="C350" s="12">
        <v>1</v>
      </c>
      <c r="E350" s="12">
        <v>2</v>
      </c>
      <c r="F350" s="12">
        <v>1</v>
      </c>
      <c r="G350" s="12">
        <v>15</v>
      </c>
      <c r="H350" s="12">
        <v>2</v>
      </c>
      <c r="U350" s="12">
        <v>15</v>
      </c>
      <c r="V350" s="12">
        <v>15</v>
      </c>
      <c r="W350" s="12">
        <v>2</v>
      </c>
    </row>
    <row r="351" spans="1:23" x14ac:dyDescent="0.3">
      <c r="A351" s="12">
        <v>16</v>
      </c>
      <c r="B351" s="12">
        <v>2</v>
      </c>
      <c r="C351" s="12">
        <v>1</v>
      </c>
      <c r="E351" s="12">
        <v>2</v>
      </c>
      <c r="F351" s="12">
        <v>1</v>
      </c>
      <c r="G351" s="12">
        <v>16</v>
      </c>
      <c r="H351" s="12">
        <v>2</v>
      </c>
      <c r="U351" s="12">
        <v>16</v>
      </c>
      <c r="V351" s="12">
        <v>16</v>
      </c>
      <c r="W351" s="12">
        <v>2</v>
      </c>
    </row>
    <row r="352" spans="1:23" x14ac:dyDescent="0.3">
      <c r="A352" s="12">
        <v>17</v>
      </c>
      <c r="B352" s="12">
        <v>2</v>
      </c>
      <c r="C352" s="12">
        <v>1</v>
      </c>
      <c r="E352" s="12">
        <v>2</v>
      </c>
      <c r="F352" s="12">
        <v>1</v>
      </c>
      <c r="G352" s="12">
        <v>17</v>
      </c>
      <c r="H352" s="12">
        <v>2</v>
      </c>
      <c r="U352" s="12">
        <v>17</v>
      </c>
      <c r="V352" s="12">
        <v>17</v>
      </c>
      <c r="W352" s="12">
        <v>2</v>
      </c>
    </row>
    <row r="353" spans="1:23" x14ac:dyDescent="0.3">
      <c r="A353" s="12">
        <v>18</v>
      </c>
      <c r="B353" s="12">
        <v>2</v>
      </c>
      <c r="C353" s="12">
        <v>1</v>
      </c>
      <c r="E353" s="12">
        <v>2</v>
      </c>
      <c r="F353" s="12">
        <v>1</v>
      </c>
      <c r="G353" s="12">
        <v>18</v>
      </c>
      <c r="H353" s="12">
        <v>2</v>
      </c>
      <c r="U353" s="12">
        <v>18</v>
      </c>
      <c r="V353" s="12">
        <v>18</v>
      </c>
      <c r="W353" s="12">
        <v>2</v>
      </c>
    </row>
    <row r="354" spans="1:23" x14ac:dyDescent="0.3">
      <c r="A354" s="12">
        <v>19</v>
      </c>
      <c r="B354" s="12">
        <v>2</v>
      </c>
      <c r="C354" s="12">
        <v>1</v>
      </c>
      <c r="E354" s="12">
        <v>2</v>
      </c>
      <c r="F354" s="12">
        <v>1</v>
      </c>
      <c r="G354" s="12">
        <v>19</v>
      </c>
      <c r="H354" s="12">
        <v>2</v>
      </c>
      <c r="U354" s="12">
        <v>19</v>
      </c>
      <c r="V354" s="12">
        <v>19</v>
      </c>
      <c r="W354" s="12">
        <v>2</v>
      </c>
    </row>
    <row r="355" spans="1:23" x14ac:dyDescent="0.3">
      <c r="A355" s="12">
        <v>20</v>
      </c>
      <c r="B355" s="12">
        <v>2</v>
      </c>
      <c r="C355" s="12">
        <v>1</v>
      </c>
      <c r="E355" s="12">
        <v>2</v>
      </c>
      <c r="F355" s="12">
        <v>1</v>
      </c>
      <c r="G355" s="12">
        <v>20</v>
      </c>
      <c r="H355" s="12">
        <v>2</v>
      </c>
      <c r="U355" s="12">
        <v>20</v>
      </c>
      <c r="V355" s="12">
        <v>20</v>
      </c>
      <c r="W355" s="12">
        <v>2</v>
      </c>
    </row>
    <row r="356" spans="1:23" x14ac:dyDescent="0.3">
      <c r="A356" s="12">
        <v>21</v>
      </c>
      <c r="B356" s="12">
        <v>2</v>
      </c>
      <c r="C356" s="12">
        <v>1</v>
      </c>
      <c r="E356" s="12">
        <v>2</v>
      </c>
      <c r="F356" s="12">
        <v>1</v>
      </c>
      <c r="G356" s="12">
        <v>21</v>
      </c>
      <c r="H356" s="12">
        <v>2</v>
      </c>
      <c r="U356" s="12">
        <v>21</v>
      </c>
      <c r="V356" s="12">
        <v>21</v>
      </c>
      <c r="W356" s="12">
        <v>2</v>
      </c>
    </row>
    <row r="357" spans="1:23" x14ac:dyDescent="0.3">
      <c r="A357" s="12">
        <v>22</v>
      </c>
      <c r="B357" s="12">
        <v>2</v>
      </c>
      <c r="C357" s="12">
        <v>1</v>
      </c>
      <c r="E357" s="12">
        <v>2</v>
      </c>
      <c r="F357" s="12">
        <v>1</v>
      </c>
      <c r="G357" s="12">
        <v>22</v>
      </c>
      <c r="H357" s="12">
        <v>2</v>
      </c>
      <c r="U357" s="12">
        <v>22</v>
      </c>
      <c r="V357" s="12">
        <v>22</v>
      </c>
      <c r="W357" s="12">
        <v>2</v>
      </c>
    </row>
    <row r="358" spans="1:23" x14ac:dyDescent="0.3">
      <c r="A358" s="12">
        <v>23</v>
      </c>
      <c r="B358" s="12">
        <v>2</v>
      </c>
      <c r="C358" s="12">
        <v>1</v>
      </c>
      <c r="E358" s="12">
        <v>2</v>
      </c>
      <c r="F358" s="12">
        <v>1</v>
      </c>
      <c r="G358" s="12">
        <v>23</v>
      </c>
      <c r="H358" s="12">
        <v>2</v>
      </c>
      <c r="U358" s="12">
        <v>23</v>
      </c>
      <c r="V358" s="12">
        <v>23</v>
      </c>
      <c r="W358" s="12">
        <v>2</v>
      </c>
    </row>
    <row r="359" spans="1:23" x14ac:dyDescent="0.3">
      <c r="A359" s="12">
        <v>24</v>
      </c>
      <c r="B359" s="12">
        <v>2</v>
      </c>
      <c r="C359" s="12">
        <v>1</v>
      </c>
      <c r="E359" s="12">
        <v>2</v>
      </c>
      <c r="F359" s="12">
        <v>1</v>
      </c>
      <c r="G359" s="12">
        <v>24</v>
      </c>
      <c r="H359" s="12">
        <v>2</v>
      </c>
      <c r="U359" s="12">
        <v>24</v>
      </c>
      <c r="V359" s="12">
        <v>24</v>
      </c>
      <c r="W359" s="12">
        <v>2</v>
      </c>
    </row>
    <row r="360" spans="1:23" x14ac:dyDescent="0.3">
      <c r="A360" s="12">
        <v>25</v>
      </c>
      <c r="B360" s="12">
        <v>2</v>
      </c>
      <c r="C360" s="12">
        <v>1</v>
      </c>
      <c r="E360" s="12">
        <v>2</v>
      </c>
      <c r="F360" s="12">
        <v>1</v>
      </c>
      <c r="G360" s="12">
        <v>25</v>
      </c>
      <c r="H360" s="12">
        <v>2</v>
      </c>
      <c r="U360" s="12">
        <v>25</v>
      </c>
      <c r="V360" s="12">
        <v>25</v>
      </c>
      <c r="W360" s="12">
        <v>2</v>
      </c>
    </row>
    <row r="361" spans="1:23" x14ac:dyDescent="0.3">
      <c r="A361" s="12">
        <v>26</v>
      </c>
      <c r="B361" s="12">
        <v>2</v>
      </c>
      <c r="C361" s="12">
        <v>1</v>
      </c>
      <c r="E361" s="12">
        <v>2</v>
      </c>
      <c r="F361" s="12">
        <v>1</v>
      </c>
      <c r="G361" s="12">
        <v>26</v>
      </c>
      <c r="H361" s="12">
        <v>2</v>
      </c>
      <c r="U361" s="12">
        <v>26</v>
      </c>
      <c r="V361" s="12">
        <v>26</v>
      </c>
      <c r="W361" s="12">
        <v>2</v>
      </c>
    </row>
    <row r="362" spans="1:23" x14ac:dyDescent="0.3">
      <c r="A362" s="12">
        <v>27</v>
      </c>
      <c r="B362" s="12">
        <v>2</v>
      </c>
      <c r="C362" s="12">
        <v>1</v>
      </c>
      <c r="E362" s="12">
        <v>2</v>
      </c>
      <c r="F362" s="12">
        <v>1</v>
      </c>
      <c r="G362" s="12">
        <v>27</v>
      </c>
      <c r="H362" s="12">
        <v>2</v>
      </c>
      <c r="U362" s="12">
        <v>27</v>
      </c>
      <c r="V362" s="12">
        <v>27</v>
      </c>
      <c r="W362" s="12">
        <v>2</v>
      </c>
    </row>
    <row r="363" spans="1:23" x14ac:dyDescent="0.3">
      <c r="A363" s="12">
        <v>28</v>
      </c>
      <c r="B363" s="12">
        <v>2</v>
      </c>
      <c r="C363" s="12">
        <v>1</v>
      </c>
      <c r="E363" s="12">
        <v>2</v>
      </c>
      <c r="F363" s="12">
        <v>1</v>
      </c>
      <c r="G363" s="12">
        <v>28</v>
      </c>
      <c r="H363" s="12">
        <v>2</v>
      </c>
      <c r="U363" s="12">
        <v>28</v>
      </c>
      <c r="V363" s="12">
        <v>28</v>
      </c>
      <c r="W363" s="12">
        <v>2</v>
      </c>
    </row>
    <row r="364" spans="1:23" x14ac:dyDescent="0.3">
      <c r="A364" s="12">
        <v>29</v>
      </c>
      <c r="B364" s="12">
        <v>2</v>
      </c>
      <c r="C364" s="12">
        <v>1</v>
      </c>
      <c r="E364" s="12">
        <v>2</v>
      </c>
      <c r="F364" s="12">
        <v>1</v>
      </c>
      <c r="G364" s="12">
        <v>29</v>
      </c>
      <c r="H364" s="12">
        <v>2</v>
      </c>
      <c r="U364" s="12">
        <v>29</v>
      </c>
      <c r="V364" s="12">
        <v>29</v>
      </c>
      <c r="W364" s="12">
        <v>2</v>
      </c>
    </row>
    <row r="365" spans="1:23" x14ac:dyDescent="0.3">
      <c r="A365" s="12">
        <v>30</v>
      </c>
      <c r="B365" s="12">
        <v>2</v>
      </c>
      <c r="C365" s="12">
        <v>1</v>
      </c>
      <c r="E365" s="12">
        <v>2</v>
      </c>
      <c r="F365" s="12">
        <v>1</v>
      </c>
      <c r="G365" s="12">
        <v>30</v>
      </c>
      <c r="H365" s="12">
        <v>2</v>
      </c>
      <c r="U365" s="12">
        <v>30</v>
      </c>
      <c r="V365" s="12">
        <v>30</v>
      </c>
      <c r="W365" s="12">
        <v>2</v>
      </c>
    </row>
    <row r="366" spans="1:23" x14ac:dyDescent="0.3">
      <c r="A366" s="12">
        <v>31</v>
      </c>
      <c r="B366" s="12">
        <v>2</v>
      </c>
      <c r="C366" s="12">
        <v>1</v>
      </c>
      <c r="E366" s="12">
        <v>2</v>
      </c>
      <c r="F366" s="12">
        <v>1</v>
      </c>
      <c r="G366" s="12">
        <v>31</v>
      </c>
      <c r="H366" s="12">
        <v>2</v>
      </c>
      <c r="U366" s="12">
        <v>31</v>
      </c>
      <c r="V366" s="12">
        <v>31</v>
      </c>
      <c r="W366" s="12">
        <v>2</v>
      </c>
    </row>
    <row r="367" spans="1:23" x14ac:dyDescent="0.3">
      <c r="A367" s="12">
        <v>32</v>
      </c>
      <c r="B367" s="12">
        <v>2</v>
      </c>
      <c r="C367" s="12">
        <v>1</v>
      </c>
      <c r="E367" s="12">
        <v>2</v>
      </c>
      <c r="F367" s="12">
        <v>1</v>
      </c>
      <c r="G367" s="12">
        <v>32</v>
      </c>
      <c r="H367" s="12">
        <v>2</v>
      </c>
      <c r="U367" s="12">
        <v>32</v>
      </c>
      <c r="V367" s="12">
        <v>32</v>
      </c>
      <c r="W367" s="12">
        <v>2</v>
      </c>
    </row>
    <row r="368" spans="1:23" x14ac:dyDescent="0.3">
      <c r="A368" s="12">
        <v>33</v>
      </c>
      <c r="B368" s="12">
        <v>2</v>
      </c>
      <c r="C368" s="12">
        <v>1</v>
      </c>
      <c r="E368" s="12">
        <v>2</v>
      </c>
      <c r="F368" s="12">
        <v>1</v>
      </c>
      <c r="G368" s="12">
        <v>33</v>
      </c>
      <c r="H368" s="12">
        <v>2</v>
      </c>
      <c r="U368" s="12">
        <v>33</v>
      </c>
      <c r="V368" s="12">
        <v>33</v>
      </c>
      <c r="W368" s="12">
        <v>2</v>
      </c>
    </row>
    <row r="369" spans="1:23" x14ac:dyDescent="0.3">
      <c r="A369" s="12">
        <v>34</v>
      </c>
      <c r="B369" s="12">
        <v>2</v>
      </c>
      <c r="C369" s="12">
        <v>1</v>
      </c>
      <c r="E369" s="12">
        <v>2</v>
      </c>
      <c r="F369" s="12">
        <v>1</v>
      </c>
      <c r="G369" s="12">
        <v>34</v>
      </c>
      <c r="H369" s="12">
        <v>2</v>
      </c>
      <c r="U369" s="12">
        <v>34</v>
      </c>
      <c r="V369" s="12">
        <v>34</v>
      </c>
      <c r="W369" s="12">
        <v>2</v>
      </c>
    </row>
    <row r="370" spans="1:23" x14ac:dyDescent="0.3">
      <c r="A370" s="12">
        <v>35</v>
      </c>
      <c r="B370" s="12">
        <v>2</v>
      </c>
      <c r="C370" s="12">
        <v>1</v>
      </c>
      <c r="E370" s="12">
        <v>2</v>
      </c>
      <c r="F370" s="12">
        <v>1</v>
      </c>
      <c r="G370" s="12">
        <v>35</v>
      </c>
      <c r="H370" s="12">
        <v>2</v>
      </c>
      <c r="U370" s="12">
        <v>35</v>
      </c>
      <c r="V370" s="12">
        <v>35</v>
      </c>
      <c r="W370" s="12">
        <v>2</v>
      </c>
    </row>
    <row r="371" spans="1:23" x14ac:dyDescent="0.3">
      <c r="A371" s="12">
        <v>36</v>
      </c>
      <c r="B371" s="12">
        <v>2</v>
      </c>
      <c r="C371" s="12">
        <v>1</v>
      </c>
      <c r="E371" s="12">
        <v>2</v>
      </c>
      <c r="F371" s="12">
        <v>1</v>
      </c>
      <c r="G371" s="12">
        <v>36</v>
      </c>
      <c r="H371" s="12">
        <v>2</v>
      </c>
      <c r="U371" s="12">
        <v>36</v>
      </c>
      <c r="V371" s="12">
        <v>36</v>
      </c>
      <c r="W371" s="12">
        <v>2</v>
      </c>
    </row>
    <row r="372" spans="1:23" x14ac:dyDescent="0.3">
      <c r="A372" s="12">
        <v>37</v>
      </c>
      <c r="B372" s="12">
        <v>2</v>
      </c>
      <c r="C372" s="12">
        <v>1</v>
      </c>
      <c r="E372" s="12">
        <v>2</v>
      </c>
      <c r="F372" s="12">
        <v>1</v>
      </c>
      <c r="G372" s="12">
        <v>37</v>
      </c>
      <c r="H372" s="12">
        <v>2</v>
      </c>
      <c r="U372" s="12">
        <v>37</v>
      </c>
      <c r="V372" s="12">
        <v>37</v>
      </c>
      <c r="W372" s="12">
        <v>2</v>
      </c>
    </row>
    <row r="373" spans="1:23" x14ac:dyDescent="0.3">
      <c r="A373" s="12">
        <v>38</v>
      </c>
      <c r="B373" s="12">
        <v>2</v>
      </c>
      <c r="C373" s="12">
        <v>1</v>
      </c>
      <c r="E373" s="12">
        <v>2</v>
      </c>
      <c r="F373" s="12">
        <v>1</v>
      </c>
      <c r="G373" s="12">
        <v>38</v>
      </c>
      <c r="H373" s="12">
        <v>2</v>
      </c>
      <c r="U373" s="12">
        <v>38</v>
      </c>
      <c r="V373" s="12">
        <v>38</v>
      </c>
      <c r="W373" s="12">
        <v>2</v>
      </c>
    </row>
    <row r="374" spans="1:23" x14ac:dyDescent="0.3">
      <c r="A374" s="12">
        <v>39</v>
      </c>
      <c r="B374" s="12">
        <v>2</v>
      </c>
      <c r="C374" s="12">
        <v>1</v>
      </c>
      <c r="E374" s="12">
        <v>2</v>
      </c>
      <c r="F374" s="12">
        <v>1</v>
      </c>
      <c r="G374" s="12">
        <v>39</v>
      </c>
      <c r="H374" s="12">
        <v>2</v>
      </c>
      <c r="U374" s="12">
        <v>39</v>
      </c>
      <c r="V374" s="12">
        <v>39</v>
      </c>
      <c r="W374" s="12">
        <v>2</v>
      </c>
    </row>
    <row r="375" spans="1:23" x14ac:dyDescent="0.3">
      <c r="A375" s="12">
        <v>40</v>
      </c>
      <c r="B375" s="12">
        <v>2</v>
      </c>
      <c r="C375" s="12">
        <v>1</v>
      </c>
      <c r="E375" s="12">
        <v>2</v>
      </c>
      <c r="F375" s="12">
        <v>1</v>
      </c>
      <c r="G375" s="12">
        <v>40</v>
      </c>
      <c r="H375" s="12">
        <v>2</v>
      </c>
      <c r="U375" s="12">
        <v>40</v>
      </c>
      <c r="V375" s="12">
        <v>40</v>
      </c>
      <c r="W375" s="12">
        <v>2</v>
      </c>
    </row>
    <row r="376" spans="1:23" x14ac:dyDescent="0.3">
      <c r="A376" s="12">
        <v>41</v>
      </c>
      <c r="B376" s="12">
        <v>2</v>
      </c>
      <c r="C376" s="12">
        <v>1</v>
      </c>
      <c r="E376" s="12">
        <v>2</v>
      </c>
      <c r="F376" s="12">
        <v>1</v>
      </c>
      <c r="G376" s="12">
        <v>41</v>
      </c>
      <c r="H376" s="12">
        <v>2</v>
      </c>
      <c r="U376" s="12">
        <v>41</v>
      </c>
      <c r="V376" s="12">
        <v>41</v>
      </c>
      <c r="W376" s="12">
        <v>2</v>
      </c>
    </row>
    <row r="377" spans="1:23" x14ac:dyDescent="0.3">
      <c r="A377" s="12">
        <v>42</v>
      </c>
      <c r="B377" s="12">
        <v>2</v>
      </c>
      <c r="C377" s="12">
        <v>1</v>
      </c>
      <c r="E377" s="12">
        <v>2</v>
      </c>
      <c r="F377" s="12">
        <v>1</v>
      </c>
      <c r="G377" s="12">
        <v>42</v>
      </c>
      <c r="H377" s="12">
        <v>2</v>
      </c>
      <c r="U377" s="12">
        <v>42</v>
      </c>
      <c r="V377" s="12">
        <v>42</v>
      </c>
      <c r="W377" s="12">
        <v>2</v>
      </c>
    </row>
    <row r="378" spans="1:23" x14ac:dyDescent="0.3">
      <c r="A378" s="12">
        <v>43</v>
      </c>
      <c r="B378" s="12">
        <v>2</v>
      </c>
      <c r="C378" s="12">
        <v>1</v>
      </c>
      <c r="E378" s="12">
        <v>2</v>
      </c>
      <c r="F378" s="12">
        <v>1</v>
      </c>
      <c r="G378" s="12">
        <v>43</v>
      </c>
      <c r="H378" s="12">
        <v>2</v>
      </c>
      <c r="U378" s="12">
        <v>43</v>
      </c>
      <c r="V378" s="12">
        <v>43</v>
      </c>
      <c r="W378" s="12">
        <v>2</v>
      </c>
    </row>
    <row r="379" spans="1:23" x14ac:dyDescent="0.3">
      <c r="A379" s="12">
        <v>44</v>
      </c>
      <c r="B379" s="12">
        <v>2</v>
      </c>
      <c r="C379" s="12">
        <v>1</v>
      </c>
      <c r="E379" s="12">
        <v>2</v>
      </c>
      <c r="F379" s="12">
        <v>1</v>
      </c>
      <c r="G379" s="12">
        <v>44</v>
      </c>
      <c r="H379" s="12">
        <v>2</v>
      </c>
      <c r="U379" s="12">
        <v>44</v>
      </c>
      <c r="V379" s="12">
        <v>44</v>
      </c>
      <c r="W379" s="12">
        <v>2</v>
      </c>
    </row>
    <row r="380" spans="1:23" x14ac:dyDescent="0.3">
      <c r="A380" s="12">
        <v>45</v>
      </c>
      <c r="B380" s="12">
        <v>2</v>
      </c>
      <c r="C380" s="12">
        <v>1</v>
      </c>
      <c r="E380" s="12">
        <v>2</v>
      </c>
      <c r="F380" s="12">
        <v>1</v>
      </c>
      <c r="G380" s="12">
        <v>45</v>
      </c>
      <c r="H380" s="12">
        <v>2</v>
      </c>
      <c r="U380" s="12">
        <v>45</v>
      </c>
      <c r="V380" s="12">
        <v>45</v>
      </c>
      <c r="W380" s="12">
        <v>2</v>
      </c>
    </row>
    <row r="381" spans="1:23" x14ac:dyDescent="0.3">
      <c r="A381" s="12">
        <v>46</v>
      </c>
      <c r="B381" s="12">
        <v>2</v>
      </c>
      <c r="C381" s="12">
        <v>1</v>
      </c>
      <c r="E381" s="12">
        <v>2</v>
      </c>
      <c r="F381" s="12">
        <v>1</v>
      </c>
      <c r="G381" s="12">
        <v>46</v>
      </c>
      <c r="H381" s="12">
        <v>2</v>
      </c>
      <c r="U381" s="12">
        <v>46</v>
      </c>
      <c r="V381" s="12">
        <v>46</v>
      </c>
      <c r="W381" s="12">
        <v>2</v>
      </c>
    </row>
    <row r="382" spans="1:23" x14ac:dyDescent="0.3">
      <c r="A382" s="12">
        <v>47</v>
      </c>
      <c r="B382" s="12">
        <v>2</v>
      </c>
      <c r="C382" s="12">
        <v>1</v>
      </c>
      <c r="E382" s="12">
        <v>2</v>
      </c>
      <c r="F382" s="12">
        <v>1</v>
      </c>
      <c r="G382" s="12">
        <v>47</v>
      </c>
      <c r="H382" s="12">
        <v>2</v>
      </c>
      <c r="U382" s="12">
        <v>47</v>
      </c>
      <c r="V382" s="12">
        <v>47</v>
      </c>
      <c r="W382" s="12">
        <v>2</v>
      </c>
    </row>
    <row r="383" spans="1:23" x14ac:dyDescent="0.3">
      <c r="A383" s="12">
        <v>48</v>
      </c>
      <c r="B383" s="12">
        <v>2</v>
      </c>
      <c r="C383" s="12">
        <v>1</v>
      </c>
      <c r="E383" s="12">
        <v>2</v>
      </c>
      <c r="F383" s="12">
        <v>1</v>
      </c>
      <c r="G383" s="12">
        <v>48</v>
      </c>
      <c r="H383" s="12">
        <v>2</v>
      </c>
      <c r="U383" s="12">
        <v>48</v>
      </c>
      <c r="V383" s="12">
        <v>48</v>
      </c>
      <c r="W383" s="12">
        <v>2</v>
      </c>
    </row>
    <row r="384" spans="1:23" x14ac:dyDescent="0.3">
      <c r="A384" s="12">
        <v>49</v>
      </c>
      <c r="B384" s="12">
        <v>2</v>
      </c>
      <c r="C384" s="12">
        <v>1</v>
      </c>
      <c r="E384" s="12">
        <v>2</v>
      </c>
      <c r="F384" s="12">
        <v>1</v>
      </c>
      <c r="G384" s="12">
        <v>49</v>
      </c>
      <c r="H384" s="12">
        <v>2</v>
      </c>
      <c r="U384" s="12">
        <v>49</v>
      </c>
      <c r="V384" s="12">
        <v>49</v>
      </c>
      <c r="W384" s="12">
        <v>2</v>
      </c>
    </row>
    <row r="385" spans="1:23" x14ac:dyDescent="0.3">
      <c r="A385" s="12">
        <v>50</v>
      </c>
      <c r="B385" s="12">
        <v>2</v>
      </c>
      <c r="C385" s="12">
        <v>1</v>
      </c>
      <c r="E385" s="12">
        <v>2</v>
      </c>
      <c r="F385" s="12">
        <v>1</v>
      </c>
      <c r="G385" s="12">
        <v>50</v>
      </c>
      <c r="H385" s="12">
        <v>2</v>
      </c>
      <c r="U385" s="12">
        <v>50</v>
      </c>
      <c r="V385" s="12">
        <v>50</v>
      </c>
      <c r="W385" s="12">
        <v>2</v>
      </c>
    </row>
    <row r="386" spans="1:23" x14ac:dyDescent="0.3">
      <c r="A386" s="12">
        <v>51</v>
      </c>
      <c r="B386" s="12">
        <v>2</v>
      </c>
      <c r="C386" s="12">
        <v>1</v>
      </c>
      <c r="E386" s="12">
        <v>2</v>
      </c>
      <c r="F386" s="12">
        <v>1</v>
      </c>
      <c r="G386" s="12">
        <v>51</v>
      </c>
      <c r="H386" s="12">
        <v>2</v>
      </c>
      <c r="U386" s="12">
        <v>51</v>
      </c>
      <c r="V386" s="12">
        <v>51</v>
      </c>
      <c r="W386" s="12">
        <v>2</v>
      </c>
    </row>
    <row r="387" spans="1:23" x14ac:dyDescent="0.3">
      <c r="E387" s="12">
        <v>1</v>
      </c>
      <c r="F387" s="12">
        <v>2</v>
      </c>
      <c r="G387" s="12">
        <v>1</v>
      </c>
      <c r="H387" s="12">
        <v>3</v>
      </c>
    </row>
    <row r="388" spans="1:23" x14ac:dyDescent="0.3">
      <c r="E388" s="12">
        <v>2</v>
      </c>
      <c r="F388" s="12">
        <v>2</v>
      </c>
      <c r="G388" s="12">
        <v>1</v>
      </c>
      <c r="H388" s="12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calculation</vt:lpstr>
      <vt:lpstr>Oasis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Raywood, Matthew</dc:creator>
  <cp:lastModifiedBy>Joh</cp:lastModifiedBy>
  <dcterms:created xsi:type="dcterms:W3CDTF">2018-04-11T14:33:42Z</dcterms:created>
  <dcterms:modified xsi:type="dcterms:W3CDTF">2018-06-22T14:17:16Z</dcterms:modified>
</cp:coreProperties>
</file>