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ktest\ftest\data\fm43\"/>
    </mc:Choice>
  </mc:AlternateContent>
  <xr:revisionPtr revIDLastSave="0" documentId="8_{EF6FDC8A-FB0A-4921-A0BE-2D1A6840F711}" xr6:coauthVersionLast="40" xr6:coauthVersionMax="40" xr10:uidLastSave="{00000000-0000-0000-0000-000000000000}"/>
  <bookViews>
    <workbookView xWindow="-108" yWindow="-108" windowWidth="23256" windowHeight="12576" activeTab="1" xr2:uid="{0813A6BD-8535-4C83-A62C-D66E2469532E}"/>
  </bookViews>
  <sheets>
    <sheet name="calc" sheetId="1" r:id="rId1"/>
    <sheet name="comparison" sheetId="4" r:id="rId2"/>
    <sheet name="input files" sheetId="3" r:id="rId3"/>
  </sheet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T4" i="1"/>
  <c r="S4" i="1"/>
  <c r="R4" i="1"/>
  <c r="M22" i="4"/>
  <c r="M21" i="4"/>
  <c r="M20" i="4"/>
  <c r="M19" i="4"/>
  <c r="M17" i="4"/>
  <c r="M16" i="4"/>
  <c r="M15" i="4"/>
  <c r="M14" i="4"/>
  <c r="M13" i="4"/>
  <c r="M12" i="4"/>
  <c r="M10" i="4"/>
  <c r="M9" i="4"/>
  <c r="M8" i="4"/>
  <c r="M7" i="4"/>
  <c r="M6" i="4"/>
  <c r="M5" i="4"/>
  <c r="Q4" i="1"/>
  <c r="AK11" i="1"/>
  <c r="AK10" i="1"/>
  <c r="AE18" i="1"/>
  <c r="AE17" i="1"/>
  <c r="AE16" i="1"/>
  <c r="AE15" i="1"/>
  <c r="AE14" i="1"/>
  <c r="AE13" i="1"/>
  <c r="AE12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D13" i="1"/>
  <c r="AC13" i="1"/>
  <c r="AB13" i="1"/>
  <c r="AD12" i="1"/>
  <c r="AC12" i="1"/>
  <c r="AB12" i="1"/>
  <c r="AD11" i="1"/>
  <c r="AC11" i="1"/>
  <c r="AB11" i="1"/>
  <c r="AE11" i="1" s="1"/>
  <c r="AD10" i="1"/>
  <c r="AC10" i="1"/>
  <c r="AE10" i="1" s="1"/>
  <c r="AB10" i="1"/>
  <c r="AD9" i="1"/>
  <c r="AC9" i="1"/>
  <c r="AB9" i="1"/>
  <c r="AD8" i="1"/>
  <c r="AC8" i="1"/>
  <c r="AB8" i="1"/>
  <c r="AD7" i="1"/>
  <c r="AC7" i="1"/>
  <c r="AB7" i="1"/>
  <c r="AD6" i="1"/>
  <c r="AC6" i="1"/>
  <c r="AB6" i="1"/>
  <c r="AD5" i="1"/>
  <c r="AC5" i="1"/>
  <c r="AB5" i="1"/>
  <c r="AD4" i="1"/>
  <c r="AC4" i="1"/>
  <c r="AB4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T22" i="1"/>
  <c r="T21" i="1"/>
  <c r="T20" i="1"/>
  <c r="T19" i="1"/>
  <c r="T18" i="1"/>
  <c r="T17" i="1"/>
  <c r="T16" i="1"/>
  <c r="Q22" i="1"/>
  <c r="Q21" i="1"/>
  <c r="Q20" i="1"/>
  <c r="Q19" i="1"/>
  <c r="Q18" i="1"/>
  <c r="Q17" i="1"/>
  <c r="Q16" i="1"/>
  <c r="G56" i="1"/>
  <c r="A56" i="1" s="1"/>
  <c r="G48" i="1"/>
  <c r="A48" i="1" s="1"/>
  <c r="G40" i="1"/>
  <c r="A40" i="1" s="1"/>
  <c r="G32" i="1"/>
  <c r="G24" i="1"/>
  <c r="G16" i="1"/>
  <c r="G8" i="1"/>
  <c r="F61" i="1"/>
  <c r="G61" i="1" s="1"/>
  <c r="A61" i="1" s="1"/>
  <c r="F60" i="1"/>
  <c r="G60" i="1" s="1"/>
  <c r="A60" i="1" s="1"/>
  <c r="F59" i="1"/>
  <c r="G59" i="1" s="1"/>
  <c r="A59" i="1" s="1"/>
  <c r="F58" i="1"/>
  <c r="G58" i="1" s="1"/>
  <c r="A58" i="1" s="1"/>
  <c r="F57" i="1"/>
  <c r="G57" i="1" s="1"/>
  <c r="A57" i="1" s="1"/>
  <c r="F56" i="1"/>
  <c r="F55" i="1"/>
  <c r="G55" i="1" s="1"/>
  <c r="A55" i="1" s="1"/>
  <c r="F54" i="1"/>
  <c r="G54" i="1" s="1"/>
  <c r="A54" i="1" s="1"/>
  <c r="F53" i="1"/>
  <c r="G53" i="1" s="1"/>
  <c r="A53" i="1" s="1"/>
  <c r="F52" i="1"/>
  <c r="G52" i="1" s="1"/>
  <c r="A52" i="1" s="1"/>
  <c r="F51" i="1"/>
  <c r="G51" i="1" s="1"/>
  <c r="A51" i="1" s="1"/>
  <c r="F50" i="1"/>
  <c r="G50" i="1" s="1"/>
  <c r="A50" i="1" s="1"/>
  <c r="F49" i="1"/>
  <c r="G49" i="1" s="1"/>
  <c r="A49" i="1" s="1"/>
  <c r="F48" i="1"/>
  <c r="F47" i="1"/>
  <c r="G47" i="1" s="1"/>
  <c r="A47" i="1" s="1"/>
  <c r="F46" i="1"/>
  <c r="G46" i="1" s="1"/>
  <c r="A46" i="1" s="1"/>
  <c r="F45" i="1"/>
  <c r="G45" i="1" s="1"/>
  <c r="A45" i="1" s="1"/>
  <c r="F44" i="1"/>
  <c r="G44" i="1" s="1"/>
  <c r="A44" i="1" s="1"/>
  <c r="F43" i="1"/>
  <c r="G43" i="1" s="1"/>
  <c r="A43" i="1" s="1"/>
  <c r="F42" i="1"/>
  <c r="G42" i="1" s="1"/>
  <c r="A42" i="1" s="1"/>
  <c r="F41" i="1"/>
  <c r="G41" i="1" s="1"/>
  <c r="A41" i="1" s="1"/>
  <c r="F40" i="1"/>
  <c r="F39" i="1"/>
  <c r="G39" i="1" s="1"/>
  <c r="A39" i="1" s="1"/>
  <c r="F38" i="1"/>
  <c r="G38" i="1" s="1"/>
  <c r="A38" i="1" s="1"/>
  <c r="F37" i="1"/>
  <c r="G37" i="1" s="1"/>
  <c r="A37" i="1" s="1"/>
  <c r="F36" i="1"/>
  <c r="G36" i="1" s="1"/>
  <c r="A36" i="1" s="1"/>
  <c r="F35" i="1"/>
  <c r="G35" i="1" s="1"/>
  <c r="A35" i="1" s="1"/>
  <c r="F34" i="1"/>
  <c r="G34" i="1" s="1"/>
  <c r="F33" i="1"/>
  <c r="G33" i="1" s="1"/>
  <c r="F32" i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F7" i="1"/>
  <c r="G7" i="1" s="1"/>
  <c r="F6" i="1"/>
  <c r="G6" i="1" s="1"/>
  <c r="F5" i="1"/>
  <c r="G5" i="1" s="1"/>
  <c r="F4" i="1"/>
  <c r="G4" i="1" s="1"/>
  <c r="AK9" i="1" l="1"/>
  <c r="AK5" i="1"/>
  <c r="AK8" i="1"/>
  <c r="AK7" i="1"/>
  <c r="AK6" i="1"/>
  <c r="AK4" i="1"/>
  <c r="AE9" i="1"/>
  <c r="AE8" i="1"/>
  <c r="AE7" i="1"/>
  <c r="AE6" i="1"/>
  <c r="AE5" i="1"/>
  <c r="AE4" i="1"/>
  <c r="T15" i="1"/>
  <c r="T14" i="1"/>
  <c r="T13" i="1"/>
  <c r="T12" i="1"/>
  <c r="T11" i="1"/>
  <c r="T10" i="1"/>
  <c r="T9" i="1"/>
  <c r="T8" i="1"/>
  <c r="T7" i="1"/>
  <c r="T6" i="1"/>
  <c r="T5" i="1"/>
  <c r="Q15" i="1"/>
  <c r="Q14" i="1"/>
  <c r="Q13" i="1"/>
  <c r="Q12" i="1"/>
  <c r="Q11" i="1"/>
  <c r="Q10" i="1"/>
  <c r="Q9" i="1"/>
  <c r="Q8" i="1"/>
  <c r="Q7" i="1"/>
  <c r="Q6" i="1"/>
  <c r="Q5" i="1"/>
  <c r="A21" i="1"/>
  <c r="A18" i="1"/>
  <c r="A15" i="1"/>
  <c r="A12" i="1"/>
  <c r="H12" i="1" s="1"/>
  <c r="A9" i="1"/>
  <c r="A6" i="1"/>
  <c r="A20" i="1"/>
  <c r="A17" i="1"/>
  <c r="A14" i="1"/>
  <c r="A11" i="1"/>
  <c r="A8" i="1"/>
  <c r="A5" i="1"/>
  <c r="H5" i="1" s="1"/>
  <c r="A22" i="1"/>
  <c r="A19" i="1"/>
  <c r="A16" i="1"/>
  <c r="A13" i="1"/>
  <c r="A10" i="1"/>
  <c r="A7" i="1"/>
  <c r="A4" i="1"/>
  <c r="A32" i="1"/>
  <c r="H32" i="1" s="1"/>
  <c r="A29" i="1"/>
  <c r="A25" i="1"/>
  <c r="A34" i="1"/>
  <c r="A31" i="1"/>
  <c r="A28" i="1"/>
  <c r="A24" i="1"/>
  <c r="A33" i="1"/>
  <c r="A30" i="1"/>
  <c r="H30" i="1" s="1"/>
  <c r="A27" i="1"/>
  <c r="A26" i="1"/>
  <c r="A23" i="1"/>
  <c r="H44" i="1" l="1"/>
  <c r="H58" i="1"/>
  <c r="H47" i="1"/>
  <c r="H33" i="1"/>
  <c r="H4" i="1"/>
  <c r="H8" i="1"/>
  <c r="H15" i="1"/>
  <c r="H36" i="1"/>
  <c r="H50" i="1"/>
  <c r="H46" i="1"/>
  <c r="H24" i="1"/>
  <c r="H11" i="1"/>
  <c r="H42" i="1"/>
  <c r="H28" i="1"/>
  <c r="H10" i="1"/>
  <c r="H14" i="1"/>
  <c r="H21" i="1"/>
  <c r="H59" i="1"/>
  <c r="H57" i="1"/>
  <c r="H55" i="1"/>
  <c r="H7" i="1"/>
  <c r="H18" i="1"/>
  <c r="H48" i="1"/>
  <c r="H45" i="1"/>
  <c r="H31" i="1"/>
  <c r="H13" i="1"/>
  <c r="H17" i="1"/>
  <c r="H51" i="1"/>
  <c r="H49" i="1"/>
  <c r="H39" i="1"/>
  <c r="H34" i="1"/>
  <c r="H16" i="1"/>
  <c r="H20" i="1"/>
  <c r="H56" i="1"/>
  <c r="H43" i="1"/>
  <c r="H41" i="1"/>
  <c r="H54" i="1"/>
  <c r="H23" i="1"/>
  <c r="H26" i="1"/>
  <c r="H25" i="1"/>
  <c r="H19" i="1"/>
  <c r="H6" i="1"/>
  <c r="H60" i="1"/>
  <c r="H35" i="1"/>
  <c r="H61" i="1"/>
  <c r="H38" i="1"/>
  <c r="H27" i="1"/>
  <c r="H29" i="1"/>
  <c r="H22" i="1"/>
  <c r="H9" i="1"/>
  <c r="H52" i="1"/>
  <c r="H40" i="1"/>
  <c r="H37" i="1"/>
  <c r="H53" i="1"/>
</calcChain>
</file>

<file path=xl/sharedStrings.xml><?xml version="1.0" encoding="utf-8"?>
<sst xmlns="http://schemas.openxmlformats.org/spreadsheetml/2006/main" count="76" uniqueCount="44">
  <si>
    <t>event_id</t>
  </si>
  <si>
    <t>item_id</t>
  </si>
  <si>
    <t>sidx</t>
  </si>
  <si>
    <t>loss</t>
  </si>
  <si>
    <t>agg_id</t>
  </si>
  <si>
    <t>Level1</t>
  </si>
  <si>
    <t>Level2</t>
  </si>
  <si>
    <t>policytc_id</t>
  </si>
  <si>
    <t>Row Labels</t>
  </si>
  <si>
    <t>Sum of loss</t>
  </si>
  <si>
    <t>agg_id2</t>
  </si>
  <si>
    <t>Level2 calc</t>
  </si>
  <si>
    <t>ded</t>
  </si>
  <si>
    <t>event</t>
  </si>
  <si>
    <t>Layer1</t>
  </si>
  <si>
    <t>lim</t>
  </si>
  <si>
    <t>share</t>
  </si>
  <si>
    <t>Layer2</t>
  </si>
  <si>
    <t>index</t>
  </si>
  <si>
    <t>output_id</t>
  </si>
  <si>
    <t>layer_id</t>
  </si>
  <si>
    <t>from_agg_id</t>
  </si>
  <si>
    <t>level_id</t>
  </si>
  <si>
    <t>to_agg_id</t>
  </si>
  <si>
    <t>Losses present</t>
  </si>
  <si>
    <t>profile_id</t>
  </si>
  <si>
    <t>calcrule_id</t>
  </si>
  <si>
    <t>deductible1</t>
  </si>
  <si>
    <t>deductible2</t>
  </si>
  <si>
    <t>deductible3</t>
  </si>
  <si>
    <t>attachment1</t>
  </si>
  <si>
    <t>limit1</t>
  </si>
  <si>
    <t>share1</t>
  </si>
  <si>
    <t>share2</t>
  </si>
  <si>
    <t>share3</t>
  </si>
  <si>
    <t>calculated</t>
  </si>
  <si>
    <t>output</t>
  </si>
  <si>
    <t>diff</t>
  </si>
  <si>
    <t>back allocation</t>
  </si>
  <si>
    <t>allocrule 0</t>
  </si>
  <si>
    <t>Ground up loss</t>
  </si>
  <si>
    <t>Level1 calc is passthrough (zero deductible)</t>
  </si>
  <si>
    <t>Level 3 calc</t>
  </si>
  <si>
    <t>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</si>
</sst>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518.466351736111" createdVersion="6" refreshedVersion="6" minRefreshableVersion="3" recordCount="58" xr:uid="{0367A622-814D-4D2A-B6F0-F27B3A79B539}">
  <cacheSource type="worksheet">
    <worksheetSource ref="B3:G61" sheet="calc"/>
  </cacheSource>
  <cacheFields count="6">
    <cacheField name="event_id" numFmtId="0">
      <sharedItems containsSemiMixedTypes="0" containsString="0" containsNumber="1" containsInteger="1" minValue="744678" maxValue="744678" count="1">
        <n v="744678"/>
      </sharedItems>
    </cacheField>
    <cacheField name="item_id" numFmtId="0">
      <sharedItems containsSemiMixedTypes="0" containsString="0" containsNumber="1" containsInteger="1" minValue="22" maxValue="30"/>
    </cacheField>
    <cacheField name="sidx" numFmtId="0">
      <sharedItems containsSemiMixedTypes="0" containsString="0" containsNumber="1" containsInteger="1" minValue="-2" maxValue="8" count="10">
        <n v="-2"/>
        <n v="-1"/>
        <n v="1"/>
        <n v="2"/>
        <n v="3"/>
        <n v="4"/>
        <n v="5"/>
        <n v="6"/>
        <n v="7"/>
        <n v="8"/>
      </sharedItems>
    </cacheField>
    <cacheField name="loss" numFmtId="0">
      <sharedItems containsSemiMixedTypes="0" containsString="0" containsNumber="1" minValue="8481.16" maxValue="64356948"/>
    </cacheField>
    <cacheField name="agg_id" numFmtId="0">
      <sharedItems containsSemiMixedTypes="0" containsString="0" containsNumber="1" containsInteger="1" minValue="1" maxValue="21"/>
    </cacheField>
    <cacheField name="agg_id2" numFmtId="0">
      <sharedItems containsSemiMixedTypes="0" containsString="0" containsNumber="1" containsInteger="1" minValue="1" maxValue="7" count="3">
        <n v="7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518.470296180552" createdVersion="6" refreshedVersion="6" minRefreshableVersion="3" recordCount="19" xr:uid="{C56A60C4-91BC-4D48-BE8E-3D54411C36BD}">
  <cacheSource type="worksheet">
    <worksheetSource ref="Q3:T22" sheet="calc"/>
  </cacheSource>
  <cacheFields count="4">
    <cacheField name="loss" numFmtId="0">
      <sharedItems containsSemiMixedTypes="0" containsString="0" containsNumber="1" minValue="0" maxValue="78470471"/>
    </cacheField>
    <cacheField name="agg_id" numFmtId="0">
      <sharedItems containsSemiMixedTypes="0" containsString="0" containsNumber="1" containsInteger="1" minValue="2" maxValue="5" count="2">
        <n v="2"/>
        <n v="5"/>
      </sharedItems>
    </cacheField>
    <cacheField name="sidx" numFmtId="0">
      <sharedItems containsSemiMixedTypes="0" containsString="0" containsNumber="1" containsInteger="1" minValue="-1" maxValue="8" count="9">
        <n v="-1"/>
        <n v="1"/>
        <n v="2"/>
        <n v="4"/>
        <n v="5"/>
        <n v="6"/>
        <n v="7"/>
        <n v="3"/>
        <n v="8"/>
      </sharedItems>
    </cacheField>
    <cacheField name="event" numFmtId="0">
      <sharedItems containsSemiMixedTypes="0" containsString="0" containsNumber="1" containsInteger="1" minValue="744678" maxValue="744678" count="1">
        <n v="7446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n v="22"/>
    <x v="0"/>
    <n v="14298581"/>
    <n v="19"/>
    <x v="0"/>
  </r>
  <r>
    <x v="0"/>
    <n v="23"/>
    <x v="0"/>
    <n v="1509352.62"/>
    <n v="20"/>
    <x v="0"/>
  </r>
  <r>
    <x v="0"/>
    <n v="24"/>
    <x v="0"/>
    <n v="1847507.12"/>
    <n v="21"/>
    <x v="0"/>
  </r>
  <r>
    <x v="0"/>
    <n v="25"/>
    <x v="0"/>
    <n v="12750457"/>
    <n v="7"/>
    <x v="1"/>
  </r>
  <r>
    <x v="0"/>
    <n v="26"/>
    <x v="0"/>
    <n v="1329698.75"/>
    <n v="8"/>
    <x v="1"/>
  </r>
  <r>
    <x v="0"/>
    <n v="27"/>
    <x v="0"/>
    <n v="1655410.62"/>
    <n v="9"/>
    <x v="1"/>
  </r>
  <r>
    <x v="0"/>
    <n v="28"/>
    <x v="0"/>
    <n v="14298581"/>
    <n v="1"/>
    <x v="2"/>
  </r>
  <r>
    <x v="0"/>
    <n v="29"/>
    <x v="0"/>
    <n v="1509352.62"/>
    <n v="2"/>
    <x v="2"/>
  </r>
  <r>
    <x v="0"/>
    <n v="30"/>
    <x v="0"/>
    <n v="1847507.12"/>
    <n v="3"/>
    <x v="2"/>
  </r>
  <r>
    <x v="0"/>
    <n v="22"/>
    <x v="1"/>
    <n v="6444996"/>
    <n v="19"/>
    <x v="0"/>
  </r>
  <r>
    <x v="0"/>
    <n v="23"/>
    <x v="1"/>
    <n v="671397.06"/>
    <n v="20"/>
    <x v="0"/>
  </r>
  <r>
    <x v="0"/>
    <n v="24"/>
    <x v="1"/>
    <n v="963739.31"/>
    <n v="21"/>
    <x v="0"/>
  </r>
  <r>
    <x v="0"/>
    <n v="25"/>
    <x v="1"/>
    <n v="4884673.5"/>
    <n v="7"/>
    <x v="1"/>
  </r>
  <r>
    <x v="0"/>
    <n v="26"/>
    <x v="1"/>
    <n v="495382.62"/>
    <n v="8"/>
    <x v="1"/>
  </r>
  <r>
    <x v="0"/>
    <n v="27"/>
    <x v="1"/>
    <n v="724855.5"/>
    <n v="9"/>
    <x v="1"/>
  </r>
  <r>
    <x v="0"/>
    <n v="28"/>
    <x v="1"/>
    <n v="6444996"/>
    <n v="1"/>
    <x v="2"/>
  </r>
  <r>
    <x v="0"/>
    <n v="29"/>
    <x v="1"/>
    <n v="671397.06"/>
    <n v="2"/>
    <x v="2"/>
  </r>
  <r>
    <x v="0"/>
    <n v="30"/>
    <x v="1"/>
    <n v="963739.31"/>
    <n v="3"/>
    <x v="2"/>
  </r>
  <r>
    <x v="0"/>
    <n v="22"/>
    <x v="2"/>
    <n v="21967.77"/>
    <n v="19"/>
    <x v="0"/>
  </r>
  <r>
    <x v="0"/>
    <n v="25"/>
    <x v="2"/>
    <n v="23045.49"/>
    <n v="7"/>
    <x v="1"/>
  </r>
  <r>
    <x v="0"/>
    <n v="28"/>
    <x v="2"/>
    <n v="45465152"/>
    <n v="1"/>
    <x v="2"/>
  </r>
  <r>
    <x v="0"/>
    <n v="29"/>
    <x v="2"/>
    <n v="4392658.5"/>
    <n v="2"/>
    <x v="2"/>
  </r>
  <r>
    <x v="0"/>
    <n v="30"/>
    <x v="2"/>
    <n v="5533003"/>
    <n v="3"/>
    <x v="2"/>
  </r>
  <r>
    <x v="0"/>
    <n v="22"/>
    <x v="3"/>
    <n v="49891328"/>
    <n v="19"/>
    <x v="0"/>
  </r>
  <r>
    <x v="0"/>
    <n v="23"/>
    <x v="3"/>
    <n v="4874851.5"/>
    <n v="20"/>
    <x v="0"/>
  </r>
  <r>
    <x v="0"/>
    <n v="24"/>
    <x v="3"/>
    <n v="6041468.5"/>
    <n v="21"/>
    <x v="0"/>
  </r>
  <r>
    <x v="0"/>
    <n v="28"/>
    <x v="3"/>
    <n v="12140443"/>
    <n v="1"/>
    <x v="2"/>
  </r>
  <r>
    <x v="0"/>
    <n v="29"/>
    <x v="3"/>
    <n v="1274714.8799999999"/>
    <n v="2"/>
    <x v="2"/>
  </r>
  <r>
    <x v="0"/>
    <n v="30"/>
    <x v="3"/>
    <n v="2080099.88"/>
    <n v="3"/>
    <x v="2"/>
  </r>
  <r>
    <x v="0"/>
    <n v="22"/>
    <x v="4"/>
    <n v="41192.49"/>
    <n v="19"/>
    <x v="0"/>
  </r>
  <r>
    <x v="0"/>
    <n v="24"/>
    <x v="4"/>
    <n v="8481.16"/>
    <n v="21"/>
    <x v="0"/>
  </r>
  <r>
    <x v="0"/>
    <n v="25"/>
    <x v="4"/>
    <n v="4911237.5"/>
    <n v="7"/>
    <x v="1"/>
  </r>
  <r>
    <x v="0"/>
    <n v="26"/>
    <x v="4"/>
    <n v="550542.62"/>
    <n v="8"/>
    <x v="1"/>
  </r>
  <r>
    <x v="0"/>
    <n v="27"/>
    <x v="4"/>
    <n v="1182832"/>
    <n v="9"/>
    <x v="1"/>
  </r>
  <r>
    <x v="0"/>
    <n v="28"/>
    <x v="5"/>
    <n v="135758.35999999999"/>
    <n v="1"/>
    <x v="2"/>
  </r>
  <r>
    <x v="0"/>
    <n v="29"/>
    <x v="5"/>
    <n v="8785.6"/>
    <n v="2"/>
    <x v="2"/>
  </r>
  <r>
    <x v="0"/>
    <n v="30"/>
    <x v="5"/>
    <n v="127188.68"/>
    <n v="3"/>
    <x v="2"/>
  </r>
  <r>
    <x v="0"/>
    <n v="22"/>
    <x v="6"/>
    <n v="21222844"/>
    <n v="19"/>
    <x v="0"/>
  </r>
  <r>
    <x v="0"/>
    <n v="23"/>
    <x v="6"/>
    <n v="2094352.75"/>
    <n v="20"/>
    <x v="0"/>
  </r>
  <r>
    <x v="0"/>
    <n v="24"/>
    <x v="6"/>
    <n v="3100380.25"/>
    <n v="21"/>
    <x v="0"/>
  </r>
  <r>
    <x v="0"/>
    <n v="25"/>
    <x v="6"/>
    <n v="755457.56"/>
    <n v="7"/>
    <x v="1"/>
  </r>
  <r>
    <x v="0"/>
    <n v="26"/>
    <x v="6"/>
    <n v="68154.97"/>
    <n v="8"/>
    <x v="1"/>
  </r>
  <r>
    <x v="0"/>
    <n v="27"/>
    <x v="6"/>
    <n v="371020.06"/>
    <n v="9"/>
    <x v="1"/>
  </r>
  <r>
    <x v="0"/>
    <n v="28"/>
    <x v="6"/>
    <n v="64356948"/>
    <n v="1"/>
    <x v="2"/>
  </r>
  <r>
    <x v="0"/>
    <n v="29"/>
    <x v="6"/>
    <n v="6930152"/>
    <n v="2"/>
    <x v="2"/>
  </r>
  <r>
    <x v="0"/>
    <n v="30"/>
    <x v="6"/>
    <n v="8183371"/>
    <n v="3"/>
    <x v="2"/>
  </r>
  <r>
    <x v="0"/>
    <n v="22"/>
    <x v="7"/>
    <n v="43916.26"/>
    <n v="19"/>
    <x v="0"/>
  </r>
  <r>
    <x v="0"/>
    <n v="24"/>
    <x v="7"/>
    <n v="10017.99"/>
    <n v="21"/>
    <x v="0"/>
  </r>
  <r>
    <x v="0"/>
    <n v="25"/>
    <x v="7"/>
    <n v="7878889"/>
    <n v="7"/>
    <x v="1"/>
  </r>
  <r>
    <x v="0"/>
    <n v="26"/>
    <x v="7"/>
    <n v="837874.31"/>
    <n v="8"/>
    <x v="1"/>
  </r>
  <r>
    <x v="0"/>
    <n v="27"/>
    <x v="7"/>
    <n v="1585889"/>
    <n v="9"/>
    <x v="1"/>
  </r>
  <r>
    <x v="0"/>
    <n v="28"/>
    <x v="7"/>
    <n v="779809.19"/>
    <n v="1"/>
    <x v="2"/>
  </r>
  <r>
    <x v="0"/>
    <n v="29"/>
    <x v="7"/>
    <n v="91551.3"/>
    <n v="2"/>
    <x v="2"/>
  </r>
  <r>
    <x v="0"/>
    <n v="30"/>
    <x v="7"/>
    <n v="387573.38"/>
    <n v="3"/>
    <x v="2"/>
  </r>
  <r>
    <x v="0"/>
    <n v="28"/>
    <x v="8"/>
    <n v="22462.92"/>
    <n v="1"/>
    <x v="2"/>
  </r>
  <r>
    <x v="0"/>
    <n v="22"/>
    <x v="9"/>
    <n v="6423285.5"/>
    <n v="19"/>
    <x v="0"/>
  </r>
  <r>
    <x v="0"/>
    <n v="23"/>
    <x v="9"/>
    <n v="716998.12"/>
    <n v="20"/>
    <x v="0"/>
  </r>
  <r>
    <x v="0"/>
    <n v="24"/>
    <x v="9"/>
    <n v="1371324.25"/>
    <n v="2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7080132.370000001"/>
    <x v="0"/>
    <x v="0"/>
    <x v="0"/>
  </r>
  <r>
    <n v="54390813.5"/>
    <x v="0"/>
    <x v="1"/>
    <x v="0"/>
  </r>
  <r>
    <n v="14495257.759999998"/>
    <x v="0"/>
    <x v="2"/>
    <x v="0"/>
  </r>
  <r>
    <n v="0"/>
    <x v="0"/>
    <x v="3"/>
    <x v="0"/>
  </r>
  <r>
    <n v="78470471"/>
    <x v="0"/>
    <x v="4"/>
    <x v="0"/>
  </r>
  <r>
    <n v="258933.86999999988"/>
    <x v="0"/>
    <x v="5"/>
    <x v="0"/>
  </r>
  <r>
    <n v="0"/>
    <x v="0"/>
    <x v="6"/>
    <x v="0"/>
  </r>
  <r>
    <n v="5104911.62"/>
    <x v="0"/>
    <x v="0"/>
    <x v="0"/>
  </r>
  <r>
    <n v="0"/>
    <x v="0"/>
    <x v="1"/>
    <x v="0"/>
  </r>
  <r>
    <n v="5644612.1200000001"/>
    <x v="0"/>
    <x v="7"/>
    <x v="0"/>
  </r>
  <r>
    <n v="194632.59000000008"/>
    <x v="0"/>
    <x v="4"/>
    <x v="0"/>
  </r>
  <r>
    <n v="9302652.3100000005"/>
    <x v="0"/>
    <x v="5"/>
    <x v="0"/>
  </r>
  <r>
    <n v="7080132.370000001"/>
    <x v="1"/>
    <x v="0"/>
    <x v="0"/>
  </r>
  <r>
    <n v="0"/>
    <x v="1"/>
    <x v="1"/>
    <x v="0"/>
  </r>
  <r>
    <n v="59807648"/>
    <x v="1"/>
    <x v="2"/>
    <x v="0"/>
  </r>
  <r>
    <n v="0"/>
    <x v="1"/>
    <x v="7"/>
    <x v="0"/>
  </r>
  <r>
    <n v="25417577"/>
    <x v="1"/>
    <x v="4"/>
    <x v="0"/>
  </r>
  <r>
    <n v="0"/>
    <x v="1"/>
    <x v="5"/>
    <x v="0"/>
  </r>
  <r>
    <n v="7511607.870000001"/>
    <x v="1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F884D-9ABC-491C-A77E-CA4F6CBE86F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K3:N22" firstHeaderRow="1" firstDataRow="1" firstDataCol="3"/>
  <pivotFields count="6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defaultSubtotal="0">
      <items count="10">
        <item x="1"/>
        <item x="2"/>
        <item x="3"/>
        <item x="4"/>
        <item x="5"/>
        <item x="6"/>
        <item x="7"/>
        <item x="8"/>
        <item h="1"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/>
    <pivotField axis="axisRow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5"/>
    <field x="2"/>
  </rowFields>
  <rowItems count="19">
    <i>
      <x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3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5"/>
    </i>
    <i r="2">
      <x v="6"/>
    </i>
    <i r="2">
      <x v="9"/>
    </i>
  </rowItems>
  <colItems count="1">
    <i/>
  </colItems>
  <dataFields count="1">
    <dataField name="Sum of lo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221E7-EBAC-49A4-9149-0CE331A6D634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W3:Z18" firstHeaderRow="1" firstDataRow="1" firstDataCol="3"/>
  <pivotFields count="4">
    <pivotField dataField="1"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">
        <item x="0"/>
        <item x="1"/>
        <item x="2"/>
        <item x="7"/>
        <item x="3"/>
        <item x="4"/>
        <item x="5"/>
        <item x="6"/>
        <item x="8"/>
        <item t="default"/>
      </items>
    </pivotField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1"/>
    <field x="2"/>
  </rowFields>
  <rowItems count="1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8"/>
    </i>
  </rowItems>
  <colItems count="1">
    <i/>
  </colItems>
  <dataFields count="1">
    <dataField name="Sum of los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B225-A494-444A-ADD5-E12906B8FF31}">
  <dimension ref="A1:AL61"/>
  <sheetViews>
    <sheetView topLeftCell="S1" workbookViewId="0">
      <selection activeCell="AK14" sqref="AK14"/>
    </sheetView>
  </sheetViews>
  <sheetFormatPr defaultRowHeight="14.4" x14ac:dyDescent="0.3"/>
  <cols>
    <col min="11" max="11" width="12.5546875" bestFit="1" customWidth="1"/>
    <col min="12" max="12" width="9.77734375" bestFit="1" customWidth="1"/>
    <col min="13" max="13" width="6.44140625" bestFit="1" customWidth="1"/>
    <col min="14" max="14" width="12" bestFit="1" customWidth="1"/>
    <col min="15" max="15" width="9.77734375" bestFit="1" customWidth="1"/>
    <col min="23" max="23" width="12.5546875" bestFit="1" customWidth="1"/>
    <col min="24" max="24" width="8.77734375" bestFit="1" customWidth="1"/>
    <col min="25" max="25" width="6.44140625" bestFit="1" customWidth="1"/>
    <col min="26" max="26" width="12" bestFit="1" customWidth="1"/>
  </cols>
  <sheetData>
    <row r="1" spans="1:38" x14ac:dyDescent="0.3">
      <c r="B1" t="s">
        <v>40</v>
      </c>
      <c r="F1" t="s">
        <v>41</v>
      </c>
      <c r="K1" t="s">
        <v>11</v>
      </c>
      <c r="W1" t="s">
        <v>42</v>
      </c>
    </row>
    <row r="2" spans="1:38" x14ac:dyDescent="0.3">
      <c r="F2" t="s">
        <v>5</v>
      </c>
      <c r="G2" t="s">
        <v>6</v>
      </c>
      <c r="R2" t="s">
        <v>43</v>
      </c>
      <c r="AA2" t="s">
        <v>14</v>
      </c>
      <c r="AG2" t="s">
        <v>17</v>
      </c>
    </row>
    <row r="3" spans="1:38" x14ac:dyDescent="0.3">
      <c r="A3" t="s">
        <v>18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4</v>
      </c>
      <c r="H3" t="s">
        <v>38</v>
      </c>
      <c r="J3" t="s">
        <v>18</v>
      </c>
      <c r="K3" s="1" t="s">
        <v>8</v>
      </c>
      <c r="L3" s="1" t="s">
        <v>10</v>
      </c>
      <c r="M3" s="1" t="s">
        <v>2</v>
      </c>
      <c r="N3" t="s">
        <v>9</v>
      </c>
      <c r="O3" t="s">
        <v>7</v>
      </c>
      <c r="P3" t="s">
        <v>12</v>
      </c>
      <c r="Q3" t="s">
        <v>3</v>
      </c>
      <c r="R3" t="s">
        <v>4</v>
      </c>
      <c r="S3" t="s">
        <v>2</v>
      </c>
      <c r="T3" t="s">
        <v>13</v>
      </c>
      <c r="U3" t="s">
        <v>38</v>
      </c>
      <c r="W3" s="1" t="s">
        <v>8</v>
      </c>
      <c r="X3" s="1" t="s">
        <v>4</v>
      </c>
      <c r="Y3" s="1" t="s">
        <v>2</v>
      </c>
      <c r="Z3" t="s">
        <v>9</v>
      </c>
      <c r="AA3" t="s">
        <v>7</v>
      </c>
      <c r="AB3" t="s">
        <v>12</v>
      </c>
      <c r="AC3" t="s">
        <v>15</v>
      </c>
      <c r="AD3" t="s">
        <v>16</v>
      </c>
      <c r="AE3" t="s">
        <v>3</v>
      </c>
      <c r="AF3" t="s">
        <v>19</v>
      </c>
      <c r="AG3" t="s">
        <v>7</v>
      </c>
      <c r="AH3" t="s">
        <v>12</v>
      </c>
      <c r="AI3" t="s">
        <v>15</v>
      </c>
      <c r="AJ3" t="s">
        <v>16</v>
      </c>
      <c r="AK3" t="s">
        <v>3</v>
      </c>
      <c r="AL3" t="s">
        <v>19</v>
      </c>
    </row>
    <row r="4" spans="1:38" x14ac:dyDescent="0.3">
      <c r="A4" t="str">
        <f>D4&amp;"_"&amp;G4</f>
        <v>-2_7</v>
      </c>
      <c r="B4">
        <v>744678</v>
      </c>
      <c r="C4">
        <v>22</v>
      </c>
      <c r="D4">
        <v>-2</v>
      </c>
      <c r="E4">
        <v>14298581</v>
      </c>
      <c r="F4">
        <f>VLOOKUP(C4,'input files'!$A$2:$C$31,3,FALSE)</f>
        <v>19</v>
      </c>
      <c r="G4">
        <f>VLOOKUP(F4,'input files'!$A$32:$C$61,3,FALSE)</f>
        <v>7</v>
      </c>
      <c r="H4">
        <f>E4/SUMIF($A$4:$A$61,$A4,$E$4:$E$61)</f>
        <v>0.80986825594250211</v>
      </c>
      <c r="J4" t="str">
        <f>M4&amp;"_"&amp;R4</f>
        <v>-1_2</v>
      </c>
      <c r="K4">
        <v>744678</v>
      </c>
      <c r="L4">
        <v>1</v>
      </c>
      <c r="M4">
        <v>-1</v>
      </c>
      <c r="N4">
        <v>8080132.370000001</v>
      </c>
      <c r="O4" s="2">
        <v>8</v>
      </c>
      <c r="P4">
        <v>1000000</v>
      </c>
      <c r="Q4">
        <f>MAX(N4-P4,0)</f>
        <v>7080132.370000001</v>
      </c>
      <c r="R4">
        <f>VLOOKUP(L4,'input files'!$A$62:$C$71,3,FALSE)</f>
        <v>2</v>
      </c>
      <c r="S4">
        <f>M4</f>
        <v>-1</v>
      </c>
      <c r="T4">
        <f>K4</f>
        <v>744678</v>
      </c>
      <c r="U4">
        <f>IFERROR(Q4/SUMIF($J$4:$J$22,J4,$Q$4:$Q$22),0)</f>
        <v>0.58105103073985698</v>
      </c>
      <c r="W4" s="2">
        <v>744678</v>
      </c>
      <c r="X4" s="2">
        <v>2</v>
      </c>
      <c r="Y4" s="2">
        <v>-1</v>
      </c>
      <c r="Z4">
        <v>12185043.990000002</v>
      </c>
      <c r="AA4" s="2">
        <f>VLOOKUP(X4,'input files'!$H$42:$I$47,2,FALSE)</f>
        <v>5</v>
      </c>
      <c r="AB4">
        <f>VLOOKUP($AA4,'input files'!$N$2:$W$9,3,FALSE)</f>
        <v>500000</v>
      </c>
      <c r="AC4">
        <f>VLOOKUP($AA4,'input files'!$N$2:$W$9,7,FALSE)</f>
        <v>5000000</v>
      </c>
      <c r="AD4">
        <f>VLOOKUP($AA4,'input files'!$N$2:$W$9,8,FALSE)</f>
        <v>0.3</v>
      </c>
      <c r="AE4">
        <f>AD4*MIN(AC4,MAX(Z4-AB4,0))</f>
        <v>1500000</v>
      </c>
      <c r="AF4">
        <v>2</v>
      </c>
      <c r="AG4" s="2">
        <v>6</v>
      </c>
      <c r="AH4">
        <v>5500000</v>
      </c>
      <c r="AI4">
        <v>10000000</v>
      </c>
      <c r="AJ4">
        <v>0.1</v>
      </c>
      <c r="AK4">
        <f t="shared" ref="AK4:AK11" si="0">AJ4*MIN(AI4,MAX(Z4-AH4,0))</f>
        <v>668504.39900000021</v>
      </c>
      <c r="AL4">
        <v>3</v>
      </c>
    </row>
    <row r="5" spans="1:38" x14ac:dyDescent="0.3">
      <c r="A5" t="str">
        <f t="shared" ref="A5:A61" si="1">D5&amp;"_"&amp;G5</f>
        <v>-2_7</v>
      </c>
      <c r="B5">
        <v>744678</v>
      </c>
      <c r="C5">
        <v>23</v>
      </c>
      <c r="D5">
        <v>-2</v>
      </c>
      <c r="E5">
        <v>1509352.62</v>
      </c>
      <c r="F5">
        <f>VLOOKUP(C5,'input files'!$A$2:$C$31,3,FALSE)</f>
        <v>20</v>
      </c>
      <c r="G5">
        <f>VLOOKUP(F5,'input files'!$A$32:$C$61,3,FALSE)</f>
        <v>7</v>
      </c>
      <c r="H5">
        <f t="shared" ref="H5:H61" si="2">E5/SUMIF($A$4:$A$61,$A5,$E$4:$E$61)</f>
        <v>8.5489376460618452E-2</v>
      </c>
      <c r="J5" t="str">
        <f t="shared" ref="J5:J22" si="3">M5&amp;"_"&amp;R5</f>
        <v>1_2</v>
      </c>
      <c r="K5">
        <v>744678</v>
      </c>
      <c r="L5">
        <v>1</v>
      </c>
      <c r="M5">
        <v>1</v>
      </c>
      <c r="N5">
        <v>55390813.5</v>
      </c>
      <c r="O5" s="2">
        <v>8</v>
      </c>
      <c r="P5">
        <v>1000000</v>
      </c>
      <c r="Q5">
        <f t="shared" ref="Q5:Q22" si="4">MAX(N5-P5,0)</f>
        <v>54390813.5</v>
      </c>
      <c r="R5">
        <f>VLOOKUP(L5,'input files'!$A$62:$C$71,3,FALSE)</f>
        <v>2</v>
      </c>
      <c r="S5">
        <f t="shared" ref="S5:S22" si="5">M5</f>
        <v>1</v>
      </c>
      <c r="T5">
        <f t="shared" ref="T5:T15" si="6">K5</f>
        <v>744678</v>
      </c>
      <c r="U5">
        <f t="shared" ref="U5:U22" si="7">IFERROR(Q5/SUMIF($J$4:$J$22,J5,$Q$4:$Q$22),0)</f>
        <v>1</v>
      </c>
      <c r="W5" s="2">
        <v>744678</v>
      </c>
      <c r="X5" s="2">
        <v>2</v>
      </c>
      <c r="Y5" s="2">
        <v>1</v>
      </c>
      <c r="Z5">
        <v>54390813.5</v>
      </c>
      <c r="AA5" s="2">
        <f>VLOOKUP(X5,'input files'!$H$42:$I$47,2,FALSE)</f>
        <v>5</v>
      </c>
      <c r="AB5">
        <f>VLOOKUP($AA5,'input files'!$N$2:$W$9,3,FALSE)</f>
        <v>500000</v>
      </c>
      <c r="AC5">
        <f>VLOOKUP($AA5,'input files'!$N$2:$W$9,7,FALSE)</f>
        <v>5000000</v>
      </c>
      <c r="AD5">
        <f>VLOOKUP($AA5,'input files'!$N$2:$W$9,8,FALSE)</f>
        <v>0.3</v>
      </c>
      <c r="AE5">
        <f t="shared" ref="AE5:AE9" si="8">AD5*MIN(AC5,MAX(Z5-AB5,0))</f>
        <v>1500000</v>
      </c>
      <c r="AF5">
        <v>2</v>
      </c>
      <c r="AG5" s="2">
        <v>6</v>
      </c>
      <c r="AH5">
        <v>5500000</v>
      </c>
      <c r="AI5">
        <v>10000000</v>
      </c>
      <c r="AJ5">
        <v>0.1</v>
      </c>
      <c r="AK5">
        <f t="shared" si="0"/>
        <v>1000000</v>
      </c>
      <c r="AL5">
        <v>3</v>
      </c>
    </row>
    <row r="6" spans="1:38" x14ac:dyDescent="0.3">
      <c r="A6" t="str">
        <f t="shared" si="1"/>
        <v>-2_7</v>
      </c>
      <c r="B6">
        <v>744678</v>
      </c>
      <c r="C6">
        <v>24</v>
      </c>
      <c r="D6">
        <v>-2</v>
      </c>
      <c r="E6">
        <v>1847507.12</v>
      </c>
      <c r="F6">
        <f>VLOOKUP(C6,'input files'!$A$2:$C$31,3,FALSE)</f>
        <v>21</v>
      </c>
      <c r="G6">
        <f>VLOOKUP(F6,'input files'!$A$32:$C$61,3,FALSE)</f>
        <v>7</v>
      </c>
      <c r="H6">
        <f t="shared" si="2"/>
        <v>0.10464236759687937</v>
      </c>
      <c r="J6" t="str">
        <f t="shared" si="3"/>
        <v>2_2</v>
      </c>
      <c r="K6">
        <v>744678</v>
      </c>
      <c r="L6">
        <v>1</v>
      </c>
      <c r="M6">
        <v>2</v>
      </c>
      <c r="N6">
        <v>15495257.759999998</v>
      </c>
      <c r="O6" s="2">
        <v>8</v>
      </c>
      <c r="P6">
        <v>1000000</v>
      </c>
      <c r="Q6">
        <f t="shared" si="4"/>
        <v>14495257.759999998</v>
      </c>
      <c r="R6">
        <f>VLOOKUP(L6,'input files'!$A$62:$C$71,3,FALSE)</f>
        <v>2</v>
      </c>
      <c r="S6">
        <f t="shared" si="5"/>
        <v>2</v>
      </c>
      <c r="T6">
        <f t="shared" si="6"/>
        <v>744678</v>
      </c>
      <c r="U6">
        <f t="shared" si="7"/>
        <v>1</v>
      </c>
      <c r="W6" s="2">
        <v>744678</v>
      </c>
      <c r="X6" s="2">
        <v>2</v>
      </c>
      <c r="Y6" s="2">
        <v>2</v>
      </c>
      <c r="Z6">
        <v>14495257.759999998</v>
      </c>
      <c r="AA6" s="2">
        <f>VLOOKUP(X6,'input files'!$H$42:$I$47,2,FALSE)</f>
        <v>5</v>
      </c>
      <c r="AB6">
        <f>VLOOKUP($AA6,'input files'!$N$2:$W$9,3,FALSE)</f>
        <v>500000</v>
      </c>
      <c r="AC6">
        <f>VLOOKUP($AA6,'input files'!$N$2:$W$9,7,FALSE)</f>
        <v>5000000</v>
      </c>
      <c r="AD6">
        <f>VLOOKUP($AA6,'input files'!$N$2:$W$9,8,FALSE)</f>
        <v>0.3</v>
      </c>
      <c r="AE6">
        <f t="shared" si="8"/>
        <v>1500000</v>
      </c>
      <c r="AF6">
        <v>2</v>
      </c>
      <c r="AG6" s="2">
        <v>6</v>
      </c>
      <c r="AH6">
        <v>5500000</v>
      </c>
      <c r="AI6">
        <v>10000000</v>
      </c>
      <c r="AJ6">
        <v>0.1</v>
      </c>
      <c r="AK6">
        <f t="shared" si="0"/>
        <v>899525.77599999984</v>
      </c>
      <c r="AL6">
        <v>3</v>
      </c>
    </row>
    <row r="7" spans="1:38" x14ac:dyDescent="0.3">
      <c r="A7" t="str">
        <f t="shared" si="1"/>
        <v>-2_3</v>
      </c>
      <c r="B7">
        <v>744678</v>
      </c>
      <c r="C7">
        <v>25</v>
      </c>
      <c r="D7">
        <v>-2</v>
      </c>
      <c r="E7">
        <v>12750457</v>
      </c>
      <c r="F7">
        <f>VLOOKUP(C7,'input files'!$A$2:$C$31,3,FALSE)</f>
        <v>7</v>
      </c>
      <c r="G7">
        <f>VLOOKUP(F7,'input files'!$A$32:$C$61,3,FALSE)</f>
        <v>3</v>
      </c>
      <c r="H7">
        <f t="shared" si="2"/>
        <v>0.81029539707632392</v>
      </c>
      <c r="J7" t="str">
        <f t="shared" si="3"/>
        <v>4_2</v>
      </c>
      <c r="K7">
        <v>744678</v>
      </c>
      <c r="L7">
        <v>1</v>
      </c>
      <c r="M7">
        <v>4</v>
      </c>
      <c r="N7">
        <v>271732.64</v>
      </c>
      <c r="O7" s="2">
        <v>8</v>
      </c>
      <c r="P7">
        <v>1000000</v>
      </c>
      <c r="Q7">
        <f t="shared" si="4"/>
        <v>0</v>
      </c>
      <c r="R7">
        <f>VLOOKUP(L7,'input files'!$A$62:$C$71,3,FALSE)</f>
        <v>2</v>
      </c>
      <c r="S7">
        <f t="shared" si="5"/>
        <v>4</v>
      </c>
      <c r="T7">
        <f t="shared" si="6"/>
        <v>744678</v>
      </c>
      <c r="U7">
        <f t="shared" si="7"/>
        <v>0</v>
      </c>
      <c r="W7" s="2">
        <v>744678</v>
      </c>
      <c r="X7" s="2">
        <v>2</v>
      </c>
      <c r="Y7" s="2">
        <v>3</v>
      </c>
      <c r="Z7">
        <v>5644612.1200000001</v>
      </c>
      <c r="AA7" s="2">
        <f>VLOOKUP(X7,'input files'!$H$42:$I$47,2,FALSE)</f>
        <v>5</v>
      </c>
      <c r="AB7">
        <f>VLOOKUP($AA7,'input files'!$N$2:$W$9,3,FALSE)</f>
        <v>500000</v>
      </c>
      <c r="AC7">
        <f>VLOOKUP($AA7,'input files'!$N$2:$W$9,7,FALSE)</f>
        <v>5000000</v>
      </c>
      <c r="AD7">
        <f>VLOOKUP($AA7,'input files'!$N$2:$W$9,8,FALSE)</f>
        <v>0.3</v>
      </c>
      <c r="AE7">
        <f t="shared" si="8"/>
        <v>1500000</v>
      </c>
      <c r="AF7">
        <v>2</v>
      </c>
      <c r="AG7" s="2">
        <v>6</v>
      </c>
      <c r="AH7">
        <v>5500000</v>
      </c>
      <c r="AI7">
        <v>10000000</v>
      </c>
      <c r="AJ7">
        <v>0.1</v>
      </c>
      <c r="AK7">
        <f t="shared" si="0"/>
        <v>14461.212000000012</v>
      </c>
      <c r="AL7">
        <v>3</v>
      </c>
    </row>
    <row r="8" spans="1:38" x14ac:dyDescent="0.3">
      <c r="A8" t="str">
        <f t="shared" si="1"/>
        <v>-2_3</v>
      </c>
      <c r="B8">
        <v>744678</v>
      </c>
      <c r="C8">
        <v>26</v>
      </c>
      <c r="D8">
        <v>-2</v>
      </c>
      <c r="E8">
        <v>1329698.75</v>
      </c>
      <c r="F8">
        <f>VLOOKUP(C8,'input files'!$A$2:$C$31,3,FALSE)</f>
        <v>8</v>
      </c>
      <c r="G8">
        <f>VLOOKUP(F8,'input files'!$A$32:$C$61,3,FALSE)</f>
        <v>3</v>
      </c>
      <c r="H8">
        <f t="shared" si="2"/>
        <v>8.4502757557877464E-2</v>
      </c>
      <c r="J8" t="str">
        <f t="shared" si="3"/>
        <v>5_2</v>
      </c>
      <c r="K8">
        <v>744678</v>
      </c>
      <c r="L8">
        <v>1</v>
      </c>
      <c r="M8">
        <v>5</v>
      </c>
      <c r="N8">
        <v>79470471</v>
      </c>
      <c r="O8" s="2">
        <v>8</v>
      </c>
      <c r="P8">
        <v>1000000</v>
      </c>
      <c r="Q8">
        <f t="shared" si="4"/>
        <v>78470471</v>
      </c>
      <c r="R8">
        <f>VLOOKUP(L8,'input files'!$A$62:$C$71,3,FALSE)</f>
        <v>2</v>
      </c>
      <c r="S8">
        <f t="shared" si="5"/>
        <v>5</v>
      </c>
      <c r="T8">
        <f t="shared" si="6"/>
        <v>744678</v>
      </c>
      <c r="U8">
        <f t="shared" si="7"/>
        <v>0.99752580774552302</v>
      </c>
      <c r="W8" s="2">
        <v>744678</v>
      </c>
      <c r="X8" s="2">
        <v>2</v>
      </c>
      <c r="Y8" s="2">
        <v>4</v>
      </c>
      <c r="Z8">
        <v>0</v>
      </c>
      <c r="AA8" s="2">
        <f>VLOOKUP(X8,'input files'!$H$42:$I$47,2,FALSE)</f>
        <v>5</v>
      </c>
      <c r="AB8">
        <f>VLOOKUP($AA8,'input files'!$N$2:$W$9,3,FALSE)</f>
        <v>500000</v>
      </c>
      <c r="AC8">
        <f>VLOOKUP($AA8,'input files'!$N$2:$W$9,7,FALSE)</f>
        <v>5000000</v>
      </c>
      <c r="AD8">
        <f>VLOOKUP($AA8,'input files'!$N$2:$W$9,8,FALSE)</f>
        <v>0.3</v>
      </c>
      <c r="AE8">
        <f t="shared" si="8"/>
        <v>0</v>
      </c>
      <c r="AF8">
        <v>2</v>
      </c>
      <c r="AG8" s="2">
        <v>6</v>
      </c>
      <c r="AH8">
        <v>5500000</v>
      </c>
      <c r="AI8">
        <v>10000000</v>
      </c>
      <c r="AJ8">
        <v>0.1</v>
      </c>
      <c r="AK8">
        <f t="shared" si="0"/>
        <v>0</v>
      </c>
      <c r="AL8">
        <v>3</v>
      </c>
    </row>
    <row r="9" spans="1:38" x14ac:dyDescent="0.3">
      <c r="A9" t="str">
        <f t="shared" si="1"/>
        <v>-2_3</v>
      </c>
      <c r="B9">
        <v>744678</v>
      </c>
      <c r="C9">
        <v>27</v>
      </c>
      <c r="D9">
        <v>-2</v>
      </c>
      <c r="E9">
        <v>1655410.62</v>
      </c>
      <c r="F9">
        <f>VLOOKUP(C9,'input files'!$A$2:$C$31,3,FALSE)</f>
        <v>9</v>
      </c>
      <c r="G9">
        <f>VLOOKUP(F9,'input files'!$A$32:$C$61,3,FALSE)</f>
        <v>3</v>
      </c>
      <c r="H9">
        <f t="shared" si="2"/>
        <v>0.10520184536579855</v>
      </c>
      <c r="J9" t="str">
        <f t="shared" si="3"/>
        <v>6_2</v>
      </c>
      <c r="K9">
        <v>744678</v>
      </c>
      <c r="L9">
        <v>1</v>
      </c>
      <c r="M9">
        <v>6</v>
      </c>
      <c r="N9">
        <v>1258933.8699999999</v>
      </c>
      <c r="O9" s="2">
        <v>8</v>
      </c>
      <c r="P9">
        <v>1000000</v>
      </c>
      <c r="Q9">
        <f t="shared" si="4"/>
        <v>258933.86999999988</v>
      </c>
      <c r="R9">
        <f>VLOOKUP(L9,'input files'!$A$62:$C$71,3,FALSE)</f>
        <v>2</v>
      </c>
      <c r="S9">
        <f t="shared" si="5"/>
        <v>6</v>
      </c>
      <c r="T9">
        <f t="shared" si="6"/>
        <v>744678</v>
      </c>
      <c r="U9">
        <f t="shared" si="7"/>
        <v>2.7080639668511559E-2</v>
      </c>
      <c r="W9" s="2">
        <v>744678</v>
      </c>
      <c r="X9" s="2">
        <v>2</v>
      </c>
      <c r="Y9" s="2">
        <v>5</v>
      </c>
      <c r="Z9">
        <v>78665103.590000004</v>
      </c>
      <c r="AA9" s="2">
        <f>VLOOKUP(X9,'input files'!$H$42:$I$47,2,FALSE)</f>
        <v>5</v>
      </c>
      <c r="AB9">
        <f>VLOOKUP($AA9,'input files'!$N$2:$W$9,3,FALSE)</f>
        <v>500000</v>
      </c>
      <c r="AC9">
        <f>VLOOKUP($AA9,'input files'!$N$2:$W$9,7,FALSE)</f>
        <v>5000000</v>
      </c>
      <c r="AD9">
        <f>VLOOKUP($AA9,'input files'!$N$2:$W$9,8,FALSE)</f>
        <v>0.3</v>
      </c>
      <c r="AE9">
        <f t="shared" si="8"/>
        <v>1500000</v>
      </c>
      <c r="AF9">
        <v>2</v>
      </c>
      <c r="AG9" s="2">
        <v>6</v>
      </c>
      <c r="AH9">
        <v>5500000</v>
      </c>
      <c r="AI9">
        <v>10000000</v>
      </c>
      <c r="AJ9">
        <v>0.1</v>
      </c>
      <c r="AK9">
        <f t="shared" si="0"/>
        <v>1000000</v>
      </c>
      <c r="AL9">
        <v>3</v>
      </c>
    </row>
    <row r="10" spans="1:38" x14ac:dyDescent="0.3">
      <c r="A10" t="str">
        <f t="shared" si="1"/>
        <v>-2_1</v>
      </c>
      <c r="B10">
        <v>744678</v>
      </c>
      <c r="C10">
        <v>28</v>
      </c>
      <c r="D10">
        <v>-2</v>
      </c>
      <c r="E10">
        <v>14298581</v>
      </c>
      <c r="F10">
        <f>VLOOKUP(C10,'input files'!$A$2:$C$31,3,FALSE)</f>
        <v>1</v>
      </c>
      <c r="G10">
        <f>VLOOKUP(F10,'input files'!$A$32:$C$61,3,FALSE)</f>
        <v>1</v>
      </c>
      <c r="H10">
        <f t="shared" si="2"/>
        <v>0.80986825594250211</v>
      </c>
      <c r="J10" t="str">
        <f t="shared" si="3"/>
        <v>7_2</v>
      </c>
      <c r="K10">
        <v>744678</v>
      </c>
      <c r="L10">
        <v>1</v>
      </c>
      <c r="M10">
        <v>7</v>
      </c>
      <c r="N10">
        <v>22462.92</v>
      </c>
      <c r="O10" s="2">
        <v>8</v>
      </c>
      <c r="P10">
        <v>1000000</v>
      </c>
      <c r="Q10">
        <f t="shared" si="4"/>
        <v>0</v>
      </c>
      <c r="R10">
        <f>VLOOKUP(L10,'input files'!$A$62:$C$71,3,FALSE)</f>
        <v>2</v>
      </c>
      <c r="S10">
        <f t="shared" si="5"/>
        <v>7</v>
      </c>
      <c r="T10">
        <f t="shared" si="6"/>
        <v>744678</v>
      </c>
      <c r="U10">
        <f t="shared" si="7"/>
        <v>0</v>
      </c>
      <c r="W10" s="2">
        <v>744678</v>
      </c>
      <c r="X10" s="2">
        <v>2</v>
      </c>
      <c r="Y10" s="2">
        <v>6</v>
      </c>
      <c r="Z10">
        <v>9561586.1799999997</v>
      </c>
      <c r="AA10" s="2">
        <f>VLOOKUP(X10,'input files'!$H$42:$I$47,2,FALSE)</f>
        <v>5</v>
      </c>
      <c r="AB10">
        <f>VLOOKUP($AA10,'input files'!$N$2:$W$9,3,FALSE)</f>
        <v>500000</v>
      </c>
      <c r="AC10">
        <f>VLOOKUP($AA10,'input files'!$N$2:$W$9,7,FALSE)</f>
        <v>5000000</v>
      </c>
      <c r="AD10">
        <f>VLOOKUP($AA10,'input files'!$N$2:$W$9,8,FALSE)</f>
        <v>0.3</v>
      </c>
      <c r="AE10">
        <f t="shared" ref="AE10:AE18" si="9">AD10*MIN(AC10,MAX(Z10-AB10,0))</f>
        <v>1500000</v>
      </c>
      <c r="AF10">
        <v>2</v>
      </c>
      <c r="AG10" s="2">
        <v>6</v>
      </c>
      <c r="AH10">
        <v>5500000</v>
      </c>
      <c r="AI10">
        <v>10000000</v>
      </c>
      <c r="AJ10">
        <v>0.1</v>
      </c>
      <c r="AK10">
        <f t="shared" si="0"/>
        <v>406158.61800000002</v>
      </c>
      <c r="AL10">
        <v>3</v>
      </c>
    </row>
    <row r="11" spans="1:38" x14ac:dyDescent="0.3">
      <c r="A11" t="str">
        <f t="shared" si="1"/>
        <v>-2_1</v>
      </c>
      <c r="B11">
        <v>744678</v>
      </c>
      <c r="C11">
        <v>29</v>
      </c>
      <c r="D11">
        <v>-2</v>
      </c>
      <c r="E11">
        <v>1509352.62</v>
      </c>
      <c r="F11">
        <f>VLOOKUP(C11,'input files'!$A$2:$C$31,3,FALSE)</f>
        <v>2</v>
      </c>
      <c r="G11">
        <f>VLOOKUP(F11,'input files'!$A$32:$C$61,3,FALSE)</f>
        <v>1</v>
      </c>
      <c r="H11">
        <f t="shared" si="2"/>
        <v>8.5489376460618452E-2</v>
      </c>
      <c r="J11" t="str">
        <f t="shared" si="3"/>
        <v>-1_2</v>
      </c>
      <c r="K11">
        <v>744678</v>
      </c>
      <c r="L11">
        <v>3</v>
      </c>
      <c r="M11">
        <v>-1</v>
      </c>
      <c r="N11">
        <v>6104911.6200000001</v>
      </c>
      <c r="O11" s="2">
        <v>8</v>
      </c>
      <c r="P11">
        <v>1000000</v>
      </c>
      <c r="Q11">
        <f t="shared" si="4"/>
        <v>5104911.62</v>
      </c>
      <c r="R11">
        <f>VLOOKUP(L11,'input files'!$A$62:$C$71,3,FALSE)</f>
        <v>2</v>
      </c>
      <c r="S11">
        <f t="shared" si="5"/>
        <v>-1</v>
      </c>
      <c r="T11">
        <f t="shared" si="6"/>
        <v>744678</v>
      </c>
      <c r="U11">
        <f t="shared" si="7"/>
        <v>0.41894896926014291</v>
      </c>
      <c r="W11" s="2">
        <v>744678</v>
      </c>
      <c r="X11" s="2">
        <v>2</v>
      </c>
      <c r="Y11" s="2">
        <v>7</v>
      </c>
      <c r="Z11">
        <v>0</v>
      </c>
      <c r="AA11" s="2">
        <f>VLOOKUP(X11,'input files'!$H$42:$I$47,2,FALSE)</f>
        <v>5</v>
      </c>
      <c r="AB11">
        <f>VLOOKUP($AA11,'input files'!$N$2:$W$9,3,FALSE)</f>
        <v>500000</v>
      </c>
      <c r="AC11">
        <f>VLOOKUP($AA11,'input files'!$N$2:$W$9,7,FALSE)</f>
        <v>5000000</v>
      </c>
      <c r="AD11">
        <f>VLOOKUP($AA11,'input files'!$N$2:$W$9,8,FALSE)</f>
        <v>0.3</v>
      </c>
      <c r="AE11">
        <f t="shared" si="9"/>
        <v>0</v>
      </c>
      <c r="AF11">
        <v>2</v>
      </c>
      <c r="AG11" s="2">
        <v>6</v>
      </c>
      <c r="AH11">
        <v>5500000</v>
      </c>
      <c r="AI11">
        <v>10000000</v>
      </c>
      <c r="AJ11">
        <v>0.1</v>
      </c>
      <c r="AK11">
        <f t="shared" si="0"/>
        <v>0</v>
      </c>
      <c r="AL11">
        <v>3</v>
      </c>
    </row>
    <row r="12" spans="1:38" x14ac:dyDescent="0.3">
      <c r="A12" t="str">
        <f t="shared" si="1"/>
        <v>-2_1</v>
      </c>
      <c r="B12">
        <v>744678</v>
      </c>
      <c r="C12">
        <v>30</v>
      </c>
      <c r="D12">
        <v>-2</v>
      </c>
      <c r="E12">
        <v>1847507.12</v>
      </c>
      <c r="F12">
        <f>VLOOKUP(C12,'input files'!$A$2:$C$31,3,FALSE)</f>
        <v>3</v>
      </c>
      <c r="G12">
        <f>VLOOKUP(F12,'input files'!$A$32:$C$61,3,FALSE)</f>
        <v>1</v>
      </c>
      <c r="H12">
        <f t="shared" si="2"/>
        <v>0.10464236759687937</v>
      </c>
      <c r="J12" t="str">
        <f t="shared" si="3"/>
        <v>1_2</v>
      </c>
      <c r="K12">
        <v>744678</v>
      </c>
      <c r="L12">
        <v>3</v>
      </c>
      <c r="M12">
        <v>1</v>
      </c>
      <c r="N12">
        <v>23045.49</v>
      </c>
      <c r="O12" s="2">
        <v>8</v>
      </c>
      <c r="P12">
        <v>1000000</v>
      </c>
      <c r="Q12">
        <f t="shared" si="4"/>
        <v>0</v>
      </c>
      <c r="R12">
        <f>VLOOKUP(L12,'input files'!$A$62:$C$71,3,FALSE)</f>
        <v>2</v>
      </c>
      <c r="S12">
        <f t="shared" si="5"/>
        <v>1</v>
      </c>
      <c r="T12">
        <f t="shared" si="6"/>
        <v>744678</v>
      </c>
      <c r="U12">
        <f t="shared" si="7"/>
        <v>0</v>
      </c>
      <c r="W12" s="2">
        <v>744678</v>
      </c>
      <c r="X12" s="2">
        <v>5</v>
      </c>
      <c r="Y12" s="2">
        <v>-1</v>
      </c>
      <c r="Z12">
        <v>7080132.370000001</v>
      </c>
      <c r="AA12" s="2">
        <f>VLOOKUP(X12,'input files'!$H$42:$I$47,2,FALSE)</f>
        <v>2</v>
      </c>
      <c r="AB12">
        <f>VLOOKUP($AA12,'input files'!$N$2:$W$9,3,FALSE)</f>
        <v>0</v>
      </c>
      <c r="AC12">
        <f>VLOOKUP($AA12,'input files'!$N$2:$W$9,7,FALSE)</f>
        <v>1000000</v>
      </c>
      <c r="AD12">
        <f>VLOOKUP($AA12,'input files'!$N$2:$W$9,8,FALSE)</f>
        <v>1</v>
      </c>
      <c r="AE12">
        <f t="shared" si="9"/>
        <v>1000000</v>
      </c>
      <c r="AF12">
        <v>6</v>
      </c>
    </row>
    <row r="13" spans="1:38" x14ac:dyDescent="0.3">
      <c r="A13" t="str">
        <f t="shared" si="1"/>
        <v>-1_7</v>
      </c>
      <c r="B13">
        <v>744678</v>
      </c>
      <c r="C13">
        <v>22</v>
      </c>
      <c r="D13">
        <v>-1</v>
      </c>
      <c r="E13">
        <v>6444996</v>
      </c>
      <c r="F13">
        <f>VLOOKUP(C13,'input files'!$A$2:$C$31,3,FALSE)</f>
        <v>19</v>
      </c>
      <c r="G13">
        <f>VLOOKUP(F13,'input files'!$A$32:$C$61,3,FALSE)</f>
        <v>7</v>
      </c>
      <c r="H13">
        <f t="shared" si="2"/>
        <v>0.79763495260659933</v>
      </c>
      <c r="J13" t="str">
        <f t="shared" si="3"/>
        <v>3_2</v>
      </c>
      <c r="K13">
        <v>744678</v>
      </c>
      <c r="L13">
        <v>3</v>
      </c>
      <c r="M13">
        <v>3</v>
      </c>
      <c r="N13">
        <v>6644612.1200000001</v>
      </c>
      <c r="O13" s="2">
        <v>8</v>
      </c>
      <c r="P13">
        <v>1000000</v>
      </c>
      <c r="Q13">
        <f t="shared" si="4"/>
        <v>5644612.1200000001</v>
      </c>
      <c r="R13">
        <f>VLOOKUP(L13,'input files'!$A$62:$C$71,3,FALSE)</f>
        <v>2</v>
      </c>
      <c r="S13">
        <f t="shared" si="5"/>
        <v>3</v>
      </c>
      <c r="T13">
        <f t="shared" si="6"/>
        <v>744678</v>
      </c>
      <c r="U13">
        <f t="shared" si="7"/>
        <v>1</v>
      </c>
      <c r="W13" s="2">
        <v>744678</v>
      </c>
      <c r="X13" s="2">
        <v>5</v>
      </c>
      <c r="Y13" s="2">
        <v>1</v>
      </c>
      <c r="Z13">
        <v>0</v>
      </c>
      <c r="AA13" s="2">
        <f>VLOOKUP(X13,'input files'!$H$42:$I$47,2,FALSE)</f>
        <v>2</v>
      </c>
      <c r="AB13">
        <f>VLOOKUP($AA13,'input files'!$N$2:$W$9,3,FALSE)</f>
        <v>0</v>
      </c>
      <c r="AC13">
        <f>VLOOKUP($AA13,'input files'!$N$2:$W$9,7,FALSE)</f>
        <v>1000000</v>
      </c>
      <c r="AD13">
        <f>VLOOKUP($AA13,'input files'!$N$2:$W$9,8,FALSE)</f>
        <v>1</v>
      </c>
      <c r="AE13">
        <f t="shared" si="9"/>
        <v>0</v>
      </c>
      <c r="AF13">
        <v>6</v>
      </c>
    </row>
    <row r="14" spans="1:38" x14ac:dyDescent="0.3">
      <c r="A14" t="str">
        <f t="shared" si="1"/>
        <v>-1_7</v>
      </c>
      <c r="B14">
        <v>744678</v>
      </c>
      <c r="C14">
        <v>23</v>
      </c>
      <c r="D14">
        <v>-1</v>
      </c>
      <c r="E14">
        <v>671397.06</v>
      </c>
      <c r="F14">
        <f>VLOOKUP(C14,'input files'!$A$2:$C$31,3,FALSE)</f>
        <v>20</v>
      </c>
      <c r="G14">
        <f>VLOOKUP(F14,'input files'!$A$32:$C$61,3,FALSE)</f>
        <v>7</v>
      </c>
      <c r="H14">
        <f t="shared" si="2"/>
        <v>8.3092334290558165E-2</v>
      </c>
      <c r="J14" t="str">
        <f t="shared" si="3"/>
        <v>5_2</v>
      </c>
      <c r="K14">
        <v>744678</v>
      </c>
      <c r="L14">
        <v>3</v>
      </c>
      <c r="M14">
        <v>5</v>
      </c>
      <c r="N14">
        <v>1194632.5900000001</v>
      </c>
      <c r="O14" s="2">
        <v>8</v>
      </c>
      <c r="P14">
        <v>1000000</v>
      </c>
      <c r="Q14">
        <f t="shared" si="4"/>
        <v>194632.59000000008</v>
      </c>
      <c r="R14">
        <f>VLOOKUP(L14,'input files'!$A$62:$C$71,3,FALSE)</f>
        <v>2</v>
      </c>
      <c r="S14">
        <f t="shared" si="5"/>
        <v>5</v>
      </c>
      <c r="T14">
        <f t="shared" si="6"/>
        <v>744678</v>
      </c>
      <c r="U14">
        <f t="shared" si="7"/>
        <v>2.4741922544768884E-3</v>
      </c>
      <c r="W14" s="2">
        <v>744678</v>
      </c>
      <c r="X14" s="2">
        <v>5</v>
      </c>
      <c r="Y14" s="2">
        <v>2</v>
      </c>
      <c r="Z14">
        <v>59807648</v>
      </c>
      <c r="AA14" s="2">
        <f>VLOOKUP(X14,'input files'!$H$42:$I$47,2,FALSE)</f>
        <v>2</v>
      </c>
      <c r="AB14">
        <f>VLOOKUP($AA14,'input files'!$N$2:$W$9,3,FALSE)</f>
        <v>0</v>
      </c>
      <c r="AC14">
        <f>VLOOKUP($AA14,'input files'!$N$2:$W$9,7,FALSE)</f>
        <v>1000000</v>
      </c>
      <c r="AD14">
        <f>VLOOKUP($AA14,'input files'!$N$2:$W$9,8,FALSE)</f>
        <v>1</v>
      </c>
      <c r="AE14">
        <f t="shared" si="9"/>
        <v>1000000</v>
      </c>
      <c r="AF14">
        <v>6</v>
      </c>
    </row>
    <row r="15" spans="1:38" x14ac:dyDescent="0.3">
      <c r="A15" t="str">
        <f t="shared" si="1"/>
        <v>-1_7</v>
      </c>
      <c r="B15">
        <v>744678</v>
      </c>
      <c r="C15">
        <v>24</v>
      </c>
      <c r="D15">
        <v>-1</v>
      </c>
      <c r="E15">
        <v>963739.31</v>
      </c>
      <c r="F15">
        <f>VLOOKUP(C15,'input files'!$A$2:$C$31,3,FALSE)</f>
        <v>21</v>
      </c>
      <c r="G15">
        <f>VLOOKUP(F15,'input files'!$A$32:$C$61,3,FALSE)</f>
        <v>7</v>
      </c>
      <c r="H15">
        <f t="shared" si="2"/>
        <v>0.11927271310284239</v>
      </c>
      <c r="J15" t="str">
        <f t="shared" si="3"/>
        <v>6_2</v>
      </c>
      <c r="K15">
        <v>744678</v>
      </c>
      <c r="L15">
        <v>3</v>
      </c>
      <c r="M15">
        <v>6</v>
      </c>
      <c r="N15">
        <v>10302652.310000001</v>
      </c>
      <c r="O15" s="2">
        <v>8</v>
      </c>
      <c r="P15">
        <v>1000000</v>
      </c>
      <c r="Q15">
        <f t="shared" si="4"/>
        <v>9302652.3100000005</v>
      </c>
      <c r="R15">
        <f>VLOOKUP(L15,'input files'!$A$62:$C$71,3,FALSE)</f>
        <v>2</v>
      </c>
      <c r="S15">
        <f t="shared" si="5"/>
        <v>6</v>
      </c>
      <c r="T15">
        <f t="shared" si="6"/>
        <v>744678</v>
      </c>
      <c r="U15">
        <f t="shared" si="7"/>
        <v>0.97291936033148851</v>
      </c>
      <c r="W15" s="2">
        <v>744678</v>
      </c>
      <c r="X15" s="2">
        <v>5</v>
      </c>
      <c r="Y15" s="2">
        <v>3</v>
      </c>
      <c r="Z15">
        <v>0</v>
      </c>
      <c r="AA15" s="2">
        <f>VLOOKUP(X15,'input files'!$H$42:$I$47,2,FALSE)</f>
        <v>2</v>
      </c>
      <c r="AB15">
        <f>VLOOKUP($AA15,'input files'!$N$2:$W$9,3,FALSE)</f>
        <v>0</v>
      </c>
      <c r="AC15">
        <f>VLOOKUP($AA15,'input files'!$N$2:$W$9,7,FALSE)</f>
        <v>1000000</v>
      </c>
      <c r="AD15">
        <f>VLOOKUP($AA15,'input files'!$N$2:$W$9,8,FALSE)</f>
        <v>1</v>
      </c>
      <c r="AE15">
        <f t="shared" si="9"/>
        <v>0</v>
      </c>
      <c r="AF15">
        <v>6</v>
      </c>
    </row>
    <row r="16" spans="1:38" x14ac:dyDescent="0.3">
      <c r="A16" t="str">
        <f t="shared" si="1"/>
        <v>-1_3</v>
      </c>
      <c r="B16">
        <v>744678</v>
      </c>
      <c r="C16">
        <v>25</v>
      </c>
      <c r="D16">
        <v>-1</v>
      </c>
      <c r="E16">
        <v>4884673.5</v>
      </c>
      <c r="F16">
        <f>VLOOKUP(C16,'input files'!$A$2:$C$31,3,FALSE)</f>
        <v>7</v>
      </c>
      <c r="G16">
        <f>VLOOKUP(F16,'input files'!$A$32:$C$61,3,FALSE)</f>
        <v>3</v>
      </c>
      <c r="H16">
        <f t="shared" si="2"/>
        <v>0.80012190250184156</v>
      </c>
      <c r="J16" t="str">
        <f t="shared" si="3"/>
        <v>-1_5</v>
      </c>
      <c r="K16">
        <v>744678</v>
      </c>
      <c r="L16">
        <v>7</v>
      </c>
      <c r="M16">
        <v>-1</v>
      </c>
      <c r="N16">
        <v>8080132.370000001</v>
      </c>
      <c r="O16" s="2">
        <v>8</v>
      </c>
      <c r="P16">
        <v>1000000</v>
      </c>
      <c r="Q16">
        <f t="shared" si="4"/>
        <v>7080132.370000001</v>
      </c>
      <c r="R16">
        <f>VLOOKUP(L16,'input files'!$A$62:$C$71,3,FALSE)</f>
        <v>5</v>
      </c>
      <c r="S16">
        <f t="shared" si="5"/>
        <v>-1</v>
      </c>
      <c r="T16">
        <f t="shared" ref="T16:T22" si="10">K16</f>
        <v>744678</v>
      </c>
      <c r="U16">
        <f t="shared" si="7"/>
        <v>1</v>
      </c>
      <c r="W16" s="2">
        <v>744678</v>
      </c>
      <c r="X16" s="2">
        <v>5</v>
      </c>
      <c r="Y16" s="2">
        <v>5</v>
      </c>
      <c r="Z16">
        <v>25417577</v>
      </c>
      <c r="AA16" s="2">
        <f>VLOOKUP(X16,'input files'!$H$42:$I$47,2,FALSE)</f>
        <v>2</v>
      </c>
      <c r="AB16">
        <f>VLOOKUP($AA16,'input files'!$N$2:$W$9,3,FALSE)</f>
        <v>0</v>
      </c>
      <c r="AC16">
        <f>VLOOKUP($AA16,'input files'!$N$2:$W$9,7,FALSE)</f>
        <v>1000000</v>
      </c>
      <c r="AD16">
        <f>VLOOKUP($AA16,'input files'!$N$2:$W$9,8,FALSE)</f>
        <v>1</v>
      </c>
      <c r="AE16">
        <f t="shared" si="9"/>
        <v>1000000</v>
      </c>
      <c r="AF16">
        <v>6</v>
      </c>
    </row>
    <row r="17" spans="1:32" x14ac:dyDescent="0.3">
      <c r="A17" t="str">
        <f t="shared" si="1"/>
        <v>-1_3</v>
      </c>
      <c r="B17">
        <v>744678</v>
      </c>
      <c r="C17">
        <v>26</v>
      </c>
      <c r="D17">
        <v>-1</v>
      </c>
      <c r="E17">
        <v>495382.62</v>
      </c>
      <c r="F17">
        <f>VLOOKUP(C17,'input files'!$A$2:$C$31,3,FALSE)</f>
        <v>8</v>
      </c>
      <c r="G17">
        <f>VLOOKUP(F17,'input files'!$A$32:$C$61,3,FALSE)</f>
        <v>3</v>
      </c>
      <c r="H17">
        <f t="shared" si="2"/>
        <v>8.1144929007178651E-2</v>
      </c>
      <c r="J17" t="str">
        <f t="shared" si="3"/>
        <v>1_5</v>
      </c>
      <c r="K17">
        <v>744678</v>
      </c>
      <c r="L17">
        <v>7</v>
      </c>
      <c r="M17">
        <v>1</v>
      </c>
      <c r="N17">
        <v>21967.77</v>
      </c>
      <c r="O17" s="2">
        <v>8</v>
      </c>
      <c r="P17">
        <v>1000000</v>
      </c>
      <c r="Q17">
        <f t="shared" si="4"/>
        <v>0</v>
      </c>
      <c r="R17">
        <f>VLOOKUP(L17,'input files'!$A$62:$C$71,3,FALSE)</f>
        <v>5</v>
      </c>
      <c r="S17">
        <f t="shared" si="5"/>
        <v>1</v>
      </c>
      <c r="T17">
        <f t="shared" si="10"/>
        <v>744678</v>
      </c>
      <c r="U17">
        <f t="shared" si="7"/>
        <v>0</v>
      </c>
      <c r="W17" s="2">
        <v>744678</v>
      </c>
      <c r="X17" s="2">
        <v>5</v>
      </c>
      <c r="Y17" s="2">
        <v>6</v>
      </c>
      <c r="Z17">
        <v>0</v>
      </c>
      <c r="AA17" s="2">
        <f>VLOOKUP(X17,'input files'!$H$42:$I$47,2,FALSE)</f>
        <v>2</v>
      </c>
      <c r="AB17">
        <f>VLOOKUP($AA17,'input files'!$N$2:$W$9,3,FALSE)</f>
        <v>0</v>
      </c>
      <c r="AC17">
        <f>VLOOKUP($AA17,'input files'!$N$2:$W$9,7,FALSE)</f>
        <v>1000000</v>
      </c>
      <c r="AD17">
        <f>VLOOKUP($AA17,'input files'!$N$2:$W$9,8,FALSE)</f>
        <v>1</v>
      </c>
      <c r="AE17">
        <f t="shared" si="9"/>
        <v>0</v>
      </c>
      <c r="AF17">
        <v>6</v>
      </c>
    </row>
    <row r="18" spans="1:32" x14ac:dyDescent="0.3">
      <c r="A18" t="str">
        <f t="shared" si="1"/>
        <v>-1_3</v>
      </c>
      <c r="B18">
        <v>744678</v>
      </c>
      <c r="C18">
        <v>27</v>
      </c>
      <c r="D18">
        <v>-1</v>
      </c>
      <c r="E18">
        <v>724855.5</v>
      </c>
      <c r="F18">
        <f>VLOOKUP(C18,'input files'!$A$2:$C$31,3,FALSE)</f>
        <v>9</v>
      </c>
      <c r="G18">
        <f>VLOOKUP(F18,'input files'!$A$32:$C$61,3,FALSE)</f>
        <v>3</v>
      </c>
      <c r="H18">
        <f t="shared" si="2"/>
        <v>0.11873316849097973</v>
      </c>
      <c r="J18" t="str">
        <f t="shared" si="3"/>
        <v>2_5</v>
      </c>
      <c r="K18">
        <v>744678</v>
      </c>
      <c r="L18">
        <v>7</v>
      </c>
      <c r="M18">
        <v>2</v>
      </c>
      <c r="N18">
        <v>60807648</v>
      </c>
      <c r="O18" s="2">
        <v>8</v>
      </c>
      <c r="P18">
        <v>1000000</v>
      </c>
      <c r="Q18">
        <f t="shared" si="4"/>
        <v>59807648</v>
      </c>
      <c r="R18">
        <f>VLOOKUP(L18,'input files'!$A$62:$C$71,3,FALSE)</f>
        <v>5</v>
      </c>
      <c r="S18">
        <f t="shared" si="5"/>
        <v>2</v>
      </c>
      <c r="T18">
        <f t="shared" si="10"/>
        <v>744678</v>
      </c>
      <c r="U18">
        <f t="shared" si="7"/>
        <v>1</v>
      </c>
      <c r="W18" s="2">
        <v>744678</v>
      </c>
      <c r="X18" s="2">
        <v>5</v>
      </c>
      <c r="Y18" s="2">
        <v>8</v>
      </c>
      <c r="Z18">
        <v>7511607.870000001</v>
      </c>
      <c r="AA18" s="2">
        <f>VLOOKUP(X18,'input files'!$H$42:$I$47,2,FALSE)</f>
        <v>2</v>
      </c>
      <c r="AB18">
        <f>VLOOKUP($AA18,'input files'!$N$2:$W$9,3,FALSE)</f>
        <v>0</v>
      </c>
      <c r="AC18">
        <f>VLOOKUP($AA18,'input files'!$N$2:$W$9,7,FALSE)</f>
        <v>1000000</v>
      </c>
      <c r="AD18">
        <f>VLOOKUP($AA18,'input files'!$N$2:$W$9,8,FALSE)</f>
        <v>1</v>
      </c>
      <c r="AE18">
        <f t="shared" si="9"/>
        <v>1000000</v>
      </c>
      <c r="AF18">
        <v>6</v>
      </c>
    </row>
    <row r="19" spans="1:32" x14ac:dyDescent="0.3">
      <c r="A19" t="str">
        <f t="shared" si="1"/>
        <v>-1_1</v>
      </c>
      <c r="B19">
        <v>744678</v>
      </c>
      <c r="C19">
        <v>28</v>
      </c>
      <c r="D19">
        <v>-1</v>
      </c>
      <c r="E19">
        <v>6444996</v>
      </c>
      <c r="F19">
        <f>VLOOKUP(C19,'input files'!$A$2:$C$31,3,FALSE)</f>
        <v>1</v>
      </c>
      <c r="G19">
        <f>VLOOKUP(F19,'input files'!$A$32:$C$61,3,FALSE)</f>
        <v>1</v>
      </c>
      <c r="H19">
        <f t="shared" si="2"/>
        <v>0.79763495260659933</v>
      </c>
      <c r="J19" t="str">
        <f t="shared" si="3"/>
        <v>3_5</v>
      </c>
      <c r="K19">
        <v>744678</v>
      </c>
      <c r="L19">
        <v>7</v>
      </c>
      <c r="M19">
        <v>3</v>
      </c>
      <c r="N19">
        <v>49673.649999999994</v>
      </c>
      <c r="O19" s="2">
        <v>8</v>
      </c>
      <c r="P19">
        <v>1000000</v>
      </c>
      <c r="Q19">
        <f t="shared" si="4"/>
        <v>0</v>
      </c>
      <c r="R19">
        <f>VLOOKUP(L19,'input files'!$A$62:$C$71,3,FALSE)</f>
        <v>5</v>
      </c>
      <c r="S19">
        <f t="shared" si="5"/>
        <v>3</v>
      </c>
      <c r="T19">
        <f t="shared" si="10"/>
        <v>744678</v>
      </c>
      <c r="U19">
        <f t="shared" si="7"/>
        <v>0</v>
      </c>
    </row>
    <row r="20" spans="1:32" x14ac:dyDescent="0.3">
      <c r="A20" t="str">
        <f t="shared" si="1"/>
        <v>-1_1</v>
      </c>
      <c r="B20">
        <v>744678</v>
      </c>
      <c r="C20">
        <v>29</v>
      </c>
      <c r="D20">
        <v>-1</v>
      </c>
      <c r="E20">
        <v>671397.06</v>
      </c>
      <c r="F20">
        <f>VLOOKUP(C20,'input files'!$A$2:$C$31,3,FALSE)</f>
        <v>2</v>
      </c>
      <c r="G20">
        <f>VLOOKUP(F20,'input files'!$A$32:$C$61,3,FALSE)</f>
        <v>1</v>
      </c>
      <c r="H20">
        <f t="shared" si="2"/>
        <v>8.3092334290558165E-2</v>
      </c>
      <c r="J20" t="str">
        <f t="shared" si="3"/>
        <v>5_5</v>
      </c>
      <c r="K20">
        <v>744678</v>
      </c>
      <c r="L20">
        <v>7</v>
      </c>
      <c r="M20">
        <v>5</v>
      </c>
      <c r="N20">
        <v>26417577</v>
      </c>
      <c r="O20" s="2">
        <v>8</v>
      </c>
      <c r="P20">
        <v>1000000</v>
      </c>
      <c r="Q20">
        <f t="shared" si="4"/>
        <v>25417577</v>
      </c>
      <c r="R20">
        <f>VLOOKUP(L20,'input files'!$A$62:$C$71,3,FALSE)</f>
        <v>5</v>
      </c>
      <c r="S20">
        <f t="shared" si="5"/>
        <v>5</v>
      </c>
      <c r="T20">
        <f t="shared" si="10"/>
        <v>744678</v>
      </c>
      <c r="U20">
        <f t="shared" si="7"/>
        <v>1</v>
      </c>
    </row>
    <row r="21" spans="1:32" x14ac:dyDescent="0.3">
      <c r="A21" t="str">
        <f t="shared" si="1"/>
        <v>-1_1</v>
      </c>
      <c r="B21">
        <v>744678</v>
      </c>
      <c r="C21">
        <v>30</v>
      </c>
      <c r="D21">
        <v>-1</v>
      </c>
      <c r="E21">
        <v>963739.31</v>
      </c>
      <c r="F21">
        <f>VLOOKUP(C21,'input files'!$A$2:$C$31,3,FALSE)</f>
        <v>3</v>
      </c>
      <c r="G21">
        <f>VLOOKUP(F21,'input files'!$A$32:$C$61,3,FALSE)</f>
        <v>1</v>
      </c>
      <c r="H21">
        <f t="shared" si="2"/>
        <v>0.11927271310284239</v>
      </c>
      <c r="J21" t="str">
        <f t="shared" si="3"/>
        <v>6_5</v>
      </c>
      <c r="K21">
        <v>744678</v>
      </c>
      <c r="L21">
        <v>7</v>
      </c>
      <c r="M21">
        <v>6</v>
      </c>
      <c r="N21">
        <v>53934.25</v>
      </c>
      <c r="O21" s="2">
        <v>8</v>
      </c>
      <c r="P21">
        <v>1000000</v>
      </c>
      <c r="Q21">
        <f t="shared" si="4"/>
        <v>0</v>
      </c>
      <c r="R21">
        <f>VLOOKUP(L21,'input files'!$A$62:$C$71,3,FALSE)</f>
        <v>5</v>
      </c>
      <c r="S21">
        <f t="shared" si="5"/>
        <v>6</v>
      </c>
      <c r="T21">
        <f t="shared" si="10"/>
        <v>744678</v>
      </c>
      <c r="U21">
        <f t="shared" si="7"/>
        <v>0</v>
      </c>
    </row>
    <row r="22" spans="1:32" x14ac:dyDescent="0.3">
      <c r="A22" t="str">
        <f t="shared" si="1"/>
        <v>1_7</v>
      </c>
      <c r="B22">
        <v>744678</v>
      </c>
      <c r="C22">
        <v>22</v>
      </c>
      <c r="D22">
        <v>1</v>
      </c>
      <c r="E22">
        <v>21967.77</v>
      </c>
      <c r="F22">
        <f>VLOOKUP(C22,'input files'!$A$2:$C$31,3,FALSE)</f>
        <v>19</v>
      </c>
      <c r="G22">
        <f>VLOOKUP(F22,'input files'!$A$32:$C$61,3,FALSE)</f>
        <v>7</v>
      </c>
      <c r="H22">
        <f t="shared" si="2"/>
        <v>1</v>
      </c>
      <c r="J22" t="str">
        <f t="shared" si="3"/>
        <v>8_5</v>
      </c>
      <c r="K22">
        <v>744678</v>
      </c>
      <c r="L22">
        <v>7</v>
      </c>
      <c r="M22">
        <v>8</v>
      </c>
      <c r="N22">
        <v>8511607.870000001</v>
      </c>
      <c r="O22" s="2">
        <v>8</v>
      </c>
      <c r="P22">
        <v>1000000</v>
      </c>
      <c r="Q22">
        <f t="shared" si="4"/>
        <v>7511607.870000001</v>
      </c>
      <c r="R22">
        <f>VLOOKUP(L22,'input files'!$A$62:$C$71,3,FALSE)</f>
        <v>5</v>
      </c>
      <c r="S22">
        <f t="shared" si="5"/>
        <v>8</v>
      </c>
      <c r="T22">
        <f t="shared" si="10"/>
        <v>744678</v>
      </c>
      <c r="U22">
        <f t="shared" si="7"/>
        <v>1</v>
      </c>
    </row>
    <row r="23" spans="1:32" x14ac:dyDescent="0.3">
      <c r="A23" t="str">
        <f t="shared" si="1"/>
        <v>1_3</v>
      </c>
      <c r="B23">
        <v>744678</v>
      </c>
      <c r="C23">
        <v>25</v>
      </c>
      <c r="D23">
        <v>1</v>
      </c>
      <c r="E23">
        <v>23045.49</v>
      </c>
      <c r="F23">
        <f>VLOOKUP(C23,'input files'!$A$2:$C$31,3,FALSE)</f>
        <v>7</v>
      </c>
      <c r="G23">
        <f>VLOOKUP(F23,'input files'!$A$32:$C$61,3,FALSE)</f>
        <v>3</v>
      </c>
      <c r="H23">
        <f t="shared" si="2"/>
        <v>1</v>
      </c>
    </row>
    <row r="24" spans="1:32" x14ac:dyDescent="0.3">
      <c r="A24" t="str">
        <f t="shared" si="1"/>
        <v>1_1</v>
      </c>
      <c r="B24">
        <v>744678</v>
      </c>
      <c r="C24">
        <v>28</v>
      </c>
      <c r="D24">
        <v>1</v>
      </c>
      <c r="E24">
        <v>45465152</v>
      </c>
      <c r="F24">
        <f>VLOOKUP(C24,'input files'!$A$2:$C$31,3,FALSE)</f>
        <v>1</v>
      </c>
      <c r="G24">
        <f>VLOOKUP(F24,'input files'!$A$32:$C$61,3,FALSE)</f>
        <v>1</v>
      </c>
      <c r="H24">
        <f t="shared" si="2"/>
        <v>0.82080672095563278</v>
      </c>
    </row>
    <row r="25" spans="1:32" x14ac:dyDescent="0.3">
      <c r="A25" t="str">
        <f t="shared" si="1"/>
        <v>1_1</v>
      </c>
      <c r="B25">
        <v>744678</v>
      </c>
      <c r="C25">
        <v>29</v>
      </c>
      <c r="D25">
        <v>1</v>
      </c>
      <c r="E25">
        <v>4392658.5</v>
      </c>
      <c r="F25">
        <f>VLOOKUP(C25,'input files'!$A$2:$C$31,3,FALSE)</f>
        <v>2</v>
      </c>
      <c r="G25">
        <f>VLOOKUP(F25,'input files'!$A$32:$C$61,3,FALSE)</f>
        <v>1</v>
      </c>
      <c r="H25">
        <f t="shared" si="2"/>
        <v>7.930301474990975E-2</v>
      </c>
    </row>
    <row r="26" spans="1:32" x14ac:dyDescent="0.3">
      <c r="A26" t="str">
        <f t="shared" si="1"/>
        <v>1_1</v>
      </c>
      <c r="B26">
        <v>744678</v>
      </c>
      <c r="C26">
        <v>30</v>
      </c>
      <c r="D26">
        <v>1</v>
      </c>
      <c r="E26">
        <v>5533003</v>
      </c>
      <c r="F26">
        <f>VLOOKUP(C26,'input files'!$A$2:$C$31,3,FALSE)</f>
        <v>3</v>
      </c>
      <c r="G26">
        <f>VLOOKUP(F26,'input files'!$A$32:$C$61,3,FALSE)</f>
        <v>1</v>
      </c>
      <c r="H26">
        <f t="shared" si="2"/>
        <v>9.9890264294457423E-2</v>
      </c>
    </row>
    <row r="27" spans="1:32" x14ac:dyDescent="0.3">
      <c r="A27" t="str">
        <f t="shared" si="1"/>
        <v>2_7</v>
      </c>
      <c r="B27">
        <v>744678</v>
      </c>
      <c r="C27">
        <v>22</v>
      </c>
      <c r="D27">
        <v>2</v>
      </c>
      <c r="E27">
        <v>49891328</v>
      </c>
      <c r="F27">
        <f>VLOOKUP(C27,'input files'!$A$2:$C$31,3,FALSE)</f>
        <v>19</v>
      </c>
      <c r="G27">
        <f>VLOOKUP(F27,'input files'!$A$32:$C$61,3,FALSE)</f>
        <v>7</v>
      </c>
      <c r="H27">
        <f t="shared" si="2"/>
        <v>0.82047784515526734</v>
      </c>
    </row>
    <row r="28" spans="1:32" x14ac:dyDescent="0.3">
      <c r="A28" t="str">
        <f t="shared" si="1"/>
        <v>2_7</v>
      </c>
      <c r="B28">
        <v>744678</v>
      </c>
      <c r="C28">
        <v>23</v>
      </c>
      <c r="D28">
        <v>2</v>
      </c>
      <c r="E28">
        <v>4874851.5</v>
      </c>
      <c r="F28">
        <f>VLOOKUP(C28,'input files'!$A$2:$C$31,3,FALSE)</f>
        <v>20</v>
      </c>
      <c r="G28">
        <f>VLOOKUP(F28,'input files'!$A$32:$C$61,3,FALSE)</f>
        <v>7</v>
      </c>
      <c r="H28">
        <f t="shared" si="2"/>
        <v>8.016839427829868E-2</v>
      </c>
    </row>
    <row r="29" spans="1:32" x14ac:dyDescent="0.3">
      <c r="A29" t="str">
        <f t="shared" si="1"/>
        <v>2_7</v>
      </c>
      <c r="B29">
        <v>744678</v>
      </c>
      <c r="C29">
        <v>24</v>
      </c>
      <c r="D29">
        <v>2</v>
      </c>
      <c r="E29">
        <v>6041468.5</v>
      </c>
      <c r="F29">
        <f>VLOOKUP(C29,'input files'!$A$2:$C$31,3,FALSE)</f>
        <v>21</v>
      </c>
      <c r="G29">
        <f>VLOOKUP(F29,'input files'!$A$32:$C$61,3,FALSE)</f>
        <v>7</v>
      </c>
      <c r="H29">
        <f t="shared" si="2"/>
        <v>9.935376056643401E-2</v>
      </c>
    </row>
    <row r="30" spans="1:32" x14ac:dyDescent="0.3">
      <c r="A30" t="str">
        <f t="shared" si="1"/>
        <v>2_1</v>
      </c>
      <c r="B30">
        <v>744678</v>
      </c>
      <c r="C30">
        <v>28</v>
      </c>
      <c r="D30">
        <v>2</v>
      </c>
      <c r="E30">
        <v>12140443</v>
      </c>
      <c r="F30">
        <f>VLOOKUP(C30,'input files'!$A$2:$C$31,3,FALSE)</f>
        <v>1</v>
      </c>
      <c r="G30">
        <f>VLOOKUP(F30,'input files'!$A$32:$C$61,3,FALSE)</f>
        <v>1</v>
      </c>
      <c r="H30">
        <f t="shared" si="2"/>
        <v>0.78349409787423907</v>
      </c>
    </row>
    <row r="31" spans="1:32" x14ac:dyDescent="0.3">
      <c r="A31" t="str">
        <f t="shared" si="1"/>
        <v>2_1</v>
      </c>
      <c r="B31">
        <v>744678</v>
      </c>
      <c r="C31">
        <v>29</v>
      </c>
      <c r="D31">
        <v>2</v>
      </c>
      <c r="E31">
        <v>1274714.8799999999</v>
      </c>
      <c r="F31">
        <f>VLOOKUP(C31,'input files'!$A$2:$C$31,3,FALSE)</f>
        <v>2</v>
      </c>
      <c r="G31">
        <f>VLOOKUP(F31,'input files'!$A$32:$C$61,3,FALSE)</f>
        <v>1</v>
      </c>
      <c r="H31">
        <f t="shared" si="2"/>
        <v>8.2264838684425995E-2</v>
      </c>
    </row>
    <row r="32" spans="1:32" x14ac:dyDescent="0.3">
      <c r="A32" t="str">
        <f t="shared" si="1"/>
        <v>2_1</v>
      </c>
      <c r="B32">
        <v>744678</v>
      </c>
      <c r="C32">
        <v>30</v>
      </c>
      <c r="D32">
        <v>2</v>
      </c>
      <c r="E32">
        <v>2080099.88</v>
      </c>
      <c r="F32">
        <f>VLOOKUP(C32,'input files'!$A$2:$C$31,3,FALSE)</f>
        <v>3</v>
      </c>
      <c r="G32">
        <f>VLOOKUP(F32,'input files'!$A$32:$C$61,3,FALSE)</f>
        <v>1</v>
      </c>
      <c r="H32">
        <f t="shared" si="2"/>
        <v>0.1342410634413351</v>
      </c>
    </row>
    <row r="33" spans="1:8" x14ac:dyDescent="0.3">
      <c r="A33" t="str">
        <f t="shared" si="1"/>
        <v>3_7</v>
      </c>
      <c r="B33">
        <v>744678</v>
      </c>
      <c r="C33">
        <v>22</v>
      </c>
      <c r="D33">
        <v>3</v>
      </c>
      <c r="E33">
        <v>41192.49</v>
      </c>
      <c r="F33">
        <f>VLOOKUP(C33,'input files'!$A$2:$C$31,3,FALSE)</f>
        <v>19</v>
      </c>
      <c r="G33">
        <f>VLOOKUP(F33,'input files'!$A$32:$C$61,3,FALSE)</f>
        <v>7</v>
      </c>
      <c r="H33">
        <f t="shared" si="2"/>
        <v>0.82926239565644966</v>
      </c>
    </row>
    <row r="34" spans="1:8" x14ac:dyDescent="0.3">
      <c r="A34" t="str">
        <f t="shared" si="1"/>
        <v>3_7</v>
      </c>
      <c r="B34">
        <v>744678</v>
      </c>
      <c r="C34">
        <v>24</v>
      </c>
      <c r="D34">
        <v>3</v>
      </c>
      <c r="E34">
        <v>8481.16</v>
      </c>
      <c r="F34">
        <f>VLOOKUP(C34,'input files'!$A$2:$C$31,3,FALSE)</f>
        <v>21</v>
      </c>
      <c r="G34">
        <f>VLOOKUP(F34,'input files'!$A$32:$C$61,3,FALSE)</f>
        <v>7</v>
      </c>
      <c r="H34">
        <f t="shared" si="2"/>
        <v>0.17073760434355037</v>
      </c>
    </row>
    <row r="35" spans="1:8" x14ac:dyDescent="0.3">
      <c r="A35" t="str">
        <f t="shared" si="1"/>
        <v>3_3</v>
      </c>
      <c r="B35">
        <v>744678</v>
      </c>
      <c r="C35">
        <v>25</v>
      </c>
      <c r="D35">
        <v>3</v>
      </c>
      <c r="E35">
        <v>4911237.5</v>
      </c>
      <c r="F35">
        <f>VLOOKUP(C35,'input files'!$A$2:$C$31,3,FALSE)</f>
        <v>7</v>
      </c>
      <c r="G35">
        <f>VLOOKUP(F35,'input files'!$A$32:$C$61,3,FALSE)</f>
        <v>3</v>
      </c>
      <c r="H35">
        <f t="shared" si="2"/>
        <v>0.73913080422217325</v>
      </c>
    </row>
    <row r="36" spans="1:8" x14ac:dyDescent="0.3">
      <c r="A36" t="str">
        <f t="shared" si="1"/>
        <v>3_3</v>
      </c>
      <c r="B36">
        <v>744678</v>
      </c>
      <c r="C36">
        <v>26</v>
      </c>
      <c r="D36">
        <v>3</v>
      </c>
      <c r="E36">
        <v>550542.62</v>
      </c>
      <c r="F36">
        <f>VLOOKUP(C36,'input files'!$A$2:$C$31,3,FALSE)</f>
        <v>8</v>
      </c>
      <c r="G36">
        <f>VLOOKUP(F36,'input files'!$A$32:$C$61,3,FALSE)</f>
        <v>3</v>
      </c>
      <c r="H36">
        <f t="shared" si="2"/>
        <v>8.2855494054030643E-2</v>
      </c>
    </row>
    <row r="37" spans="1:8" x14ac:dyDescent="0.3">
      <c r="A37" t="str">
        <f t="shared" si="1"/>
        <v>3_3</v>
      </c>
      <c r="B37">
        <v>744678</v>
      </c>
      <c r="C37">
        <v>27</v>
      </c>
      <c r="D37">
        <v>3</v>
      </c>
      <c r="E37">
        <v>1182832</v>
      </c>
      <c r="F37">
        <f>VLOOKUP(C37,'input files'!$A$2:$C$31,3,FALSE)</f>
        <v>9</v>
      </c>
      <c r="G37">
        <f>VLOOKUP(F37,'input files'!$A$32:$C$61,3,FALSE)</f>
        <v>3</v>
      </c>
      <c r="H37">
        <f t="shared" si="2"/>
        <v>0.17801370172379602</v>
      </c>
    </row>
    <row r="38" spans="1:8" x14ac:dyDescent="0.3">
      <c r="A38" t="str">
        <f t="shared" si="1"/>
        <v>4_1</v>
      </c>
      <c r="B38">
        <v>744678</v>
      </c>
      <c r="C38">
        <v>28</v>
      </c>
      <c r="D38">
        <v>4</v>
      </c>
      <c r="E38">
        <v>135758.35999999999</v>
      </c>
      <c r="F38">
        <f>VLOOKUP(C38,'input files'!$A$2:$C$31,3,FALSE)</f>
        <v>1</v>
      </c>
      <c r="G38">
        <f>VLOOKUP(F38,'input files'!$A$32:$C$61,3,FALSE)</f>
        <v>1</v>
      </c>
      <c r="H38">
        <f t="shared" si="2"/>
        <v>0.49960269771051419</v>
      </c>
    </row>
    <row r="39" spans="1:8" x14ac:dyDescent="0.3">
      <c r="A39" t="str">
        <f t="shared" si="1"/>
        <v>4_1</v>
      </c>
      <c r="B39">
        <v>744678</v>
      </c>
      <c r="C39">
        <v>29</v>
      </c>
      <c r="D39">
        <v>4</v>
      </c>
      <c r="E39">
        <v>8785.6</v>
      </c>
      <c r="F39">
        <f>VLOOKUP(C39,'input files'!$A$2:$C$31,3,FALSE)</f>
        <v>2</v>
      </c>
      <c r="G39">
        <f>VLOOKUP(F39,'input files'!$A$32:$C$61,3,FALSE)</f>
        <v>1</v>
      </c>
      <c r="H39">
        <f t="shared" si="2"/>
        <v>3.2331780238104631E-2</v>
      </c>
    </row>
    <row r="40" spans="1:8" x14ac:dyDescent="0.3">
      <c r="A40" t="str">
        <f t="shared" si="1"/>
        <v>4_1</v>
      </c>
      <c r="B40">
        <v>744678</v>
      </c>
      <c r="C40">
        <v>30</v>
      </c>
      <c r="D40">
        <v>4</v>
      </c>
      <c r="E40">
        <v>127188.68</v>
      </c>
      <c r="F40">
        <f>VLOOKUP(C40,'input files'!$A$2:$C$31,3,FALSE)</f>
        <v>3</v>
      </c>
      <c r="G40">
        <f>VLOOKUP(F40,'input files'!$A$32:$C$61,3,FALSE)</f>
        <v>1</v>
      </c>
      <c r="H40">
        <f t="shared" si="2"/>
        <v>0.46806552205138102</v>
      </c>
    </row>
    <row r="41" spans="1:8" x14ac:dyDescent="0.3">
      <c r="A41" t="str">
        <f t="shared" si="1"/>
        <v>5_7</v>
      </c>
      <c r="B41">
        <v>744678</v>
      </c>
      <c r="C41">
        <v>22</v>
      </c>
      <c r="D41">
        <v>5</v>
      </c>
      <c r="E41">
        <v>21222844</v>
      </c>
      <c r="F41">
        <f>VLOOKUP(C41,'input files'!$A$2:$C$31,3,FALSE)</f>
        <v>19</v>
      </c>
      <c r="G41">
        <f>VLOOKUP(F41,'input files'!$A$32:$C$61,3,FALSE)</f>
        <v>7</v>
      </c>
      <c r="H41">
        <f t="shared" si="2"/>
        <v>0.80336073213678905</v>
      </c>
    </row>
    <row r="42" spans="1:8" x14ac:dyDescent="0.3">
      <c r="A42" t="str">
        <f t="shared" si="1"/>
        <v>5_7</v>
      </c>
      <c r="B42">
        <v>744678</v>
      </c>
      <c r="C42">
        <v>23</v>
      </c>
      <c r="D42">
        <v>5</v>
      </c>
      <c r="E42">
        <v>2094352.75</v>
      </c>
      <c r="F42">
        <f>VLOOKUP(C42,'input files'!$A$2:$C$31,3,FALSE)</f>
        <v>20</v>
      </c>
      <c r="G42">
        <f>VLOOKUP(F42,'input files'!$A$32:$C$61,3,FALSE)</f>
        <v>7</v>
      </c>
      <c r="H42">
        <f t="shared" si="2"/>
        <v>7.927876012247452E-2</v>
      </c>
    </row>
    <row r="43" spans="1:8" x14ac:dyDescent="0.3">
      <c r="A43" t="str">
        <f t="shared" si="1"/>
        <v>5_7</v>
      </c>
      <c r="B43">
        <v>744678</v>
      </c>
      <c r="C43">
        <v>24</v>
      </c>
      <c r="D43">
        <v>5</v>
      </c>
      <c r="E43">
        <v>3100380.25</v>
      </c>
      <c r="F43">
        <f>VLOOKUP(C43,'input files'!$A$2:$C$31,3,FALSE)</f>
        <v>21</v>
      </c>
      <c r="G43">
        <f>VLOOKUP(F43,'input files'!$A$32:$C$61,3,FALSE)</f>
        <v>7</v>
      </c>
      <c r="H43">
        <f t="shared" si="2"/>
        <v>0.11736050774073641</v>
      </c>
    </row>
    <row r="44" spans="1:8" x14ac:dyDescent="0.3">
      <c r="A44" t="str">
        <f t="shared" si="1"/>
        <v>5_3</v>
      </c>
      <c r="B44">
        <v>744678</v>
      </c>
      <c r="C44">
        <v>25</v>
      </c>
      <c r="D44">
        <v>5</v>
      </c>
      <c r="E44">
        <v>755457.56</v>
      </c>
      <c r="F44">
        <f>VLOOKUP(C44,'input files'!$A$2:$C$31,3,FALSE)</f>
        <v>7</v>
      </c>
      <c r="G44">
        <f>VLOOKUP(F44,'input files'!$A$32:$C$61,3,FALSE)</f>
        <v>3</v>
      </c>
      <c r="H44">
        <f t="shared" si="2"/>
        <v>0.63237648656479395</v>
      </c>
    </row>
    <row r="45" spans="1:8" x14ac:dyDescent="0.3">
      <c r="A45" t="str">
        <f t="shared" si="1"/>
        <v>5_3</v>
      </c>
      <c r="B45">
        <v>744678</v>
      </c>
      <c r="C45">
        <v>26</v>
      </c>
      <c r="D45">
        <v>5</v>
      </c>
      <c r="E45">
        <v>68154.97</v>
      </c>
      <c r="F45">
        <f>VLOOKUP(C45,'input files'!$A$2:$C$31,3,FALSE)</f>
        <v>8</v>
      </c>
      <c r="G45">
        <f>VLOOKUP(F45,'input files'!$A$32:$C$61,3,FALSE)</f>
        <v>3</v>
      </c>
      <c r="H45">
        <f t="shared" si="2"/>
        <v>5.7050988371244747E-2</v>
      </c>
    </row>
    <row r="46" spans="1:8" x14ac:dyDescent="0.3">
      <c r="A46" t="str">
        <f t="shared" si="1"/>
        <v>5_3</v>
      </c>
      <c r="B46">
        <v>744678</v>
      </c>
      <c r="C46">
        <v>27</v>
      </c>
      <c r="D46">
        <v>5</v>
      </c>
      <c r="E46">
        <v>371020.06</v>
      </c>
      <c r="F46">
        <f>VLOOKUP(C46,'input files'!$A$2:$C$31,3,FALSE)</f>
        <v>9</v>
      </c>
      <c r="G46">
        <f>VLOOKUP(F46,'input files'!$A$32:$C$61,3,FALSE)</f>
        <v>3</v>
      </c>
      <c r="H46">
        <f t="shared" si="2"/>
        <v>0.31057252506396127</v>
      </c>
    </row>
    <row r="47" spans="1:8" x14ac:dyDescent="0.3">
      <c r="A47" t="str">
        <f t="shared" si="1"/>
        <v>5_1</v>
      </c>
      <c r="B47">
        <v>744678</v>
      </c>
      <c r="C47">
        <v>28</v>
      </c>
      <c r="D47">
        <v>5</v>
      </c>
      <c r="E47">
        <v>64356948</v>
      </c>
      <c r="F47">
        <f>VLOOKUP(C47,'input files'!$A$2:$C$31,3,FALSE)</f>
        <v>1</v>
      </c>
      <c r="G47">
        <f>VLOOKUP(F47,'input files'!$A$32:$C$61,3,FALSE)</f>
        <v>1</v>
      </c>
      <c r="H47">
        <f t="shared" si="2"/>
        <v>0.80982215394193402</v>
      </c>
    </row>
    <row r="48" spans="1:8" x14ac:dyDescent="0.3">
      <c r="A48" t="str">
        <f t="shared" si="1"/>
        <v>5_1</v>
      </c>
      <c r="B48">
        <v>744678</v>
      </c>
      <c r="C48">
        <v>29</v>
      </c>
      <c r="D48">
        <v>5</v>
      </c>
      <c r="E48">
        <v>6930152</v>
      </c>
      <c r="F48">
        <f>VLOOKUP(C48,'input files'!$A$2:$C$31,3,FALSE)</f>
        <v>2</v>
      </c>
      <c r="G48">
        <f>VLOOKUP(F48,'input files'!$A$32:$C$61,3,FALSE)</f>
        <v>1</v>
      </c>
      <c r="H48">
        <f t="shared" si="2"/>
        <v>8.7204113839969566E-2</v>
      </c>
    </row>
    <row r="49" spans="1:8" x14ac:dyDescent="0.3">
      <c r="A49" t="str">
        <f t="shared" si="1"/>
        <v>5_1</v>
      </c>
      <c r="B49">
        <v>744678</v>
      </c>
      <c r="C49">
        <v>30</v>
      </c>
      <c r="D49">
        <v>5</v>
      </c>
      <c r="E49">
        <v>8183371</v>
      </c>
      <c r="F49">
        <f>VLOOKUP(C49,'input files'!$A$2:$C$31,3,FALSE)</f>
        <v>3</v>
      </c>
      <c r="G49">
        <f>VLOOKUP(F49,'input files'!$A$32:$C$61,3,FALSE)</f>
        <v>1</v>
      </c>
      <c r="H49">
        <f t="shared" si="2"/>
        <v>0.10297373221809646</v>
      </c>
    </row>
    <row r="50" spans="1:8" x14ac:dyDescent="0.3">
      <c r="A50" t="str">
        <f t="shared" si="1"/>
        <v>6_7</v>
      </c>
      <c r="B50">
        <v>744678</v>
      </c>
      <c r="C50">
        <v>22</v>
      </c>
      <c r="D50">
        <v>6</v>
      </c>
      <c r="E50">
        <v>43916.26</v>
      </c>
      <c r="F50">
        <f>VLOOKUP(C50,'input files'!$A$2:$C$31,3,FALSE)</f>
        <v>19</v>
      </c>
      <c r="G50">
        <f>VLOOKUP(F50,'input files'!$A$32:$C$61,3,FALSE)</f>
        <v>7</v>
      </c>
      <c r="H50">
        <f t="shared" si="2"/>
        <v>0.81425550554610482</v>
      </c>
    </row>
    <row r="51" spans="1:8" x14ac:dyDescent="0.3">
      <c r="A51" t="str">
        <f t="shared" si="1"/>
        <v>6_7</v>
      </c>
      <c r="B51">
        <v>744678</v>
      </c>
      <c r="C51">
        <v>24</v>
      </c>
      <c r="D51">
        <v>6</v>
      </c>
      <c r="E51">
        <v>10017.99</v>
      </c>
      <c r="F51">
        <f>VLOOKUP(C51,'input files'!$A$2:$C$31,3,FALSE)</f>
        <v>21</v>
      </c>
      <c r="G51">
        <f>VLOOKUP(F51,'input files'!$A$32:$C$61,3,FALSE)</f>
        <v>7</v>
      </c>
      <c r="H51">
        <f t="shared" si="2"/>
        <v>0.18574449445389524</v>
      </c>
    </row>
    <row r="52" spans="1:8" x14ac:dyDescent="0.3">
      <c r="A52" t="str">
        <f t="shared" si="1"/>
        <v>6_3</v>
      </c>
      <c r="B52">
        <v>744678</v>
      </c>
      <c r="C52">
        <v>25</v>
      </c>
      <c r="D52">
        <v>6</v>
      </c>
      <c r="E52">
        <v>7878889</v>
      </c>
      <c r="F52">
        <f>VLOOKUP(C52,'input files'!$A$2:$C$31,3,FALSE)</f>
        <v>7</v>
      </c>
      <c r="G52">
        <f>VLOOKUP(F52,'input files'!$A$32:$C$61,3,FALSE)</f>
        <v>3</v>
      </c>
      <c r="H52">
        <f t="shared" si="2"/>
        <v>0.76474375364027014</v>
      </c>
    </row>
    <row r="53" spans="1:8" x14ac:dyDescent="0.3">
      <c r="A53" t="str">
        <f t="shared" si="1"/>
        <v>6_3</v>
      </c>
      <c r="B53">
        <v>744678</v>
      </c>
      <c r="C53">
        <v>26</v>
      </c>
      <c r="D53">
        <v>6</v>
      </c>
      <c r="E53">
        <v>837874.31</v>
      </c>
      <c r="F53">
        <f>VLOOKUP(C53,'input files'!$A$2:$C$31,3,FALSE)</f>
        <v>8</v>
      </c>
      <c r="G53">
        <f>VLOOKUP(F53,'input files'!$A$32:$C$61,3,FALSE)</f>
        <v>3</v>
      </c>
      <c r="H53">
        <f t="shared" si="2"/>
        <v>8.1326078449404648E-2</v>
      </c>
    </row>
    <row r="54" spans="1:8" x14ac:dyDescent="0.3">
      <c r="A54" t="str">
        <f t="shared" si="1"/>
        <v>6_3</v>
      </c>
      <c r="B54">
        <v>744678</v>
      </c>
      <c r="C54">
        <v>27</v>
      </c>
      <c r="D54">
        <v>6</v>
      </c>
      <c r="E54">
        <v>1585889</v>
      </c>
      <c r="F54">
        <f>VLOOKUP(C54,'input files'!$A$2:$C$31,3,FALSE)</f>
        <v>9</v>
      </c>
      <c r="G54">
        <f>VLOOKUP(F54,'input files'!$A$32:$C$61,3,FALSE)</f>
        <v>3</v>
      </c>
      <c r="H54">
        <f t="shared" si="2"/>
        <v>0.15393016791032521</v>
      </c>
    </row>
    <row r="55" spans="1:8" x14ac:dyDescent="0.3">
      <c r="A55" t="str">
        <f t="shared" si="1"/>
        <v>6_1</v>
      </c>
      <c r="B55">
        <v>744678</v>
      </c>
      <c r="C55">
        <v>28</v>
      </c>
      <c r="D55">
        <v>6</v>
      </c>
      <c r="E55">
        <v>779809.19</v>
      </c>
      <c r="F55">
        <f>VLOOKUP(C55,'input files'!$A$2:$C$31,3,FALSE)</f>
        <v>1</v>
      </c>
      <c r="G55">
        <f>VLOOKUP(F55,'input files'!$A$32:$C$61,3,FALSE)</f>
        <v>1</v>
      </c>
      <c r="H55">
        <f t="shared" si="2"/>
        <v>0.61942029568240931</v>
      </c>
    </row>
    <row r="56" spans="1:8" x14ac:dyDescent="0.3">
      <c r="A56" t="str">
        <f t="shared" si="1"/>
        <v>6_1</v>
      </c>
      <c r="B56">
        <v>744678</v>
      </c>
      <c r="C56">
        <v>29</v>
      </c>
      <c r="D56">
        <v>6</v>
      </c>
      <c r="E56">
        <v>91551.3</v>
      </c>
      <c r="F56">
        <f>VLOOKUP(C56,'input files'!$A$2:$C$31,3,FALSE)</f>
        <v>2</v>
      </c>
      <c r="G56">
        <f>VLOOKUP(F56,'input files'!$A$32:$C$61,3,FALSE)</f>
        <v>1</v>
      </c>
      <c r="H56">
        <f t="shared" si="2"/>
        <v>7.2721293931030703E-2</v>
      </c>
    </row>
    <row r="57" spans="1:8" x14ac:dyDescent="0.3">
      <c r="A57" t="str">
        <f t="shared" si="1"/>
        <v>6_1</v>
      </c>
      <c r="B57">
        <v>744678</v>
      </c>
      <c r="C57">
        <v>30</v>
      </c>
      <c r="D57">
        <v>6</v>
      </c>
      <c r="E57">
        <v>387573.38</v>
      </c>
      <c r="F57">
        <f>VLOOKUP(C57,'input files'!$A$2:$C$31,3,FALSE)</f>
        <v>3</v>
      </c>
      <c r="G57">
        <f>VLOOKUP(F57,'input files'!$A$32:$C$61,3,FALSE)</f>
        <v>1</v>
      </c>
      <c r="H57">
        <f t="shared" si="2"/>
        <v>0.30785841038655981</v>
      </c>
    </row>
    <row r="58" spans="1:8" x14ac:dyDescent="0.3">
      <c r="A58" t="str">
        <f t="shared" si="1"/>
        <v>7_1</v>
      </c>
      <c r="B58">
        <v>744678</v>
      </c>
      <c r="C58">
        <v>28</v>
      </c>
      <c r="D58">
        <v>7</v>
      </c>
      <c r="E58">
        <v>22462.92</v>
      </c>
      <c r="F58">
        <f>VLOOKUP(C58,'input files'!$A$2:$C$31,3,FALSE)</f>
        <v>1</v>
      </c>
      <c r="G58">
        <f>VLOOKUP(F58,'input files'!$A$32:$C$61,3,FALSE)</f>
        <v>1</v>
      </c>
      <c r="H58">
        <f t="shared" si="2"/>
        <v>1</v>
      </c>
    </row>
    <row r="59" spans="1:8" x14ac:dyDescent="0.3">
      <c r="A59" t="str">
        <f t="shared" si="1"/>
        <v>8_7</v>
      </c>
      <c r="B59">
        <v>744678</v>
      </c>
      <c r="C59">
        <v>22</v>
      </c>
      <c r="D59">
        <v>8</v>
      </c>
      <c r="E59">
        <v>6423285.5</v>
      </c>
      <c r="F59">
        <f>VLOOKUP(C59,'input files'!$A$2:$C$31,3,FALSE)</f>
        <v>19</v>
      </c>
      <c r="G59">
        <f>VLOOKUP(F59,'input files'!$A$32:$C$61,3,FALSE)</f>
        <v>7</v>
      </c>
      <c r="H59">
        <f t="shared" si="2"/>
        <v>0.75465007294796804</v>
      </c>
    </row>
    <row r="60" spans="1:8" x14ac:dyDescent="0.3">
      <c r="A60" t="str">
        <f t="shared" si="1"/>
        <v>8_7</v>
      </c>
      <c r="B60">
        <v>744678</v>
      </c>
      <c r="C60">
        <v>23</v>
      </c>
      <c r="D60">
        <v>8</v>
      </c>
      <c r="E60">
        <v>716998.12</v>
      </c>
      <c r="F60">
        <f>VLOOKUP(C60,'input files'!$A$2:$C$31,3,FALSE)</f>
        <v>20</v>
      </c>
      <c r="G60">
        <f>VLOOKUP(F60,'input files'!$A$32:$C$61,3,FALSE)</f>
        <v>7</v>
      </c>
      <c r="H60">
        <f t="shared" si="2"/>
        <v>8.4237682345204179E-2</v>
      </c>
    </row>
    <row r="61" spans="1:8" x14ac:dyDescent="0.3">
      <c r="A61" t="str">
        <f t="shared" si="1"/>
        <v>8_7</v>
      </c>
      <c r="B61">
        <v>744678</v>
      </c>
      <c r="C61">
        <v>24</v>
      </c>
      <c r="D61">
        <v>8</v>
      </c>
      <c r="E61">
        <v>1371324.25</v>
      </c>
      <c r="F61">
        <f>VLOOKUP(C61,'input files'!$A$2:$C$31,3,FALSE)</f>
        <v>21</v>
      </c>
      <c r="G61">
        <f>VLOOKUP(F61,'input files'!$A$32:$C$61,3,FALSE)</f>
        <v>7</v>
      </c>
      <c r="H61">
        <f t="shared" si="2"/>
        <v>0.16111224470682761</v>
      </c>
    </row>
  </sheetData>
  <sortState ref="B4:E61">
    <sortCondition ref="D4:D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8254-D225-4892-9660-DEEABAF08FAC}">
  <dimension ref="B1:M25"/>
  <sheetViews>
    <sheetView tabSelected="1" workbookViewId="0">
      <selection activeCell="E5" sqref="E5"/>
    </sheetView>
  </sheetViews>
  <sheetFormatPr defaultRowHeight="14.4" x14ac:dyDescent="0.3"/>
  <sheetData>
    <row r="1" spans="2:13" x14ac:dyDescent="0.3">
      <c r="B1" t="s">
        <v>35</v>
      </c>
      <c r="H1" t="s">
        <v>36</v>
      </c>
      <c r="I1" t="s">
        <v>39</v>
      </c>
    </row>
    <row r="3" spans="2:13" x14ac:dyDescent="0.3">
      <c r="B3" t="s">
        <v>0</v>
      </c>
      <c r="C3" t="s">
        <v>19</v>
      </c>
      <c r="D3" t="s">
        <v>2</v>
      </c>
      <c r="E3" t="s">
        <v>3</v>
      </c>
      <c r="H3" t="s">
        <v>0</v>
      </c>
      <c r="I3" t="s">
        <v>19</v>
      </c>
      <c r="J3" t="s">
        <v>2</v>
      </c>
      <c r="K3" t="s">
        <v>3</v>
      </c>
      <c r="M3" t="s">
        <v>37</v>
      </c>
    </row>
    <row r="4" spans="2:13" x14ac:dyDescent="0.3">
      <c r="H4">
        <v>744678</v>
      </c>
      <c r="I4">
        <v>2</v>
      </c>
      <c r="J4">
        <v>-3</v>
      </c>
      <c r="K4">
        <v>1500000</v>
      </c>
    </row>
    <row r="5" spans="2:13" x14ac:dyDescent="0.3">
      <c r="B5" s="2">
        <v>744678</v>
      </c>
      <c r="C5">
        <v>2</v>
      </c>
      <c r="D5" s="2">
        <v>-1</v>
      </c>
      <c r="E5">
        <v>1500000</v>
      </c>
      <c r="H5">
        <v>744678</v>
      </c>
      <c r="I5">
        <v>2</v>
      </c>
      <c r="J5">
        <v>-1</v>
      </c>
      <c r="K5">
        <v>1500000</v>
      </c>
      <c r="M5">
        <f>K5-E5</f>
        <v>0</v>
      </c>
    </row>
    <row r="6" spans="2:13" x14ac:dyDescent="0.3">
      <c r="B6" s="2">
        <v>744678</v>
      </c>
      <c r="C6">
        <v>2</v>
      </c>
      <c r="D6" s="2">
        <v>1</v>
      </c>
      <c r="E6">
        <v>1500000</v>
      </c>
      <c r="H6">
        <v>744678</v>
      </c>
      <c r="I6">
        <v>2</v>
      </c>
      <c r="J6">
        <v>1</v>
      </c>
      <c r="K6">
        <v>1500000</v>
      </c>
      <c r="M6">
        <f t="shared" ref="M6:M22" si="0">K6-E6</f>
        <v>0</v>
      </c>
    </row>
    <row r="7" spans="2:13" x14ac:dyDescent="0.3">
      <c r="B7" s="2">
        <v>744678</v>
      </c>
      <c r="C7">
        <v>2</v>
      </c>
      <c r="D7" s="2">
        <v>2</v>
      </c>
      <c r="E7">
        <v>1500000</v>
      </c>
      <c r="H7">
        <v>744678</v>
      </c>
      <c r="I7">
        <v>2</v>
      </c>
      <c r="J7">
        <v>2</v>
      </c>
      <c r="K7">
        <v>1500000</v>
      </c>
      <c r="M7">
        <f t="shared" si="0"/>
        <v>0</v>
      </c>
    </row>
    <row r="8" spans="2:13" x14ac:dyDescent="0.3">
      <c r="B8" s="2">
        <v>744678</v>
      </c>
      <c r="C8">
        <v>2</v>
      </c>
      <c r="D8" s="2">
        <v>3</v>
      </c>
      <c r="E8">
        <v>1500000</v>
      </c>
      <c r="H8">
        <v>744678</v>
      </c>
      <c r="I8">
        <v>2</v>
      </c>
      <c r="J8">
        <v>3</v>
      </c>
      <c r="K8">
        <v>1500000</v>
      </c>
      <c r="M8">
        <f t="shared" si="0"/>
        <v>0</v>
      </c>
    </row>
    <row r="9" spans="2:13" x14ac:dyDescent="0.3">
      <c r="B9" s="2">
        <v>744678</v>
      </c>
      <c r="C9">
        <v>2</v>
      </c>
      <c r="D9" s="2">
        <v>5</v>
      </c>
      <c r="E9">
        <v>1500000</v>
      </c>
      <c r="H9">
        <v>744678</v>
      </c>
      <c r="I9">
        <v>2</v>
      </c>
      <c r="J9">
        <v>5</v>
      </c>
      <c r="K9">
        <v>1500000</v>
      </c>
      <c r="M9">
        <f t="shared" si="0"/>
        <v>0</v>
      </c>
    </row>
    <row r="10" spans="2:13" x14ac:dyDescent="0.3">
      <c r="B10" s="2">
        <v>744678</v>
      </c>
      <c r="C10">
        <v>2</v>
      </c>
      <c r="D10" s="2">
        <v>6</v>
      </c>
      <c r="E10">
        <v>1500000</v>
      </c>
      <c r="H10">
        <v>744678</v>
      </c>
      <c r="I10">
        <v>2</v>
      </c>
      <c r="J10">
        <v>6</v>
      </c>
      <c r="K10">
        <v>1500000</v>
      </c>
      <c r="M10">
        <f t="shared" si="0"/>
        <v>0</v>
      </c>
    </row>
    <row r="11" spans="2:13" x14ac:dyDescent="0.3">
      <c r="B11" s="2"/>
      <c r="D11" s="2"/>
      <c r="H11">
        <v>744678</v>
      </c>
      <c r="I11">
        <v>3</v>
      </c>
      <c r="J11">
        <v>-3</v>
      </c>
      <c r="K11">
        <v>1000000</v>
      </c>
    </row>
    <row r="12" spans="2:13" x14ac:dyDescent="0.3">
      <c r="B12" s="2">
        <v>744678</v>
      </c>
      <c r="C12">
        <v>3</v>
      </c>
      <c r="D12" s="2">
        <v>-1</v>
      </c>
      <c r="E12">
        <v>668504.39900000021</v>
      </c>
      <c r="H12">
        <v>744678</v>
      </c>
      <c r="I12">
        <v>3</v>
      </c>
      <c r="J12">
        <v>-1</v>
      </c>
      <c r="K12">
        <v>668504.43999999994</v>
      </c>
      <c r="M12">
        <f t="shared" si="0"/>
        <v>4.0999999735504389E-2</v>
      </c>
    </row>
    <row r="13" spans="2:13" x14ac:dyDescent="0.3">
      <c r="B13" s="2">
        <v>744678</v>
      </c>
      <c r="C13">
        <v>3</v>
      </c>
      <c r="D13" s="2">
        <v>1</v>
      </c>
      <c r="E13">
        <v>1000000</v>
      </c>
      <c r="H13">
        <v>744678</v>
      </c>
      <c r="I13">
        <v>3</v>
      </c>
      <c r="J13">
        <v>1</v>
      </c>
      <c r="K13">
        <v>1000000</v>
      </c>
      <c r="M13">
        <f t="shared" si="0"/>
        <v>0</v>
      </c>
    </row>
    <row r="14" spans="2:13" x14ac:dyDescent="0.3">
      <c r="B14" s="2">
        <v>744678</v>
      </c>
      <c r="C14">
        <v>3</v>
      </c>
      <c r="D14" s="2">
        <v>2</v>
      </c>
      <c r="E14">
        <v>899525.77599999984</v>
      </c>
      <c r="H14">
        <v>744678</v>
      </c>
      <c r="I14">
        <v>3</v>
      </c>
      <c r="J14">
        <v>2</v>
      </c>
      <c r="K14">
        <v>899525.81</v>
      </c>
      <c r="M14">
        <f t="shared" si="0"/>
        <v>3.4000000217929482E-2</v>
      </c>
    </row>
    <row r="15" spans="2:13" x14ac:dyDescent="0.3">
      <c r="B15" s="2">
        <v>744678</v>
      </c>
      <c r="C15">
        <v>3</v>
      </c>
      <c r="D15" s="2">
        <v>3</v>
      </c>
      <c r="E15">
        <v>14461.212000000012</v>
      </c>
      <c r="H15">
        <v>744678</v>
      </c>
      <c r="I15">
        <v>3</v>
      </c>
      <c r="J15">
        <v>3</v>
      </c>
      <c r="K15">
        <v>14461.2</v>
      </c>
      <c r="M15">
        <f t="shared" si="0"/>
        <v>-1.2000000011539669E-2</v>
      </c>
    </row>
    <row r="16" spans="2:13" x14ac:dyDescent="0.3">
      <c r="B16" s="2">
        <v>744678</v>
      </c>
      <c r="C16">
        <v>3</v>
      </c>
      <c r="D16" s="2">
        <v>5</v>
      </c>
      <c r="E16">
        <v>1000000</v>
      </c>
      <c r="H16">
        <v>744678</v>
      </c>
      <c r="I16">
        <v>3</v>
      </c>
      <c r="J16">
        <v>5</v>
      </c>
      <c r="K16">
        <v>1000000</v>
      </c>
      <c r="M16">
        <f t="shared" si="0"/>
        <v>0</v>
      </c>
    </row>
    <row r="17" spans="2:13" x14ac:dyDescent="0.3">
      <c r="B17" s="2">
        <v>744678</v>
      </c>
      <c r="C17">
        <v>3</v>
      </c>
      <c r="D17" s="2">
        <v>6</v>
      </c>
      <c r="E17">
        <v>406158.61800000002</v>
      </c>
      <c r="H17">
        <v>744678</v>
      </c>
      <c r="I17">
        <v>3</v>
      </c>
      <c r="J17">
        <v>6</v>
      </c>
      <c r="K17">
        <v>406158.59</v>
      </c>
      <c r="M17">
        <f t="shared" si="0"/>
        <v>-2.7999999991152436E-2</v>
      </c>
    </row>
    <row r="18" spans="2:13" x14ac:dyDescent="0.3">
      <c r="H18">
        <v>744678</v>
      </c>
      <c r="I18">
        <v>6</v>
      </c>
      <c r="J18">
        <v>-3</v>
      </c>
      <c r="K18">
        <v>1000000</v>
      </c>
    </row>
    <row r="19" spans="2:13" x14ac:dyDescent="0.3">
      <c r="B19" s="2">
        <v>744678</v>
      </c>
      <c r="C19">
        <v>6</v>
      </c>
      <c r="D19" s="2">
        <v>-1</v>
      </c>
      <c r="E19">
        <v>1000000</v>
      </c>
      <c r="H19">
        <v>744678</v>
      </c>
      <c r="I19">
        <v>6</v>
      </c>
      <c r="J19">
        <v>-1</v>
      </c>
      <c r="K19">
        <v>1000000</v>
      </c>
      <c r="M19">
        <f t="shared" si="0"/>
        <v>0</v>
      </c>
    </row>
    <row r="20" spans="2:13" x14ac:dyDescent="0.3">
      <c r="B20" s="2">
        <v>744678</v>
      </c>
      <c r="C20">
        <v>6</v>
      </c>
      <c r="D20" s="2">
        <v>2</v>
      </c>
      <c r="E20">
        <v>1000000</v>
      </c>
      <c r="H20">
        <v>744678</v>
      </c>
      <c r="I20">
        <v>6</v>
      </c>
      <c r="J20">
        <v>2</v>
      </c>
      <c r="K20">
        <v>1000000</v>
      </c>
      <c r="M20">
        <f t="shared" si="0"/>
        <v>0</v>
      </c>
    </row>
    <row r="21" spans="2:13" x14ac:dyDescent="0.3">
      <c r="B21" s="2">
        <v>744678</v>
      </c>
      <c r="C21">
        <v>6</v>
      </c>
      <c r="D21" s="2">
        <v>5</v>
      </c>
      <c r="E21">
        <v>1000000</v>
      </c>
      <c r="H21">
        <v>744678</v>
      </c>
      <c r="I21">
        <v>6</v>
      </c>
      <c r="J21">
        <v>5</v>
      </c>
      <c r="K21">
        <v>1000000</v>
      </c>
      <c r="M21">
        <f t="shared" si="0"/>
        <v>0</v>
      </c>
    </row>
    <row r="22" spans="2:13" x14ac:dyDescent="0.3">
      <c r="B22" s="2">
        <v>744678</v>
      </c>
      <c r="C22">
        <v>6</v>
      </c>
      <c r="D22" s="2">
        <v>8</v>
      </c>
      <c r="E22">
        <v>1000000</v>
      </c>
      <c r="H22">
        <v>744678</v>
      </c>
      <c r="I22">
        <v>6</v>
      </c>
      <c r="J22">
        <v>8</v>
      </c>
      <c r="K22">
        <v>1000000</v>
      </c>
      <c r="M22">
        <f t="shared" si="0"/>
        <v>0</v>
      </c>
    </row>
    <row r="23" spans="2:13" x14ac:dyDescent="0.3">
      <c r="B23" s="2"/>
      <c r="D23" s="2"/>
    </row>
    <row r="25" spans="2:13" x14ac:dyDescent="0.3">
      <c r="B25" s="2"/>
      <c r="D25" s="2"/>
    </row>
  </sheetData>
  <sortState ref="B4:E26">
    <sortCondition ref="C4:C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7589-37D7-43D7-9A79-F169D42FAAAA}">
  <dimension ref="A1:W71"/>
  <sheetViews>
    <sheetView workbookViewId="0"/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F1" t="s">
        <v>20</v>
      </c>
      <c r="G1" t="s">
        <v>22</v>
      </c>
      <c r="H1" t="s">
        <v>4</v>
      </c>
      <c r="I1" t="s">
        <v>7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</row>
    <row r="2" spans="1:23" x14ac:dyDescent="0.3">
      <c r="A2">
        <v>1</v>
      </c>
      <c r="B2">
        <v>1</v>
      </c>
      <c r="C2">
        <v>13</v>
      </c>
      <c r="F2">
        <v>1</v>
      </c>
      <c r="G2">
        <v>1</v>
      </c>
      <c r="H2">
        <v>1</v>
      </c>
      <c r="I2">
        <v>7</v>
      </c>
      <c r="N2">
        <v>1</v>
      </c>
      <c r="O2">
        <v>2</v>
      </c>
      <c r="P2">
        <v>0</v>
      </c>
      <c r="Q2">
        <v>0</v>
      </c>
      <c r="R2">
        <v>0</v>
      </c>
      <c r="S2">
        <v>0</v>
      </c>
      <c r="T2">
        <v>1000000</v>
      </c>
      <c r="U2">
        <v>0.5</v>
      </c>
      <c r="V2">
        <v>0</v>
      </c>
      <c r="W2">
        <v>0</v>
      </c>
    </row>
    <row r="3" spans="1:23" x14ac:dyDescent="0.3">
      <c r="A3">
        <v>2</v>
      </c>
      <c r="B3">
        <v>1</v>
      </c>
      <c r="C3">
        <v>14</v>
      </c>
      <c r="F3">
        <v>1</v>
      </c>
      <c r="G3">
        <v>1</v>
      </c>
      <c r="H3">
        <v>2</v>
      </c>
      <c r="I3">
        <v>7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1000000</v>
      </c>
      <c r="U3">
        <v>1</v>
      </c>
      <c r="V3">
        <v>0</v>
      </c>
      <c r="W3">
        <v>0</v>
      </c>
    </row>
    <row r="4" spans="1:23" x14ac:dyDescent="0.3">
      <c r="A4">
        <v>3</v>
      </c>
      <c r="B4">
        <v>1</v>
      </c>
      <c r="C4">
        <v>15</v>
      </c>
      <c r="F4">
        <v>1</v>
      </c>
      <c r="G4">
        <v>1</v>
      </c>
      <c r="H4">
        <v>3</v>
      </c>
      <c r="I4">
        <v>7</v>
      </c>
      <c r="N4">
        <v>3</v>
      </c>
      <c r="O4">
        <v>2</v>
      </c>
      <c r="P4">
        <v>0</v>
      </c>
      <c r="Q4">
        <v>0</v>
      </c>
      <c r="R4">
        <v>0</v>
      </c>
      <c r="S4">
        <v>0</v>
      </c>
      <c r="T4">
        <v>100000000</v>
      </c>
      <c r="U4">
        <v>0.5</v>
      </c>
      <c r="V4">
        <v>0</v>
      </c>
      <c r="W4">
        <v>0</v>
      </c>
    </row>
    <row r="5" spans="1:23" x14ac:dyDescent="0.3">
      <c r="A5">
        <v>4</v>
      </c>
      <c r="B5">
        <v>1</v>
      </c>
      <c r="C5">
        <v>10</v>
      </c>
      <c r="F5">
        <v>1</v>
      </c>
      <c r="G5">
        <v>1</v>
      </c>
      <c r="H5">
        <v>4</v>
      </c>
      <c r="I5">
        <v>7</v>
      </c>
      <c r="N5">
        <v>4</v>
      </c>
      <c r="O5">
        <v>2</v>
      </c>
      <c r="P5">
        <v>0</v>
      </c>
      <c r="Q5">
        <v>0</v>
      </c>
      <c r="R5">
        <v>0</v>
      </c>
      <c r="S5">
        <v>0</v>
      </c>
      <c r="T5">
        <v>100000000</v>
      </c>
      <c r="U5">
        <v>1</v>
      </c>
      <c r="V5">
        <v>0</v>
      </c>
      <c r="W5">
        <v>0</v>
      </c>
    </row>
    <row r="6" spans="1:23" x14ac:dyDescent="0.3">
      <c r="A6">
        <v>5</v>
      </c>
      <c r="B6">
        <v>1</v>
      </c>
      <c r="C6">
        <v>11</v>
      </c>
      <c r="F6">
        <v>1</v>
      </c>
      <c r="G6">
        <v>1</v>
      </c>
      <c r="H6">
        <v>5</v>
      </c>
      <c r="I6">
        <v>7</v>
      </c>
      <c r="L6" s="3" t="s">
        <v>24</v>
      </c>
      <c r="N6">
        <v>5</v>
      </c>
      <c r="O6">
        <v>2</v>
      </c>
      <c r="P6">
        <v>500000</v>
      </c>
      <c r="Q6">
        <v>0</v>
      </c>
      <c r="R6">
        <v>0</v>
      </c>
      <c r="S6">
        <v>0</v>
      </c>
      <c r="T6">
        <v>5000000</v>
      </c>
      <c r="U6">
        <v>0.3</v>
      </c>
      <c r="V6">
        <v>0</v>
      </c>
      <c r="W6">
        <v>0</v>
      </c>
    </row>
    <row r="7" spans="1:23" x14ac:dyDescent="0.3">
      <c r="A7">
        <v>6</v>
      </c>
      <c r="B7">
        <v>1</v>
      </c>
      <c r="C7">
        <v>12</v>
      </c>
      <c r="F7">
        <v>1</v>
      </c>
      <c r="G7">
        <v>1</v>
      </c>
      <c r="H7">
        <v>6</v>
      </c>
      <c r="I7">
        <v>7</v>
      </c>
      <c r="N7">
        <v>6</v>
      </c>
      <c r="O7">
        <v>2</v>
      </c>
      <c r="P7">
        <v>5500000</v>
      </c>
      <c r="Q7">
        <v>0</v>
      </c>
      <c r="R7">
        <v>0</v>
      </c>
      <c r="S7">
        <v>0</v>
      </c>
      <c r="T7">
        <v>10000000</v>
      </c>
      <c r="U7">
        <v>0.1</v>
      </c>
      <c r="V7">
        <v>0</v>
      </c>
      <c r="W7">
        <v>0</v>
      </c>
    </row>
    <row r="8" spans="1:23" x14ac:dyDescent="0.3">
      <c r="A8">
        <v>7</v>
      </c>
      <c r="B8">
        <v>1</v>
      </c>
      <c r="C8">
        <v>16</v>
      </c>
      <c r="F8">
        <v>1</v>
      </c>
      <c r="G8">
        <v>1</v>
      </c>
      <c r="H8">
        <v>7</v>
      </c>
      <c r="I8">
        <v>7</v>
      </c>
      <c r="N8">
        <v>7</v>
      </c>
      <c r="O8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>
        <v>8</v>
      </c>
      <c r="B9">
        <v>1</v>
      </c>
      <c r="C9">
        <v>17</v>
      </c>
      <c r="F9">
        <v>1</v>
      </c>
      <c r="G9">
        <v>1</v>
      </c>
      <c r="H9">
        <v>8</v>
      </c>
      <c r="I9">
        <v>7</v>
      </c>
      <c r="N9">
        <v>8</v>
      </c>
      <c r="O9">
        <v>12</v>
      </c>
      <c r="P9">
        <v>1000000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>
        <v>9</v>
      </c>
      <c r="B10">
        <v>1</v>
      </c>
      <c r="C10">
        <v>18</v>
      </c>
      <c r="F10">
        <v>1</v>
      </c>
      <c r="G10">
        <v>1</v>
      </c>
      <c r="H10">
        <v>9</v>
      </c>
      <c r="I10">
        <v>7</v>
      </c>
    </row>
    <row r="11" spans="1:23" x14ac:dyDescent="0.3">
      <c r="A11">
        <v>10</v>
      </c>
      <c r="B11">
        <v>1</v>
      </c>
      <c r="C11">
        <v>4</v>
      </c>
      <c r="F11">
        <v>1</v>
      </c>
      <c r="G11">
        <v>1</v>
      </c>
      <c r="H11">
        <v>10</v>
      </c>
      <c r="I11">
        <v>7</v>
      </c>
    </row>
    <row r="12" spans="1:23" x14ac:dyDescent="0.3">
      <c r="A12">
        <v>11</v>
      </c>
      <c r="B12">
        <v>1</v>
      </c>
      <c r="C12">
        <v>5</v>
      </c>
      <c r="F12">
        <v>1</v>
      </c>
      <c r="G12">
        <v>1</v>
      </c>
      <c r="H12">
        <v>11</v>
      </c>
      <c r="I12">
        <v>7</v>
      </c>
    </row>
    <row r="13" spans="1:23" x14ac:dyDescent="0.3">
      <c r="A13">
        <v>12</v>
      </c>
      <c r="B13">
        <v>1</v>
      </c>
      <c r="C13">
        <v>6</v>
      </c>
      <c r="F13">
        <v>1</v>
      </c>
      <c r="G13">
        <v>1</v>
      </c>
      <c r="H13">
        <v>12</v>
      </c>
      <c r="I13">
        <v>7</v>
      </c>
    </row>
    <row r="14" spans="1:23" x14ac:dyDescent="0.3">
      <c r="A14">
        <v>13</v>
      </c>
      <c r="B14">
        <v>1</v>
      </c>
      <c r="C14">
        <v>28</v>
      </c>
      <c r="F14">
        <v>1</v>
      </c>
      <c r="G14">
        <v>1</v>
      </c>
      <c r="H14">
        <v>13</v>
      </c>
      <c r="I14">
        <v>7</v>
      </c>
    </row>
    <row r="15" spans="1:23" x14ac:dyDescent="0.3">
      <c r="A15">
        <v>14</v>
      </c>
      <c r="B15">
        <v>1</v>
      </c>
      <c r="C15">
        <v>29</v>
      </c>
      <c r="F15">
        <v>1</v>
      </c>
      <c r="G15">
        <v>1</v>
      </c>
      <c r="H15">
        <v>14</v>
      </c>
      <c r="I15">
        <v>7</v>
      </c>
    </row>
    <row r="16" spans="1:23" x14ac:dyDescent="0.3">
      <c r="A16">
        <v>15</v>
      </c>
      <c r="B16">
        <v>1</v>
      </c>
      <c r="C16">
        <v>30</v>
      </c>
      <c r="F16">
        <v>1</v>
      </c>
      <c r="G16">
        <v>1</v>
      </c>
      <c r="H16">
        <v>15</v>
      </c>
      <c r="I16">
        <v>7</v>
      </c>
    </row>
    <row r="17" spans="1:9" x14ac:dyDescent="0.3">
      <c r="A17">
        <v>16</v>
      </c>
      <c r="B17">
        <v>1</v>
      </c>
      <c r="C17">
        <v>22</v>
      </c>
      <c r="F17">
        <v>1</v>
      </c>
      <c r="G17">
        <v>1</v>
      </c>
      <c r="H17">
        <v>16</v>
      </c>
      <c r="I17">
        <v>7</v>
      </c>
    </row>
    <row r="18" spans="1:9" x14ac:dyDescent="0.3">
      <c r="A18">
        <v>17</v>
      </c>
      <c r="B18">
        <v>1</v>
      </c>
      <c r="C18">
        <v>23</v>
      </c>
      <c r="F18">
        <v>1</v>
      </c>
      <c r="G18">
        <v>1</v>
      </c>
      <c r="H18">
        <v>17</v>
      </c>
      <c r="I18">
        <v>7</v>
      </c>
    </row>
    <row r="19" spans="1:9" x14ac:dyDescent="0.3">
      <c r="A19">
        <v>18</v>
      </c>
      <c r="B19">
        <v>1</v>
      </c>
      <c r="C19">
        <v>24</v>
      </c>
      <c r="F19">
        <v>1</v>
      </c>
      <c r="G19">
        <v>1</v>
      </c>
      <c r="H19">
        <v>18</v>
      </c>
      <c r="I19">
        <v>7</v>
      </c>
    </row>
    <row r="20" spans="1:9" x14ac:dyDescent="0.3">
      <c r="A20">
        <v>19</v>
      </c>
      <c r="B20">
        <v>1</v>
      </c>
      <c r="C20">
        <v>25</v>
      </c>
      <c r="F20">
        <v>1</v>
      </c>
      <c r="G20">
        <v>1</v>
      </c>
      <c r="H20">
        <v>19</v>
      </c>
      <c r="I20">
        <v>7</v>
      </c>
    </row>
    <row r="21" spans="1:9" x14ac:dyDescent="0.3">
      <c r="A21">
        <v>20</v>
      </c>
      <c r="B21">
        <v>1</v>
      </c>
      <c r="C21">
        <v>26</v>
      </c>
      <c r="F21">
        <v>1</v>
      </c>
      <c r="G21">
        <v>1</v>
      </c>
      <c r="H21">
        <v>20</v>
      </c>
      <c r="I21">
        <v>7</v>
      </c>
    </row>
    <row r="22" spans="1:9" x14ac:dyDescent="0.3">
      <c r="A22">
        <v>21</v>
      </c>
      <c r="B22">
        <v>1</v>
      </c>
      <c r="C22">
        <v>27</v>
      </c>
      <c r="F22">
        <v>1</v>
      </c>
      <c r="G22">
        <v>1</v>
      </c>
      <c r="H22">
        <v>21</v>
      </c>
      <c r="I22">
        <v>7</v>
      </c>
    </row>
    <row r="23" spans="1:9" x14ac:dyDescent="0.3">
      <c r="A23" s="3">
        <v>22</v>
      </c>
      <c r="B23" s="3">
        <v>1</v>
      </c>
      <c r="C23" s="3">
        <v>19</v>
      </c>
      <c r="F23">
        <v>1</v>
      </c>
      <c r="G23">
        <v>1</v>
      </c>
      <c r="H23">
        <v>22</v>
      </c>
      <c r="I23">
        <v>7</v>
      </c>
    </row>
    <row r="24" spans="1:9" x14ac:dyDescent="0.3">
      <c r="A24" s="3">
        <v>23</v>
      </c>
      <c r="B24" s="3">
        <v>1</v>
      </c>
      <c r="C24" s="3">
        <v>20</v>
      </c>
      <c r="F24">
        <v>1</v>
      </c>
      <c r="G24">
        <v>1</v>
      </c>
      <c r="H24">
        <v>23</v>
      </c>
      <c r="I24">
        <v>7</v>
      </c>
    </row>
    <row r="25" spans="1:9" x14ac:dyDescent="0.3">
      <c r="A25" s="3">
        <v>24</v>
      </c>
      <c r="B25" s="3">
        <v>1</v>
      </c>
      <c r="C25" s="3">
        <v>21</v>
      </c>
      <c r="F25">
        <v>1</v>
      </c>
      <c r="G25">
        <v>1</v>
      </c>
      <c r="H25">
        <v>24</v>
      </c>
      <c r="I25">
        <v>7</v>
      </c>
    </row>
    <row r="26" spans="1:9" x14ac:dyDescent="0.3">
      <c r="A26" s="3">
        <v>25</v>
      </c>
      <c r="B26" s="3">
        <v>1</v>
      </c>
      <c r="C26" s="3">
        <v>7</v>
      </c>
      <c r="F26">
        <v>1</v>
      </c>
      <c r="G26">
        <v>1</v>
      </c>
      <c r="H26">
        <v>25</v>
      </c>
      <c r="I26">
        <v>7</v>
      </c>
    </row>
    <row r="27" spans="1:9" x14ac:dyDescent="0.3">
      <c r="A27" s="3">
        <v>26</v>
      </c>
      <c r="B27" s="3">
        <v>1</v>
      </c>
      <c r="C27" s="3">
        <v>8</v>
      </c>
      <c r="F27">
        <v>1</v>
      </c>
      <c r="G27">
        <v>1</v>
      </c>
      <c r="H27">
        <v>26</v>
      </c>
      <c r="I27">
        <v>7</v>
      </c>
    </row>
    <row r="28" spans="1:9" x14ac:dyDescent="0.3">
      <c r="A28" s="3">
        <v>27</v>
      </c>
      <c r="B28" s="3">
        <v>1</v>
      </c>
      <c r="C28" s="3">
        <v>9</v>
      </c>
      <c r="F28">
        <v>1</v>
      </c>
      <c r="G28">
        <v>1</v>
      </c>
      <c r="H28">
        <v>27</v>
      </c>
      <c r="I28">
        <v>7</v>
      </c>
    </row>
    <row r="29" spans="1:9" x14ac:dyDescent="0.3">
      <c r="A29" s="3">
        <v>28</v>
      </c>
      <c r="B29" s="3">
        <v>1</v>
      </c>
      <c r="C29" s="3">
        <v>1</v>
      </c>
      <c r="F29">
        <v>1</v>
      </c>
      <c r="G29">
        <v>1</v>
      </c>
      <c r="H29">
        <v>28</v>
      </c>
      <c r="I29">
        <v>7</v>
      </c>
    </row>
    <row r="30" spans="1:9" x14ac:dyDescent="0.3">
      <c r="A30" s="3">
        <v>29</v>
      </c>
      <c r="B30" s="3">
        <v>1</v>
      </c>
      <c r="C30" s="3">
        <v>2</v>
      </c>
      <c r="F30">
        <v>1</v>
      </c>
      <c r="G30">
        <v>1</v>
      </c>
      <c r="H30">
        <v>29</v>
      </c>
      <c r="I30">
        <v>7</v>
      </c>
    </row>
    <row r="31" spans="1:9" x14ac:dyDescent="0.3">
      <c r="A31" s="3">
        <v>30</v>
      </c>
      <c r="B31" s="3">
        <v>1</v>
      </c>
      <c r="C31" s="3">
        <v>3</v>
      </c>
      <c r="F31">
        <v>1</v>
      </c>
      <c r="G31">
        <v>1</v>
      </c>
      <c r="H31">
        <v>30</v>
      </c>
      <c r="I31">
        <v>7</v>
      </c>
    </row>
    <row r="32" spans="1:9" x14ac:dyDescent="0.3">
      <c r="A32" s="3">
        <v>1</v>
      </c>
      <c r="B32" s="3">
        <v>2</v>
      </c>
      <c r="C32" s="3">
        <v>1</v>
      </c>
      <c r="F32">
        <v>1</v>
      </c>
      <c r="G32">
        <v>2</v>
      </c>
      <c r="H32">
        <v>1</v>
      </c>
      <c r="I32">
        <v>8</v>
      </c>
    </row>
    <row r="33" spans="1:11" x14ac:dyDescent="0.3">
      <c r="A33" s="3">
        <v>2</v>
      </c>
      <c r="B33" s="3">
        <v>2</v>
      </c>
      <c r="C33" s="3">
        <v>1</v>
      </c>
      <c r="F33">
        <v>1</v>
      </c>
      <c r="G33">
        <v>2</v>
      </c>
      <c r="H33">
        <v>2</v>
      </c>
      <c r="I33">
        <v>8</v>
      </c>
    </row>
    <row r="34" spans="1:11" x14ac:dyDescent="0.3">
      <c r="A34" s="3">
        <v>3</v>
      </c>
      <c r="B34" s="3">
        <v>2</v>
      </c>
      <c r="C34" s="3">
        <v>1</v>
      </c>
      <c r="F34">
        <v>1</v>
      </c>
      <c r="G34">
        <v>2</v>
      </c>
      <c r="H34">
        <v>3</v>
      </c>
      <c r="I34">
        <v>8</v>
      </c>
    </row>
    <row r="35" spans="1:11" x14ac:dyDescent="0.3">
      <c r="A35">
        <v>4</v>
      </c>
      <c r="B35">
        <v>2</v>
      </c>
      <c r="C35">
        <v>2</v>
      </c>
      <c r="F35">
        <v>1</v>
      </c>
      <c r="G35">
        <v>2</v>
      </c>
      <c r="H35">
        <v>4</v>
      </c>
      <c r="I35">
        <v>8</v>
      </c>
    </row>
    <row r="36" spans="1:11" x14ac:dyDescent="0.3">
      <c r="A36">
        <v>5</v>
      </c>
      <c r="B36">
        <v>2</v>
      </c>
      <c r="C36">
        <v>2</v>
      </c>
      <c r="F36">
        <v>1</v>
      </c>
      <c r="G36">
        <v>2</v>
      </c>
      <c r="H36">
        <v>5</v>
      </c>
      <c r="I36">
        <v>8</v>
      </c>
    </row>
    <row r="37" spans="1:11" x14ac:dyDescent="0.3">
      <c r="A37">
        <v>6</v>
      </c>
      <c r="B37">
        <v>2</v>
      </c>
      <c r="C37">
        <v>2</v>
      </c>
      <c r="F37">
        <v>1</v>
      </c>
      <c r="G37">
        <v>2</v>
      </c>
      <c r="H37">
        <v>6</v>
      </c>
      <c r="I37">
        <v>8</v>
      </c>
    </row>
    <row r="38" spans="1:11" x14ac:dyDescent="0.3">
      <c r="A38" s="3">
        <v>7</v>
      </c>
      <c r="B38" s="3">
        <v>2</v>
      </c>
      <c r="C38" s="3">
        <v>3</v>
      </c>
      <c r="F38">
        <v>1</v>
      </c>
      <c r="G38">
        <v>2</v>
      </c>
      <c r="H38">
        <v>7</v>
      </c>
      <c r="I38">
        <v>8</v>
      </c>
    </row>
    <row r="39" spans="1:11" x14ac:dyDescent="0.3">
      <c r="A39" s="3">
        <v>8</v>
      </c>
      <c r="B39" s="3">
        <v>2</v>
      </c>
      <c r="C39" s="3">
        <v>3</v>
      </c>
      <c r="F39">
        <v>1</v>
      </c>
      <c r="G39">
        <v>2</v>
      </c>
      <c r="H39">
        <v>8</v>
      </c>
      <c r="I39">
        <v>8</v>
      </c>
    </row>
    <row r="40" spans="1:11" x14ac:dyDescent="0.3">
      <c r="A40" s="3">
        <v>9</v>
      </c>
      <c r="B40" s="3">
        <v>2</v>
      </c>
      <c r="C40" s="3">
        <v>3</v>
      </c>
      <c r="F40">
        <v>1</v>
      </c>
      <c r="G40">
        <v>2</v>
      </c>
      <c r="H40">
        <v>9</v>
      </c>
      <c r="I40">
        <v>8</v>
      </c>
    </row>
    <row r="41" spans="1:11" x14ac:dyDescent="0.3">
      <c r="A41">
        <v>10</v>
      </c>
      <c r="B41">
        <v>2</v>
      </c>
      <c r="C41">
        <v>4</v>
      </c>
      <c r="F41">
        <v>1</v>
      </c>
      <c r="G41">
        <v>2</v>
      </c>
      <c r="H41">
        <v>10</v>
      </c>
      <c r="I41">
        <v>8</v>
      </c>
      <c r="K41" t="s">
        <v>19</v>
      </c>
    </row>
    <row r="42" spans="1:11" x14ac:dyDescent="0.3">
      <c r="A42">
        <v>11</v>
      </c>
      <c r="B42">
        <v>2</v>
      </c>
      <c r="C42">
        <v>4</v>
      </c>
      <c r="F42">
        <v>1</v>
      </c>
      <c r="G42">
        <v>3</v>
      </c>
      <c r="H42">
        <v>1</v>
      </c>
      <c r="I42">
        <v>4</v>
      </c>
      <c r="K42">
        <v>1</v>
      </c>
    </row>
    <row r="43" spans="1:11" x14ac:dyDescent="0.3">
      <c r="A43">
        <v>12</v>
      </c>
      <c r="B43">
        <v>2</v>
      </c>
      <c r="C43">
        <v>4</v>
      </c>
      <c r="F43" s="3">
        <v>1</v>
      </c>
      <c r="G43" s="3">
        <v>3</v>
      </c>
      <c r="H43" s="3">
        <v>2</v>
      </c>
      <c r="I43" s="3">
        <v>5</v>
      </c>
      <c r="K43" s="3">
        <v>2</v>
      </c>
    </row>
    <row r="44" spans="1:11" x14ac:dyDescent="0.3">
      <c r="A44">
        <v>13</v>
      </c>
      <c r="B44">
        <v>2</v>
      </c>
      <c r="C44">
        <v>5</v>
      </c>
      <c r="F44" s="3">
        <v>2</v>
      </c>
      <c r="G44" s="3">
        <v>3</v>
      </c>
      <c r="H44" s="3">
        <v>2</v>
      </c>
      <c r="I44" s="3">
        <v>6</v>
      </c>
      <c r="K44" s="3">
        <v>3</v>
      </c>
    </row>
    <row r="45" spans="1:11" x14ac:dyDescent="0.3">
      <c r="A45">
        <v>14</v>
      </c>
      <c r="B45">
        <v>2</v>
      </c>
      <c r="C45">
        <v>5</v>
      </c>
      <c r="F45">
        <v>1</v>
      </c>
      <c r="G45">
        <v>3</v>
      </c>
      <c r="H45">
        <v>3</v>
      </c>
      <c r="I45">
        <v>3</v>
      </c>
      <c r="K45">
        <v>4</v>
      </c>
    </row>
    <row r="46" spans="1:11" x14ac:dyDescent="0.3">
      <c r="A46">
        <v>15</v>
      </c>
      <c r="B46">
        <v>2</v>
      </c>
      <c r="C46">
        <v>5</v>
      </c>
      <c r="F46">
        <v>1</v>
      </c>
      <c r="G46">
        <v>3</v>
      </c>
      <c r="H46">
        <v>4</v>
      </c>
      <c r="I46">
        <v>1</v>
      </c>
      <c r="K46">
        <v>5</v>
      </c>
    </row>
    <row r="47" spans="1:11" x14ac:dyDescent="0.3">
      <c r="A47">
        <v>16</v>
      </c>
      <c r="B47">
        <v>2</v>
      </c>
      <c r="C47">
        <v>6</v>
      </c>
      <c r="F47" s="3">
        <v>1</v>
      </c>
      <c r="G47" s="3">
        <v>3</v>
      </c>
      <c r="H47" s="3">
        <v>5</v>
      </c>
      <c r="I47" s="3">
        <v>2</v>
      </c>
      <c r="K47" s="3">
        <v>6</v>
      </c>
    </row>
    <row r="48" spans="1:11" x14ac:dyDescent="0.3">
      <c r="A48">
        <v>17</v>
      </c>
      <c r="B48">
        <v>2</v>
      </c>
      <c r="C48">
        <v>6</v>
      </c>
      <c r="F48" s="4">
        <v>2</v>
      </c>
      <c r="G48" s="4">
        <v>3</v>
      </c>
      <c r="H48" s="4">
        <v>1</v>
      </c>
      <c r="I48" s="4">
        <v>7</v>
      </c>
      <c r="J48" s="4"/>
      <c r="K48" s="4">
        <v>7</v>
      </c>
    </row>
    <row r="49" spans="1:11" x14ac:dyDescent="0.3">
      <c r="A49">
        <v>18</v>
      </c>
      <c r="B49">
        <v>2</v>
      </c>
      <c r="C49">
        <v>6</v>
      </c>
      <c r="F49" s="4">
        <v>2</v>
      </c>
      <c r="G49" s="4">
        <v>3</v>
      </c>
      <c r="H49" s="4">
        <v>3</v>
      </c>
      <c r="I49" s="4">
        <v>7</v>
      </c>
      <c r="J49" s="4"/>
      <c r="K49" s="4">
        <v>8</v>
      </c>
    </row>
    <row r="50" spans="1:11" x14ac:dyDescent="0.3">
      <c r="A50" s="3">
        <v>19</v>
      </c>
      <c r="B50" s="3">
        <v>2</v>
      </c>
      <c r="C50" s="3">
        <v>7</v>
      </c>
      <c r="F50" s="4">
        <v>2</v>
      </c>
      <c r="G50" s="4">
        <v>3</v>
      </c>
      <c r="H50" s="4">
        <v>4</v>
      </c>
      <c r="I50" s="4">
        <v>7</v>
      </c>
      <c r="J50" s="4"/>
      <c r="K50" s="4">
        <v>9</v>
      </c>
    </row>
    <row r="51" spans="1:11" x14ac:dyDescent="0.3">
      <c r="A51" s="3">
        <v>20</v>
      </c>
      <c r="B51" s="3">
        <v>2</v>
      </c>
      <c r="C51" s="3">
        <v>7</v>
      </c>
      <c r="F51" s="5">
        <v>2</v>
      </c>
      <c r="G51" s="4">
        <v>3</v>
      </c>
      <c r="H51" s="4">
        <v>5</v>
      </c>
      <c r="I51" s="4">
        <v>7</v>
      </c>
      <c r="J51" s="4"/>
      <c r="K51" s="5">
        <v>10</v>
      </c>
    </row>
    <row r="52" spans="1:11" x14ac:dyDescent="0.3">
      <c r="A52" s="3">
        <v>21</v>
      </c>
      <c r="B52" s="3">
        <v>2</v>
      </c>
      <c r="C52" s="3">
        <v>7</v>
      </c>
    </row>
    <row r="53" spans="1:11" x14ac:dyDescent="0.3">
      <c r="A53">
        <v>22</v>
      </c>
      <c r="B53">
        <v>2</v>
      </c>
      <c r="C53">
        <v>8</v>
      </c>
    </row>
    <row r="54" spans="1:11" x14ac:dyDescent="0.3">
      <c r="A54">
        <v>23</v>
      </c>
      <c r="B54">
        <v>2</v>
      </c>
      <c r="C54">
        <v>8</v>
      </c>
    </row>
    <row r="55" spans="1:11" x14ac:dyDescent="0.3">
      <c r="A55">
        <v>24</v>
      </c>
      <c r="B55">
        <v>2</v>
      </c>
      <c r="C55">
        <v>8</v>
      </c>
    </row>
    <row r="56" spans="1:11" x14ac:dyDescent="0.3">
      <c r="A56">
        <v>25</v>
      </c>
      <c r="B56">
        <v>2</v>
      </c>
      <c r="C56">
        <v>9</v>
      </c>
    </row>
    <row r="57" spans="1:11" x14ac:dyDescent="0.3">
      <c r="A57">
        <v>26</v>
      </c>
      <c r="B57">
        <v>2</v>
      </c>
      <c r="C57">
        <v>9</v>
      </c>
    </row>
    <row r="58" spans="1:11" x14ac:dyDescent="0.3">
      <c r="A58">
        <v>27</v>
      </c>
      <c r="B58">
        <v>2</v>
      </c>
      <c r="C58">
        <v>9</v>
      </c>
    </row>
    <row r="59" spans="1:11" x14ac:dyDescent="0.3">
      <c r="A59">
        <v>28</v>
      </c>
      <c r="B59">
        <v>2</v>
      </c>
      <c r="C59">
        <v>10</v>
      </c>
    </row>
    <row r="60" spans="1:11" x14ac:dyDescent="0.3">
      <c r="A60">
        <v>29</v>
      </c>
      <c r="B60">
        <v>2</v>
      </c>
      <c r="C60">
        <v>10</v>
      </c>
    </row>
    <row r="61" spans="1:11" x14ac:dyDescent="0.3">
      <c r="A61">
        <v>30</v>
      </c>
      <c r="B61">
        <v>2</v>
      </c>
      <c r="C61">
        <v>10</v>
      </c>
    </row>
    <row r="62" spans="1:11" x14ac:dyDescent="0.3">
      <c r="A62" s="3">
        <v>1</v>
      </c>
      <c r="B62" s="3">
        <v>3</v>
      </c>
      <c r="C62" s="3">
        <v>2</v>
      </c>
    </row>
    <row r="63" spans="1:11" x14ac:dyDescent="0.3">
      <c r="A63">
        <v>2</v>
      </c>
      <c r="B63">
        <v>3</v>
      </c>
      <c r="C63">
        <v>2</v>
      </c>
    </row>
    <row r="64" spans="1:11" x14ac:dyDescent="0.3">
      <c r="A64" s="3">
        <v>3</v>
      </c>
      <c r="B64" s="3">
        <v>3</v>
      </c>
      <c r="C64" s="3">
        <v>2</v>
      </c>
    </row>
    <row r="65" spans="1:3" x14ac:dyDescent="0.3">
      <c r="A65">
        <v>4</v>
      </c>
      <c r="B65">
        <v>3</v>
      </c>
      <c r="C65">
        <v>2</v>
      </c>
    </row>
    <row r="66" spans="1:3" x14ac:dyDescent="0.3">
      <c r="A66">
        <v>5</v>
      </c>
      <c r="B66">
        <v>3</v>
      </c>
      <c r="C66">
        <v>4</v>
      </c>
    </row>
    <row r="67" spans="1:3" x14ac:dyDescent="0.3">
      <c r="A67">
        <v>6</v>
      </c>
      <c r="B67">
        <v>3</v>
      </c>
      <c r="C67">
        <v>4</v>
      </c>
    </row>
    <row r="68" spans="1:3" x14ac:dyDescent="0.3">
      <c r="A68" s="3">
        <v>7</v>
      </c>
      <c r="B68" s="3">
        <v>3</v>
      </c>
      <c r="C68" s="3">
        <v>5</v>
      </c>
    </row>
    <row r="69" spans="1:3" x14ac:dyDescent="0.3">
      <c r="A69">
        <v>8</v>
      </c>
      <c r="B69">
        <v>3</v>
      </c>
      <c r="C69">
        <v>5</v>
      </c>
    </row>
    <row r="70" spans="1:3" x14ac:dyDescent="0.3">
      <c r="A70">
        <v>9</v>
      </c>
      <c r="B70">
        <v>3</v>
      </c>
      <c r="C70">
        <v>1</v>
      </c>
    </row>
    <row r="71" spans="1:3" x14ac:dyDescent="0.3">
      <c r="A71">
        <v>10</v>
      </c>
      <c r="B71">
        <v>3</v>
      </c>
      <c r="C7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comparison</vt:lpstr>
      <vt:lpstr>input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2019-02-21T15:09:26Z</dcterms:created>
  <dcterms:modified xsi:type="dcterms:W3CDTF">2019-02-22T17:22:42Z</dcterms:modified>
</cp:coreProperties>
</file>