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msys64_2\home\Joh\ktest_new\ftest\data\fm50\"/>
    </mc:Choice>
  </mc:AlternateContent>
  <xr:revisionPtr revIDLastSave="0" documentId="13_ncr:1_{5F61A41B-B658-4644-9550-AD3379ECA85D}" xr6:coauthVersionLast="43" xr6:coauthVersionMax="43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Introduction" sheetId="1" state="hidden" r:id="rId1"/>
    <sheet name="OED files" sheetId="2" state="hidden" r:id="rId2"/>
    <sheet name="Policy Calculation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8" i="3" l="1"/>
  <c r="G28" i="3"/>
  <c r="G29" i="3" s="1"/>
  <c r="F28" i="3"/>
  <c r="F29" i="3" s="1"/>
  <c r="E28" i="3"/>
  <c r="E29" i="3" s="1"/>
  <c r="D28" i="3"/>
  <c r="D29" i="3" s="1"/>
  <c r="C28" i="3"/>
  <c r="C29" i="3" s="1"/>
  <c r="C31" i="3" s="1"/>
  <c r="H29" i="3" l="1"/>
  <c r="H30" i="3" s="1"/>
  <c r="E30" i="3"/>
  <c r="G30" i="3"/>
  <c r="G31" i="3" s="1"/>
  <c r="G32" i="3" s="1"/>
  <c r="F30" i="3"/>
  <c r="D30" i="3"/>
  <c r="C30" i="3"/>
  <c r="J28" i="3"/>
  <c r="E31" i="3" l="1"/>
  <c r="C32" i="3" s="1"/>
  <c r="J30" i="3"/>
  <c r="J29" i="3"/>
  <c r="J32" i="3" l="1"/>
  <c r="J33" i="3" s="1"/>
  <c r="J34" i="3" s="1"/>
  <c r="F37" i="3" l="1"/>
  <c r="E37" i="3"/>
  <c r="C37" i="3"/>
  <c r="G37" i="3"/>
  <c r="D37" i="3"/>
  <c r="H37" i="3"/>
  <c r="H36" i="3"/>
  <c r="D36" i="3"/>
  <c r="C36" i="3"/>
  <c r="F36" i="3"/>
  <c r="G36" i="3"/>
  <c r="E3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Aiste Kalinauskaite</author>
  </authors>
  <commentList>
    <comment ref="D22" authorId="0" shapeId="0" xr:uid="{00000000-0006-0000-0100-000001000000}">
      <text>
        <r>
          <rPr>
            <sz val="11"/>
            <color indexed="8"/>
            <rFont val="Helvetica"/>
          </rPr>
          <t>Aiste Kalinauskaite:
If AccountNumber is populated, then PortfolioNumber must be populated too</t>
        </r>
      </text>
    </comment>
    <comment ref="E22" authorId="0" shapeId="0" xr:uid="{00000000-0006-0000-0100-000002000000}">
      <text>
        <r>
          <rPr>
            <sz val="11"/>
            <color indexed="8"/>
            <rFont val="Helvetica"/>
          </rPr>
          <t>Aiste Kalinauskaite:
If PolicyNumber is populated, then PortfolioNumber and AccountNumber must be populated too</t>
        </r>
      </text>
    </comment>
    <comment ref="F22" authorId="0" shapeId="0" xr:uid="{00000000-0006-0000-0100-000003000000}">
      <text>
        <r>
          <rPr>
            <sz val="11"/>
            <color indexed="8"/>
            <rFont val="Helvetica"/>
          </rPr>
          <t>Aiste Kalinauskaite:
If LocationGroup is populated, then PortfolioNumber and AccountNumber must be populated too.
It is optional to populate PolicyNumber. It depends on the context. E.g. if there are two policies in account - one for wind, one for quake, but reinsurance treaty is only for wind, then specify wind PolicyNumber too.</t>
        </r>
      </text>
    </comment>
    <comment ref="G22" authorId="0" shapeId="0" xr:uid="{00000000-0006-0000-0100-000004000000}">
      <text>
        <r>
          <rPr>
            <sz val="11"/>
            <color indexed="8"/>
            <rFont val="Helvetica"/>
          </rPr>
          <t>Aiste Kalinauskaite:
If LocationNumber is populated, then PortfolioNumber and AccountNumber must be populated too.
It is optional to populate PolicyNumber. It depends on the context. E.g. if there are two policies in account - one for wind, one for quake, but reinsurance treaty is only for wind, then specify wind PolicyNumber too.</t>
        </r>
      </text>
    </comment>
    <comment ref="L22" authorId="0" shapeId="0" xr:uid="{00000000-0006-0000-0100-000005000000}">
      <text>
        <r>
          <rPr>
            <sz val="11"/>
            <color indexed="8"/>
            <rFont val="Helvetica"/>
          </rPr>
          <t>Aiste Kalinauskaite:
user defined field in Location file</t>
        </r>
      </text>
    </comment>
    <comment ref="M22" authorId="0" shapeId="0" xr:uid="{00000000-0006-0000-0100-000006000000}">
      <text>
        <r>
          <rPr>
            <sz val="11"/>
            <color indexed="8"/>
            <rFont val="Helvetica"/>
          </rPr>
          <t>Aiste Kalinauskaite:
Applicable to Surplus Share treaties only</t>
        </r>
      </text>
    </comment>
    <comment ref="N22" authorId="0" shapeId="0" xr:uid="{00000000-0006-0000-0100-000007000000}">
      <text>
        <r>
          <rPr>
            <sz val="11"/>
            <color indexed="8"/>
            <rFont val="Helvetica"/>
          </rPr>
          <t>Aiste Kalinauskaite:
Moved from Reinsurance Info to allow maximum flexibility to specify what risk is within the treaty</t>
        </r>
      </text>
    </comment>
  </commentList>
</comments>
</file>

<file path=xl/sharedStrings.xml><?xml version="1.0" encoding="utf-8"?>
<sst xmlns="http://schemas.openxmlformats.org/spreadsheetml/2006/main" count="304" uniqueCount="279">
  <si>
    <t>Purpose</t>
  </si>
  <si>
    <t>To demonstrate the application of terms and conditions on  ground up losses for a simple residential insurance policy</t>
  </si>
  <si>
    <t>To provide the Oasis Exposure and Financial Module data tables for the calculation.</t>
  </si>
  <si>
    <t>Source of Data</t>
  </si>
  <si>
    <t>Made-up example of a residential insurance policy;</t>
  </si>
  <si>
    <r>
      <rPr>
        <sz val="11"/>
        <color indexed="8"/>
        <rFont val="Calibri"/>
        <family val="2"/>
      </rPr>
      <t xml:space="preserve">Residential policy with multiple coverages and locations and </t>
    </r>
    <r>
      <rPr>
        <b/>
        <i/>
        <sz val="11"/>
        <color indexed="8"/>
        <rFont val="Calibri"/>
        <family val="2"/>
      </rPr>
      <t>blanket policy</t>
    </r>
    <r>
      <rPr>
        <sz val="11"/>
        <color indexed="8"/>
        <rFont val="Calibri"/>
        <family val="2"/>
      </rPr>
      <t xml:space="preserve"> terms. </t>
    </r>
  </si>
  <si>
    <t>Worksheets</t>
  </si>
  <si>
    <r>
      <rPr>
        <u/>
        <sz val="11"/>
        <color indexed="11"/>
        <rFont val="Calibri"/>
        <family val="2"/>
      </rPr>
      <t>Policy calculation</t>
    </r>
  </si>
  <si>
    <t>Descriptive information about the policy type and the policy calculation  (coverages displayed horizontally, calculation steps vertically)</t>
  </si>
  <si>
    <r>
      <rPr>
        <u/>
        <sz val="11"/>
        <color indexed="11"/>
        <rFont val="Calibri"/>
        <family val="2"/>
      </rPr>
      <t>Oasis Implementation</t>
    </r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</si>
  <si>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</si>
  <si>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</si>
  <si>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indexed="8"/>
        <rFont val="Calibri"/>
        <family val="2"/>
      </rPr>
      <t>Exposure Dictionary -</t>
    </r>
    <r>
      <rPr>
        <sz val="11"/>
        <color indexed="8"/>
        <rFont val="Calibri"/>
        <family val="2"/>
      </rPr>
      <t xml:space="preserve"> descriptive information about the exposure interests</t>
    </r>
  </si>
  <si>
    <r>
      <rPr>
        <b/>
        <i/>
        <sz val="11"/>
        <color indexed="8"/>
        <rFont val="Calibri"/>
        <family val="2"/>
      </rPr>
      <t>Prog</t>
    </r>
    <r>
      <rPr>
        <sz val="11"/>
        <color indexed="8"/>
        <rFont val="Calibri"/>
        <family val="2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</si>
  <si>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</si>
  <si>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</si>
  <si>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indexed="8"/>
        <rFont val="Calibri"/>
        <family val="2"/>
      </rPr>
      <t xml:space="preserve">Exposure items </t>
    </r>
    <r>
      <rPr>
        <sz val="11"/>
        <color indexed="8"/>
        <rFont val="Calibri"/>
        <family val="2"/>
      </rPr>
      <t>- the exposure interests for which Ground Up Losses have been generated in the Oasis Kernel</t>
    </r>
  </si>
  <si>
    <r>
      <rPr>
        <b/>
        <i/>
        <sz val="11"/>
        <color indexed="8"/>
        <rFont val="Calibri"/>
        <family val="2"/>
      </rPr>
      <t xml:space="preserve">Programme </t>
    </r>
    <r>
      <rPr>
        <sz val="11"/>
        <color indexed="8"/>
        <rFont val="Calibri"/>
        <family val="2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</si>
  <si>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indexed="8"/>
        <rFont val="Calibri"/>
        <family val="2"/>
      </rPr>
      <t>PolicyTC</t>
    </r>
    <r>
      <rPr>
        <sz val="11"/>
        <color indexed="8"/>
        <rFont val="Calibri"/>
        <family val="2"/>
      </rPr>
      <t xml:space="preserve"> - for each stage of calculation and aggregation of losses, the identifier of a specific calculation rule which applies</t>
    </r>
  </si>
  <si>
    <r>
      <rPr>
        <b/>
        <i/>
        <sz val="11"/>
        <color indexed="8"/>
        <rFont val="Calibri"/>
        <family val="2"/>
      </rPr>
      <t xml:space="preserve">Profile </t>
    </r>
    <r>
      <rPr>
        <sz val="11"/>
        <color indexed="8"/>
        <rFont val="Calibri"/>
        <family val="2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</si>
  <si>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</si>
  <si>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OED Import Tables (financial fields only - not showing primary / secondary modifiers, geography etc)</t>
  </si>
  <si>
    <t>OED Acc</t>
  </si>
  <si>
    <t>PortNumber</t>
  </si>
  <si>
    <t>AccNumber</t>
  </si>
  <si>
    <t>PolNumber</t>
  </si>
  <si>
    <t>PolPeril</t>
  </si>
  <si>
    <t>PolDedCode1Building</t>
  </si>
  <si>
    <t>PolDedType1Building</t>
  </si>
  <si>
    <t>PolDed1Building</t>
  </si>
  <si>
    <t>PolMinDed1Building</t>
  </si>
  <si>
    <t>PolMaxDed1Building</t>
  </si>
  <si>
    <t>PolDedCode2Other</t>
  </si>
  <si>
    <t>PolDedType2Other</t>
  </si>
  <si>
    <t>PolDed2Other</t>
  </si>
  <si>
    <t>PolMinDed2Other</t>
  </si>
  <si>
    <t>PolMaxDed2Other</t>
  </si>
  <si>
    <t>PolDedCode3Contents</t>
  </si>
  <si>
    <t>PolDedType3Contents</t>
  </si>
  <si>
    <t>PolDed3Contents</t>
  </si>
  <si>
    <t>PolMinDed3Contents</t>
  </si>
  <si>
    <t>PolMaxDed3Contents</t>
  </si>
  <si>
    <t>PolDedCode4BI</t>
  </si>
  <si>
    <t>PolDedType4BI</t>
  </si>
  <si>
    <t>PolDed4BI</t>
  </si>
  <si>
    <t>PolMinDed4BI</t>
  </si>
  <si>
    <t>PolMaxDed4BI</t>
  </si>
  <si>
    <t>PolDedCode5PD</t>
  </si>
  <si>
    <t>PolDedType5PD</t>
  </si>
  <si>
    <t>PolDed5PD</t>
  </si>
  <si>
    <t>PolMinDed5PD</t>
  </si>
  <si>
    <t>PolMaxDed5PD</t>
  </si>
  <si>
    <t>PolDedCode6All</t>
  </si>
  <si>
    <t>PolDedType6All</t>
  </si>
  <si>
    <t>PolDed6All</t>
  </si>
  <si>
    <t>PolMinDed6All</t>
  </si>
  <si>
    <t>PolMaxDed6All</t>
  </si>
  <si>
    <t>PolLimitCode1Building</t>
  </si>
  <si>
    <t>PolLimitType1Building</t>
  </si>
  <si>
    <t>PolLimit1Building</t>
  </si>
  <si>
    <t>PolLimitCode2Other</t>
  </si>
  <si>
    <t>PolLimitType2Other</t>
  </si>
  <si>
    <t>PolLimit2Other</t>
  </si>
  <si>
    <t>PolLimitCode3Contents</t>
  </si>
  <si>
    <t>PolLimitType3Contents</t>
  </si>
  <si>
    <t>PolLimit3Contents</t>
  </si>
  <si>
    <t>PolLimitCode4BI</t>
  </si>
  <si>
    <t>PolLimitType4BI</t>
  </si>
  <si>
    <t>PolLimit4BI</t>
  </si>
  <si>
    <t>PolLimitCode5PD</t>
  </si>
  <si>
    <t>PolLimitType5PD</t>
  </si>
  <si>
    <t>PolLimit5PD</t>
  </si>
  <si>
    <t>PolLimitCode6All</t>
  </si>
  <si>
    <t>PolLimitType6All</t>
  </si>
  <si>
    <t>PolLimit6All</t>
  </si>
  <si>
    <t>LayerParticipation</t>
  </si>
  <si>
    <t>LayerLimit</t>
  </si>
  <si>
    <t>LayerAttachment</t>
  </si>
  <si>
    <t>ConditionNumber</t>
  </si>
  <si>
    <t>ConditionName</t>
  </si>
  <si>
    <t>CondDedCode1Building</t>
  </si>
  <si>
    <t>CondDedType1Building</t>
  </si>
  <si>
    <t>CondDed1Building</t>
  </si>
  <si>
    <t>CondMinDed1Building</t>
  </si>
  <si>
    <t>CondMaxDed1Building</t>
  </si>
  <si>
    <t>CondDedCode2Other</t>
  </si>
  <si>
    <t>CondDedType2Other</t>
  </si>
  <si>
    <t>CondDed2Other</t>
  </si>
  <si>
    <t>CondMinDed2Other</t>
  </si>
  <si>
    <t>CondMaxDed2Other</t>
  </si>
  <si>
    <t>CondDedCode3Contents</t>
  </si>
  <si>
    <t>CondDedType3Contents</t>
  </si>
  <si>
    <t>CondDed3Contents</t>
  </si>
  <si>
    <t>CondMinDed3Contents</t>
  </si>
  <si>
    <t>CondMaxDed3Contents</t>
  </si>
  <si>
    <t>CondDedCode4BI</t>
  </si>
  <si>
    <t>CondDedType4BI</t>
  </si>
  <si>
    <t>CondDed4BI</t>
  </si>
  <si>
    <t>CondMinDed4BI</t>
  </si>
  <si>
    <t>CondMaxDed4BI</t>
  </si>
  <si>
    <t>CondDedCode5PD</t>
  </si>
  <si>
    <t>CondDedType5PD</t>
  </si>
  <si>
    <t>CondDed5PD</t>
  </si>
  <si>
    <t>CondMinDed5PD</t>
  </si>
  <si>
    <t>CondMaxDed5PD</t>
  </si>
  <si>
    <t>CondDedCode6All</t>
  </si>
  <si>
    <t>CondDedType6All</t>
  </si>
  <si>
    <t>CondDed6All</t>
  </si>
  <si>
    <t>CondMinDed6All</t>
  </si>
  <si>
    <t>CondMaxDed6All</t>
  </si>
  <si>
    <t>CondLimitCode1Building</t>
  </si>
  <si>
    <t>CondLimitType1Building</t>
  </si>
  <si>
    <t>CondLimit1Building</t>
  </si>
  <si>
    <t>CondLimitCode2Other</t>
  </si>
  <si>
    <t>CondLimitType2Other</t>
  </si>
  <si>
    <t>CondLimit2Other</t>
  </si>
  <si>
    <t>CondLimitCode3Contents</t>
  </si>
  <si>
    <t>CondLimitType3Contents</t>
  </si>
  <si>
    <t>CondLimit3Contents</t>
  </si>
  <si>
    <t>CondLimitCode4BI</t>
  </si>
  <si>
    <t>CondLimitType4BI</t>
  </si>
  <si>
    <t>CondLimit4BI</t>
  </si>
  <si>
    <t>CondLimitCode5PD</t>
  </si>
  <si>
    <t>CondLimitType5PD</t>
  </si>
  <si>
    <t>CondLimit5PD</t>
  </si>
  <si>
    <t>CondLimitCode6All</t>
  </si>
  <si>
    <t>CondLimitType6All</t>
  </si>
  <si>
    <t>CondLimit6All</t>
  </si>
  <si>
    <t>WTC;WEC;BFR;OO1</t>
  </si>
  <si>
    <t>OED Loc</t>
  </si>
  <si>
    <t>LocNumber</t>
  </si>
  <si>
    <t>LocName</t>
  </si>
  <si>
    <t>LocPeril</t>
  </si>
  <si>
    <t>LocDedCode1Building</t>
  </si>
  <si>
    <t>LocDedType1Building</t>
  </si>
  <si>
    <t>LocDed1Building</t>
  </si>
  <si>
    <t>LocMinDed1Building</t>
  </si>
  <si>
    <t>LocMaxDed1Building</t>
  </si>
  <si>
    <t>LocDedCode2Other</t>
  </si>
  <si>
    <t>LocDedType2Other</t>
  </si>
  <si>
    <t>LocDed2Other</t>
  </si>
  <si>
    <t>LocMinDed2Other</t>
  </si>
  <si>
    <t>LocMaxDed2Other</t>
  </si>
  <si>
    <t>LocDedCode3Contents</t>
  </si>
  <si>
    <t>LocDedType3Contents</t>
  </si>
  <si>
    <t>LocDed3Contents</t>
  </si>
  <si>
    <t>LocMinDed3Contents</t>
  </si>
  <si>
    <t>LocMaxDed3Contents</t>
  </si>
  <si>
    <t>LocDedCode4BI</t>
  </si>
  <si>
    <t>LocDedType4BI</t>
  </si>
  <si>
    <t>LocDed4BI</t>
  </si>
  <si>
    <t>LocMinDed4BI</t>
  </si>
  <si>
    <t>LocMaxDed4BI</t>
  </si>
  <si>
    <t>LocDedCode5PD</t>
  </si>
  <si>
    <t>LocDedType5PD</t>
  </si>
  <si>
    <t>LocDed5PD</t>
  </si>
  <si>
    <t>LocMinDed5PD</t>
  </si>
  <si>
    <t>LocMaxDed5PD</t>
  </si>
  <si>
    <t>LocDedCode6All</t>
  </si>
  <si>
    <t>LocDedType6All</t>
  </si>
  <si>
    <t>LocDed6All</t>
  </si>
  <si>
    <t>LocMinDed6All</t>
  </si>
  <si>
    <t>LocMaxDed6All</t>
  </si>
  <si>
    <t>LocLimitCode1Building</t>
  </si>
  <si>
    <t>LocLimitType1Building</t>
  </si>
  <si>
    <t>LocLimit1Building</t>
  </si>
  <si>
    <t>LocLimitCode2Other</t>
  </si>
  <si>
    <t>LocLimitType2Other</t>
  </si>
  <si>
    <t>LocLimit2Other</t>
  </si>
  <si>
    <t>LocLimitCode3Contents</t>
  </si>
  <si>
    <t>LocLimitType3Contents</t>
  </si>
  <si>
    <t>LocLimit3Contents</t>
  </si>
  <si>
    <t>LocLimitCode4BI</t>
  </si>
  <si>
    <t>LocLimitType4BI</t>
  </si>
  <si>
    <t>LocLimit4BI</t>
  </si>
  <si>
    <t>LocLimitCode5PD</t>
  </si>
  <si>
    <t>LocLimitType5PD</t>
  </si>
  <si>
    <t>LocLimit5PD</t>
  </si>
  <si>
    <t>LocLimitCode6All</t>
  </si>
  <si>
    <t>LocLimitType6All</t>
  </si>
  <si>
    <t>LocLimit6All</t>
  </si>
  <si>
    <t>BIWaitingPeriod</t>
  </si>
  <si>
    <t>CountryCode</t>
  </si>
  <si>
    <t>AreaCode</t>
  </si>
  <si>
    <t>SubArea</t>
  </si>
  <si>
    <t>BuildingTIV</t>
  </si>
  <si>
    <t>OtherTIV</t>
  </si>
  <si>
    <t>ContentsTIV</t>
  </si>
  <si>
    <t>BITIV</t>
  </si>
  <si>
    <t>CondTag</t>
  </si>
  <si>
    <t>Location 1</t>
  </si>
  <si>
    <t>US</t>
  </si>
  <si>
    <t>CA</t>
  </si>
  <si>
    <t>Location 2</t>
  </si>
  <si>
    <t>OED ReinsInfo</t>
  </si>
  <si>
    <t>ReinsNumber</t>
  </si>
  <si>
    <t>ReinsName</t>
  </si>
  <si>
    <t>ReinsLayerNumber</t>
  </si>
  <si>
    <t>ReinsPeril</t>
  </si>
  <si>
    <t>ReinsInceptionDate</t>
  </si>
  <si>
    <t>ReinsExpiryDate</t>
  </si>
  <si>
    <t>CededPercent</t>
  </si>
  <si>
    <t>RiskLimit</t>
  </si>
  <si>
    <t>RiskAttachment</t>
  </si>
  <si>
    <t>OccLimit</t>
  </si>
  <si>
    <t>OccAttachment</t>
  </si>
  <si>
    <t>OccFranchiseDed</t>
  </si>
  <si>
    <t>OccReverseFranchise</t>
  </si>
  <si>
    <t>AggLimit</t>
  </si>
  <si>
    <t>AggAttachment</t>
  </si>
  <si>
    <t>AggPeriod</t>
  </si>
  <si>
    <t>PlacedPercent</t>
  </si>
  <si>
    <t>ReinsCurrency</t>
  </si>
  <si>
    <t>InuringPriority</t>
  </si>
  <si>
    <t>ReinsType</t>
  </si>
  <si>
    <t>AttachmentBasis</t>
  </si>
  <si>
    <t>Reinstatement</t>
  </si>
  <si>
    <t>ReinstatementCharge</t>
  </si>
  <si>
    <t>ReinsPremium</t>
  </si>
  <si>
    <t>DeemedPercentPlaced</t>
  </si>
  <si>
    <t>ReinsFXrate</t>
  </si>
  <si>
    <t>TreatyShare</t>
  </si>
  <si>
    <t>UseReinsDates</t>
  </si>
  <si>
    <t>No data</t>
  </si>
  <si>
    <t>OED ReinsScope</t>
  </si>
  <si>
    <t>LocGroup</t>
  </si>
  <si>
    <t>CedantName</t>
  </si>
  <si>
    <t>ProducerName</t>
  </si>
  <si>
    <t>LOB</t>
  </si>
  <si>
    <t>ReinsTag</t>
  </si>
  <si>
    <t>RiskLevel</t>
  </si>
  <si>
    <t>High level description</t>
  </si>
  <si>
    <t>Worked example</t>
  </si>
  <si>
    <t>Policy</t>
  </si>
  <si>
    <t>Inputs</t>
  </si>
  <si>
    <t>Symbol / formula</t>
  </si>
  <si>
    <t>Structure</t>
  </si>
  <si>
    <t>Terms</t>
  </si>
  <si>
    <t>Total Insurable Value</t>
  </si>
  <si>
    <t>V</t>
  </si>
  <si>
    <t>Deductible</t>
  </si>
  <si>
    <t>Limit</t>
  </si>
  <si>
    <t>Variable Inputs</t>
  </si>
  <si>
    <t>Damage Ratio</t>
  </si>
  <si>
    <t>DR</t>
  </si>
  <si>
    <t>Calculations</t>
  </si>
  <si>
    <t>Result</t>
  </si>
  <si>
    <t>Ground-up loss</t>
  </si>
  <si>
    <t>GUL = V * DR</t>
  </si>
  <si>
    <t>S1 = Max(GUL-D,0)</t>
  </si>
  <si>
    <t>Insured Loss</t>
  </si>
  <si>
    <t>IL = S2</t>
  </si>
  <si>
    <t>Back-allocation allocrule 1 (GU)</t>
  </si>
  <si>
    <t>Back-allocation allocrule 2 (Prior Level)</t>
  </si>
  <si>
    <t>Location 3</t>
  </si>
  <si>
    <t>Location 4</t>
  </si>
  <si>
    <t>Location 5</t>
  </si>
  <si>
    <t>Location 6</t>
  </si>
  <si>
    <t>LD</t>
  </si>
  <si>
    <t>CondNumber</t>
  </si>
  <si>
    <t>PL</t>
  </si>
  <si>
    <t>Step 1: Net of Location deductible</t>
  </si>
  <si>
    <t>Step 2: Effective Location deductible</t>
  </si>
  <si>
    <t>Step 4: Net of Special conditions</t>
  </si>
  <si>
    <t>Step 5: Net of Policy Limit</t>
  </si>
  <si>
    <t>Type</t>
  </si>
  <si>
    <t>Deductible/limit level</t>
  </si>
  <si>
    <t>Special condition Priority 1</t>
  </si>
  <si>
    <t>Special condition Priority 2</t>
  </si>
  <si>
    <t>Step 3: Special condition priority 1</t>
  </si>
  <si>
    <t>L1</t>
  </si>
  <si>
    <t>L2</t>
  </si>
  <si>
    <t>Nested sublimits</t>
  </si>
  <si>
    <t>Locations 1 and 2</t>
  </si>
  <si>
    <t>Locations 1, 2, 3 and 4</t>
  </si>
  <si>
    <t>Tier 1 Texas wind sublimit</t>
  </si>
  <si>
    <t>Texas wind sublimit</t>
  </si>
  <si>
    <t>Locations 5 and 6 are outside Texas</t>
  </si>
  <si>
    <t>Location (Type 0 = Amount, Type 1 = % Loss, Type 2 = % TIV)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</si>
</sst>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 &quot;* #,##0&quot; &quot;;&quot;-&quot;* #,##0&quot; &quot;;&quot; &quot;* &quot;-&quot;??&quot; &quot;"/>
    <numFmt numFmtId="165" formatCode="#,##0&quot; &quot;;&quot;-&quot;#,##0&quot; &quot;"/>
    <numFmt numFmtId="166" formatCode="&quot; &quot;* #,##0&quot; &quot;;&quot; &quot;* \(#,##0\);&quot; &quot;* &quot;-&quot;??&quot; &quot;"/>
    <numFmt numFmtId="167" formatCode="#,##0.0"/>
  </numFmts>
  <fonts count="19" x14ac:knownFonts="1">
    <font>
      <sz val="11"/>
      <color indexed="8"/>
      <name val="Calibri"/>
    </font>
    <font>
      <u/>
      <sz val="10"/>
      <color indexed="8"/>
      <name val="Verdana"/>
      <family val="2"/>
    </font>
    <font>
      <b/>
      <i/>
      <sz val="11"/>
      <color indexed="8"/>
      <name val="Calibri"/>
      <family val="2"/>
    </font>
    <font>
      <b/>
      <sz val="10"/>
      <color indexed="8"/>
      <name val="Verdana"/>
      <family val="2"/>
    </font>
    <font>
      <u/>
      <sz val="11"/>
      <color indexed="11"/>
      <name val="Calibri"/>
      <family val="2"/>
    </font>
    <font>
      <sz val="12"/>
      <color indexed="8"/>
      <name val="Times New Roman"/>
      <family val="1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16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i/>
      <sz val="11"/>
      <color indexed="8"/>
      <name val="Calibri"/>
      <family val="2"/>
    </font>
    <font>
      <sz val="11"/>
      <color indexed="8"/>
      <name val="Helvetica"/>
    </font>
    <font>
      <sz val="11"/>
      <color indexed="16"/>
      <name val="Calibri"/>
      <family val="2"/>
    </font>
    <font>
      <u/>
      <sz val="11"/>
      <color indexed="8"/>
      <name val="Calibri"/>
      <family val="2"/>
    </font>
    <font>
      <sz val="11"/>
      <color indexed="22"/>
      <name val="Calibri"/>
      <family val="2"/>
    </font>
    <font>
      <sz val="11"/>
      <color indexed="24"/>
      <name val="Calibri"/>
      <family val="2"/>
    </font>
    <font>
      <sz val="11"/>
      <color indexed="8"/>
      <name val="Calibri"/>
      <family val="2"/>
    </font>
    <font>
      <sz val="11"/>
      <color theme="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29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9"/>
      </left>
      <right/>
      <top/>
      <bottom style="thin">
        <color indexed="21"/>
      </bottom>
      <diagonal/>
    </border>
    <border>
      <left/>
      <right/>
      <top/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/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n">
        <color indexed="9"/>
      </left>
      <right/>
      <top style="thin">
        <color indexed="21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125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49" fontId="0" fillId="0" borderId="4" xfId="0" applyNumberFormat="1" applyFont="1" applyBorder="1" applyAlignment="1"/>
    <xf numFmtId="49" fontId="1" fillId="0" borderId="4" xfId="0" applyNumberFormat="1" applyFont="1" applyBorder="1" applyAlignment="1"/>
    <xf numFmtId="0" fontId="1" fillId="0" borderId="4" xfId="0" applyFont="1" applyBorder="1" applyAlignment="1"/>
    <xf numFmtId="49" fontId="0" fillId="2" borderId="4" xfId="0" applyNumberFormat="1" applyFont="1" applyFill="1" applyBorder="1" applyAlignment="1">
      <alignment vertical="top"/>
    </xf>
    <xf numFmtId="0" fontId="3" fillId="0" borderId="4" xfId="0" applyFont="1" applyBorder="1" applyAlignment="1"/>
    <xf numFmtId="49" fontId="0" fillId="0" borderId="5" xfId="0" applyNumberFormat="1" applyFont="1" applyBorder="1" applyAlignment="1"/>
    <xf numFmtId="49" fontId="0" fillId="0" borderId="5" xfId="0" applyNumberFormat="1" applyFont="1" applyBorder="1" applyAlignment="1">
      <alignment horizontal="left"/>
    </xf>
    <xf numFmtId="3" fontId="5" fillId="0" borderId="6" xfId="0" applyNumberFormat="1" applyFont="1" applyBorder="1" applyAlignment="1"/>
    <xf numFmtId="0" fontId="0" fillId="0" borderId="7" xfId="0" applyFont="1" applyBorder="1" applyAlignment="1"/>
    <xf numFmtId="49" fontId="0" fillId="0" borderId="8" xfId="0" applyNumberFormat="1" applyFont="1" applyBorder="1" applyAlignment="1">
      <alignment horizontal="left"/>
    </xf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0" xfId="0" applyNumberFormat="1" applyFont="1" applyAlignment="1"/>
    <xf numFmtId="0" fontId="0" fillId="3" borderId="10" xfId="0" applyFont="1" applyFill="1" applyBorder="1" applyAlignment="1"/>
    <xf numFmtId="49" fontId="6" fillId="4" borderId="11" xfId="0" applyNumberFormat="1" applyFont="1" applyFill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4" borderId="14" xfId="0" applyFont="1" applyFill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49" fontId="7" fillId="4" borderId="14" xfId="0" applyNumberFormat="1" applyFont="1" applyFill="1" applyBorder="1" applyAlignment="1"/>
    <xf numFmtId="0" fontId="8" fillId="0" borderId="16" xfId="0" applyFont="1" applyBorder="1" applyAlignment="1"/>
    <xf numFmtId="0" fontId="7" fillId="4" borderId="14" xfId="0" applyFont="1" applyFill="1" applyBorder="1" applyAlignment="1"/>
    <xf numFmtId="49" fontId="9" fillId="4" borderId="14" xfId="0" applyNumberFormat="1" applyFont="1" applyFill="1" applyBorder="1" applyAlignment="1"/>
    <xf numFmtId="49" fontId="9" fillId="0" borderId="15" xfId="0" applyNumberFormat="1" applyFont="1" applyBorder="1" applyAlignment="1"/>
    <xf numFmtId="49" fontId="9" fillId="0" borderId="16" xfId="0" applyNumberFormat="1" applyFont="1" applyBorder="1" applyAlignment="1"/>
    <xf numFmtId="0" fontId="0" fillId="4" borderId="14" xfId="0" applyNumberFormat="1" applyFont="1" applyFill="1" applyBorder="1" applyAlignment="1"/>
    <xf numFmtId="0" fontId="0" fillId="0" borderId="15" xfId="0" applyNumberFormat="1" applyFont="1" applyBorder="1" applyAlignment="1"/>
    <xf numFmtId="0" fontId="0" fillId="0" borderId="16" xfId="0" applyNumberFormat="1" applyFont="1" applyBorder="1" applyAlignment="1"/>
    <xf numFmtId="49" fontId="0" fillId="0" borderId="16" xfId="0" applyNumberFormat="1" applyFont="1" applyBorder="1" applyAlignment="1"/>
    <xf numFmtId="0" fontId="0" fillId="0" borderId="15" xfId="0" applyFont="1" applyBorder="1" applyAlignment="1">
      <alignment horizontal="center"/>
    </xf>
    <xf numFmtId="0" fontId="10" fillId="0" borderId="16" xfId="0" applyNumberFormat="1" applyFont="1" applyBorder="1" applyAlignment="1"/>
    <xf numFmtId="164" fontId="0" fillId="0" borderId="16" xfId="0" applyNumberFormat="1" applyFont="1" applyBorder="1" applyAlignment="1"/>
    <xf numFmtId="0" fontId="9" fillId="0" borderId="16" xfId="0" applyFont="1" applyBorder="1" applyAlignment="1"/>
    <xf numFmtId="49" fontId="9" fillId="0" borderId="15" xfId="0" applyNumberFormat="1" applyFont="1" applyBorder="1" applyAlignment="1">
      <alignment horizontal="center"/>
    </xf>
    <xf numFmtId="49" fontId="9" fillId="0" borderId="16" xfId="0" applyNumberFormat="1" applyFont="1" applyBorder="1" applyAlignment="1">
      <alignment horizontal="center"/>
    </xf>
    <xf numFmtId="49" fontId="11" fillId="4" borderId="14" xfId="0" applyNumberFormat="1" applyFont="1" applyFill="1" applyBorder="1" applyAlignment="1"/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9" fontId="0" fillId="0" borderId="16" xfId="0" applyNumberFormat="1" applyFont="1" applyBorder="1" applyAlignment="1">
      <alignment horizontal="center"/>
    </xf>
    <xf numFmtId="3" fontId="0" fillId="0" borderId="16" xfId="0" applyNumberFormat="1" applyFont="1" applyBorder="1" applyAlignment="1">
      <alignment horizontal="center"/>
    </xf>
    <xf numFmtId="14" fontId="0" fillId="0" borderId="16" xfId="0" applyNumberFormat="1" applyFont="1" applyBorder="1" applyAlignment="1">
      <alignment horizontal="center"/>
    </xf>
    <xf numFmtId="165" fontId="0" fillId="0" borderId="16" xfId="0" applyNumberFormat="1" applyFont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6" xfId="0" applyFont="1" applyBorder="1" applyAlignment="1"/>
    <xf numFmtId="0" fontId="0" fillId="0" borderId="0" xfId="0" applyNumberFormat="1" applyFont="1" applyAlignment="1"/>
    <xf numFmtId="49" fontId="14" fillId="2" borderId="1" xfId="0" applyNumberFormat="1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14" fillId="2" borderId="4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2" borderId="6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49" fontId="14" fillId="2" borderId="4" xfId="0" applyNumberFormat="1" applyFont="1" applyFill="1" applyBorder="1" applyAlignment="1">
      <alignment vertical="top"/>
    </xf>
    <xf numFmtId="49" fontId="0" fillId="2" borderId="5" xfId="0" applyNumberFormat="1" applyFont="1" applyFill="1" applyBorder="1" applyAlignment="1">
      <alignment vertical="top"/>
    </xf>
    <xf numFmtId="0" fontId="14" fillId="2" borderId="17" xfId="0" applyFont="1" applyFill="1" applyBorder="1" applyAlignment="1">
      <alignment vertical="top"/>
    </xf>
    <xf numFmtId="0" fontId="0" fillId="2" borderId="18" xfId="0" applyFont="1" applyFill="1" applyBorder="1" applyAlignment="1">
      <alignment vertical="top"/>
    </xf>
    <xf numFmtId="0" fontId="0" fillId="2" borderId="19" xfId="0" applyFont="1" applyFill="1" applyBorder="1" applyAlignment="1">
      <alignment vertical="top"/>
    </xf>
    <xf numFmtId="0" fontId="0" fillId="2" borderId="20" xfId="0" applyFont="1" applyFill="1" applyBorder="1" applyAlignment="1">
      <alignment vertical="top"/>
    </xf>
    <xf numFmtId="49" fontId="9" fillId="2" borderId="21" xfId="0" applyNumberFormat="1" applyFont="1" applyFill="1" applyBorder="1" applyAlignment="1">
      <alignment horizontal="right" vertical="top"/>
    </xf>
    <xf numFmtId="0" fontId="0" fillId="2" borderId="22" xfId="0" applyFont="1" applyFill="1" applyBorder="1" applyAlignment="1">
      <alignment vertical="top"/>
    </xf>
    <xf numFmtId="49" fontId="0" fillId="2" borderId="23" xfId="0" applyNumberFormat="1" applyFont="1" applyFill="1" applyBorder="1" applyAlignment="1">
      <alignment vertical="top"/>
    </xf>
    <xf numFmtId="49" fontId="0" fillId="2" borderId="18" xfId="0" applyNumberFormat="1" applyFont="1" applyFill="1" applyBorder="1" applyAlignment="1">
      <alignment vertical="top"/>
    </xf>
    <xf numFmtId="49" fontId="9" fillId="2" borderId="18" xfId="0" applyNumberFormat="1" applyFont="1" applyFill="1" applyBorder="1" applyAlignment="1">
      <alignment horizontal="right" vertical="top"/>
    </xf>
    <xf numFmtId="0" fontId="0" fillId="2" borderId="24" xfId="0" applyFont="1" applyFill="1" applyBorder="1" applyAlignment="1">
      <alignment vertical="top"/>
    </xf>
    <xf numFmtId="49" fontId="0" fillId="2" borderId="19" xfId="0" applyNumberFormat="1" applyFont="1" applyFill="1" applyBorder="1" applyAlignment="1">
      <alignment vertical="top"/>
    </xf>
    <xf numFmtId="0" fontId="0" fillId="2" borderId="20" xfId="0" applyFont="1" applyFill="1" applyBorder="1" applyAlignment="1">
      <alignment horizontal="right" vertical="top"/>
    </xf>
    <xf numFmtId="49" fontId="0" fillId="2" borderId="22" xfId="0" applyNumberFormat="1" applyFont="1" applyFill="1" applyBorder="1" applyAlignment="1">
      <alignment vertical="top"/>
    </xf>
    <xf numFmtId="3" fontId="0" fillId="2" borderId="5" xfId="0" applyNumberFormat="1" applyFont="1" applyFill="1" applyBorder="1" applyAlignment="1">
      <alignment horizontal="right" vertical="top"/>
    </xf>
    <xf numFmtId="166" fontId="15" fillId="2" borderId="24" xfId="0" applyNumberFormat="1" applyFont="1" applyFill="1" applyBorder="1" applyAlignment="1">
      <alignment vertical="top"/>
    </xf>
    <xf numFmtId="0" fontId="0" fillId="2" borderId="5" xfId="0" applyFont="1" applyFill="1" applyBorder="1" applyAlignment="1">
      <alignment horizontal="right" vertical="top"/>
    </xf>
    <xf numFmtId="0" fontId="0" fillId="2" borderId="18" xfId="0" applyFont="1" applyFill="1" applyBorder="1" applyAlignment="1">
      <alignment horizontal="right" vertical="top"/>
    </xf>
    <xf numFmtId="49" fontId="0" fillId="2" borderId="20" xfId="0" applyNumberFormat="1" applyFont="1" applyFill="1" applyBorder="1" applyAlignment="1">
      <alignment vertical="top"/>
    </xf>
    <xf numFmtId="9" fontId="16" fillId="2" borderId="20" xfId="0" applyNumberFormat="1" applyFont="1" applyFill="1" applyBorder="1" applyAlignment="1">
      <alignment horizontal="right" vertical="top"/>
    </xf>
    <xf numFmtId="49" fontId="9" fillId="2" borderId="25" xfId="0" applyNumberFormat="1" applyFont="1" applyFill="1" applyBorder="1" applyAlignment="1">
      <alignment horizontal="right" vertical="top"/>
    </xf>
    <xf numFmtId="3" fontId="0" fillId="2" borderId="20" xfId="0" applyNumberFormat="1" applyFont="1" applyFill="1" applyBorder="1" applyAlignment="1">
      <alignment horizontal="right" vertical="top"/>
    </xf>
    <xf numFmtId="3" fontId="0" fillId="2" borderId="21" xfId="0" applyNumberFormat="1" applyFont="1" applyFill="1" applyBorder="1" applyAlignment="1">
      <alignment vertical="top"/>
    </xf>
    <xf numFmtId="3" fontId="0" fillId="2" borderId="5" xfId="0" applyNumberFormat="1" applyFont="1" applyFill="1" applyBorder="1" applyAlignment="1">
      <alignment horizontal="center" vertical="top"/>
    </xf>
    <xf numFmtId="3" fontId="0" fillId="2" borderId="24" xfId="0" applyNumberFormat="1" applyFont="1" applyFill="1" applyBorder="1" applyAlignment="1">
      <alignment vertical="top"/>
    </xf>
    <xf numFmtId="3" fontId="0" fillId="2" borderId="25" xfId="0" applyNumberFormat="1" applyFont="1" applyFill="1" applyBorder="1" applyAlignment="1">
      <alignment vertical="top"/>
    </xf>
    <xf numFmtId="0" fontId="0" fillId="2" borderId="26" xfId="0" applyFont="1" applyFill="1" applyBorder="1" applyAlignment="1">
      <alignment vertical="top"/>
    </xf>
    <xf numFmtId="3" fontId="0" fillId="2" borderId="5" xfId="0" applyNumberFormat="1" applyFont="1" applyFill="1" applyBorder="1" applyAlignment="1">
      <alignment vertical="top"/>
    </xf>
    <xf numFmtId="0" fontId="0" fillId="2" borderId="5" xfId="0" applyFont="1" applyFill="1" applyBorder="1" applyAlignment="1"/>
    <xf numFmtId="0" fontId="0" fillId="2" borderId="7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2" borderId="8" xfId="0" applyFont="1" applyFill="1" applyBorder="1" applyAlignment="1"/>
    <xf numFmtId="0" fontId="0" fillId="2" borderId="9" xfId="0" applyFont="1" applyFill="1" applyBorder="1" applyAlignment="1">
      <alignment vertical="top"/>
    </xf>
    <xf numFmtId="49" fontId="9" fillId="2" borderId="20" xfId="0" applyNumberFormat="1" applyFont="1" applyFill="1" applyBorder="1" applyAlignment="1">
      <alignment vertical="top"/>
    </xf>
    <xf numFmtId="49" fontId="17" fillId="2" borderId="5" xfId="0" applyNumberFormat="1" applyFont="1" applyFill="1" applyBorder="1" applyAlignment="1">
      <alignment vertical="top"/>
    </xf>
    <xf numFmtId="167" fontId="0" fillId="2" borderId="5" xfId="0" applyNumberFormat="1" applyFont="1" applyFill="1" applyBorder="1" applyAlignment="1">
      <alignment horizontal="right" vertical="top"/>
    </xf>
    <xf numFmtId="49" fontId="17" fillId="2" borderId="22" xfId="0" applyNumberFormat="1" applyFont="1" applyFill="1" applyBorder="1" applyAlignment="1">
      <alignment vertical="top"/>
    </xf>
    <xf numFmtId="0" fontId="17" fillId="2" borderId="22" xfId="0" applyFont="1" applyFill="1" applyBorder="1" applyAlignment="1">
      <alignment vertical="top"/>
    </xf>
    <xf numFmtId="0" fontId="0" fillId="2" borderId="5" xfId="0" applyFont="1" applyFill="1" applyBorder="1" applyAlignment="1">
      <alignment horizontal="center" vertical="top"/>
    </xf>
    <xf numFmtId="0" fontId="17" fillId="2" borderId="5" xfId="0" applyFont="1" applyFill="1" applyBorder="1" applyAlignment="1">
      <alignment vertical="top"/>
    </xf>
    <xf numFmtId="49" fontId="18" fillId="2" borderId="22" xfId="0" applyNumberFormat="1" applyFont="1" applyFill="1" applyBorder="1" applyAlignment="1">
      <alignment vertical="top"/>
    </xf>
    <xf numFmtId="49" fontId="18" fillId="2" borderId="5" xfId="0" applyNumberFormat="1" applyFont="1" applyFill="1" applyBorder="1" applyAlignment="1">
      <alignment vertical="top"/>
    </xf>
    <xf numFmtId="0" fontId="18" fillId="2" borderId="5" xfId="0" applyFont="1" applyFill="1" applyBorder="1" applyAlignment="1">
      <alignment vertical="top"/>
    </xf>
    <xf numFmtId="167" fontId="18" fillId="2" borderId="5" xfId="0" applyNumberFormat="1" applyFont="1" applyFill="1" applyBorder="1" applyAlignment="1">
      <alignment horizontal="right" vertical="top"/>
    </xf>
    <xf numFmtId="166" fontId="18" fillId="2" borderId="24" xfId="0" applyNumberFormat="1" applyFont="1" applyFill="1" applyBorder="1" applyAlignment="1">
      <alignment vertical="top"/>
    </xf>
    <xf numFmtId="0" fontId="18" fillId="2" borderId="22" xfId="0" applyFont="1" applyFill="1" applyBorder="1" applyAlignment="1">
      <alignment vertical="top"/>
    </xf>
    <xf numFmtId="0" fontId="18" fillId="2" borderId="6" xfId="0" applyFont="1" applyFill="1" applyBorder="1" applyAlignment="1">
      <alignment vertical="top"/>
    </xf>
    <xf numFmtId="0" fontId="18" fillId="0" borderId="0" xfId="0" applyNumberFormat="1" applyFont="1" applyAlignment="1"/>
    <xf numFmtId="0" fontId="18" fillId="0" borderId="0" xfId="0" applyFont="1" applyAlignment="1"/>
    <xf numFmtId="0" fontId="18" fillId="2" borderId="27" xfId="0" applyFont="1" applyFill="1" applyBorder="1" applyAlignment="1">
      <alignment horizontal="center" vertical="top"/>
    </xf>
    <xf numFmtId="0" fontId="18" fillId="2" borderId="5" xfId="0" applyFont="1" applyFill="1" applyBorder="1" applyAlignment="1">
      <alignment horizontal="center" vertical="top"/>
    </xf>
    <xf numFmtId="0" fontId="18" fillId="2" borderId="5" xfId="0" applyFont="1" applyFill="1" applyBorder="1" applyAlignment="1">
      <alignment horizontal="right" vertical="top"/>
    </xf>
    <xf numFmtId="0" fontId="18" fillId="2" borderId="24" xfId="0" applyFont="1" applyFill="1" applyBorder="1" applyAlignment="1">
      <alignment vertical="top"/>
    </xf>
    <xf numFmtId="3" fontId="0" fillId="2" borderId="5" xfId="0" applyNumberFormat="1" applyFont="1" applyFill="1" applyBorder="1" applyAlignment="1">
      <alignment horizontal="center" vertical="top"/>
    </xf>
    <xf numFmtId="3" fontId="18" fillId="2" borderId="5" xfId="0" applyNumberFormat="1" applyFont="1" applyFill="1" applyBorder="1" applyAlignment="1">
      <alignment horizontal="center" vertical="top"/>
    </xf>
    <xf numFmtId="0" fontId="18" fillId="2" borderId="27" xfId="0" applyFont="1" applyFill="1" applyBorder="1" applyAlignment="1">
      <alignment horizontal="center" vertical="top"/>
    </xf>
    <xf numFmtId="0" fontId="18" fillId="2" borderId="5" xfId="0" applyFont="1" applyFill="1" applyBorder="1" applyAlignment="1">
      <alignment horizontal="center" vertical="top"/>
    </xf>
    <xf numFmtId="0" fontId="18" fillId="2" borderId="28" xfId="0" applyFont="1" applyFill="1" applyBorder="1" applyAlignment="1">
      <alignment horizontal="center" vertical="top"/>
    </xf>
    <xf numFmtId="0" fontId="17" fillId="2" borderId="4" xfId="0" applyFont="1" applyFill="1" applyBorder="1" applyAlignment="1">
      <alignment vertical="top"/>
    </xf>
    <xf numFmtId="0" fontId="17" fillId="2" borderId="18" xfId="0" applyFont="1" applyFill="1" applyBorder="1" applyAlignment="1">
      <alignment vertical="top"/>
    </xf>
  </cellXfs>
  <cellStyles count="1">
    <cellStyle name="Normal" xfId="0" builtinId="0"/>
  </cellStyles>
  <dxfs count="2">
    <dxf>
      <font>
        <color rgb="FFA5A5A5"/>
      </font>
    </dxf>
    <dxf>
      <font>
        <color rgb="FF9C0006"/>
      </font>
      <fill>
        <patternFill patternType="solid">
          <fgColor indexed="18"/>
          <bgColor indexed="19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00FF"/>
      <rgbColor rgb="FFBDC0BF"/>
      <rgbColor rgb="FFA5A5A5"/>
      <rgbColor rgb="FF3F3F3F"/>
      <rgbColor rgb="FFDBDBDB"/>
      <rgbColor rgb="FFFF0000"/>
      <rgbColor rgb="FFF2F2F2"/>
      <rgbColor rgb="00000000"/>
      <rgbColor rgb="FFFFC7CE"/>
      <rgbColor rgb="FF9C0006"/>
      <rgbColor rgb="FF7F7F7F"/>
      <rgbColor rgb="FF0070C0"/>
      <rgbColor rgb="FF4F81BD"/>
      <rgbColor rgb="FFC00000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5"/>
  <sheetViews>
    <sheetView showGridLines="0" workbookViewId="0">
      <selection activeCell="C27" sqref="C27"/>
    </sheetView>
  </sheetViews>
  <sheetFormatPr defaultColWidth="8.77734375" defaultRowHeight="14.4" customHeight="1" x14ac:dyDescent="0.3"/>
  <cols>
    <col min="1" max="1" width="23.44140625" style="1" customWidth="1"/>
    <col min="2" max="16" width="8.88671875" style="1" customWidth="1"/>
    <col min="17" max="17" width="10.33203125" style="1" customWidth="1"/>
    <col min="18" max="256" width="8.88671875" style="1" customWidth="1"/>
  </cols>
  <sheetData>
    <row r="1" spans="1:17" ht="15" customHeight="1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" customHeight="1" x14ac:dyDescent="0.3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ht="15" customHeight="1" x14ac:dyDescent="0.3">
      <c r="A3" s="8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ht="15" customHeight="1" x14ac:dyDescent="0.3">
      <c r="A4" s="8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</row>
    <row r="5" spans="1:17" ht="15" customHeigh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</row>
    <row r="6" spans="1:17" ht="15" customHeight="1" x14ac:dyDescent="0.3">
      <c r="A6" s="9" t="s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</row>
    <row r="7" spans="1:17" ht="15" customHeight="1" x14ac:dyDescent="0.3">
      <c r="A7" s="10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1:17" ht="15" customHeight="1" x14ac:dyDescent="0.3">
      <c r="A8" s="8" t="s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spans="1:17" ht="15" customHeight="1" x14ac:dyDescent="0.3">
      <c r="A9" s="11" t="s"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/>
    </row>
    <row r="10" spans="1:17" ht="15" customHeight="1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spans="1:17" ht="15" customHeight="1" x14ac:dyDescent="0.3">
      <c r="A11" s="9" t="s">
        <v>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spans="1:17" ht="15" customHeight="1" x14ac:dyDescent="0.3">
      <c r="A12" s="12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spans="1:17" ht="15" customHeight="1" x14ac:dyDescent="0.3">
      <c r="A13" s="8" t="s">
        <v>7</v>
      </c>
      <c r="B13" s="13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</row>
    <row r="14" spans="1:17" ht="15" customHeight="1" x14ac:dyDescent="0.3">
      <c r="A14" s="1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</row>
    <row r="15" spans="1:17" ht="15" customHeight="1" x14ac:dyDescent="0.3">
      <c r="A15" s="8" t="s">
        <v>9</v>
      </c>
      <c r="B15" s="13" t="s">
        <v>10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</row>
    <row r="16" spans="1:17" ht="15" customHeight="1" x14ac:dyDescent="0.3">
      <c r="A16" s="5"/>
      <c r="B16" s="13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</row>
    <row r="17" spans="1:17" ht="15" customHeight="1" x14ac:dyDescent="0.3">
      <c r="A17" s="5"/>
      <c r="B17" s="14" t="s">
        <v>12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/>
    </row>
    <row r="18" spans="1:17" ht="15" customHeight="1" x14ac:dyDescent="0.3">
      <c r="A18" s="5"/>
      <c r="B18" s="14" t="s">
        <v>13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"/>
    </row>
    <row r="19" spans="1:17" ht="15" customHeight="1" x14ac:dyDescent="0.3">
      <c r="A19" s="5"/>
      <c r="B19" s="13" t="s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</row>
    <row r="20" spans="1:17" ht="15" customHeight="1" x14ac:dyDescent="0.3">
      <c r="A20" s="5"/>
      <c r="B20" s="13" t="s">
        <v>15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spans="1:17" ht="15.6" customHeight="1" x14ac:dyDescent="0.3">
      <c r="A21" s="5"/>
      <c r="B21" s="14" t="s">
        <v>16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5"/>
    </row>
    <row r="22" spans="1:17" ht="15" customHeight="1" x14ac:dyDescent="0.3">
      <c r="A22" s="5"/>
      <c r="B22" s="14" t="s">
        <v>17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spans="1:17" ht="15" customHeight="1" x14ac:dyDescent="0.3">
      <c r="A23" s="5"/>
      <c r="B23" s="14" t="s">
        <v>18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</row>
    <row r="24" spans="1:17" ht="15" customHeight="1" x14ac:dyDescent="0.3">
      <c r="A24" s="5"/>
      <c r="B24" s="14" t="s">
        <v>19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</row>
    <row r="25" spans="1:17" ht="15" customHeight="1" x14ac:dyDescent="0.3">
      <c r="A25" s="16"/>
      <c r="B25" s="17" t="s">
        <v>20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49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C27" sqref="C27"/>
    </sheetView>
  </sheetViews>
  <sheetFormatPr defaultColWidth="16.33203125" defaultRowHeight="14.7" customHeight="1" x14ac:dyDescent="0.3"/>
  <cols>
    <col min="1" max="256" width="16.33203125" style="20" customWidth="1"/>
  </cols>
  <sheetData>
    <row r="1" spans="1:105" ht="14.55" customHeight="1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</row>
    <row r="2" spans="1:105" ht="18.600000000000001" customHeight="1" x14ac:dyDescent="0.35">
      <c r="A2" s="22" t="s">
        <v>21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</row>
    <row r="3" spans="1:105" ht="14.4" customHeight="1" x14ac:dyDescent="0.3">
      <c r="A3" s="25"/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</row>
    <row r="4" spans="1:105" ht="16.350000000000001" customHeight="1" x14ac:dyDescent="0.3">
      <c r="A4" s="28" t="s">
        <v>22</v>
      </c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9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</row>
    <row r="5" spans="1:105" ht="16.350000000000001" customHeight="1" x14ac:dyDescent="0.3">
      <c r="A5" s="30"/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9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</row>
    <row r="6" spans="1:105" ht="14.4" customHeight="1" x14ac:dyDescent="0.3">
      <c r="A6" s="31" t="s">
        <v>23</v>
      </c>
      <c r="B6" s="32" t="s">
        <v>24</v>
      </c>
      <c r="C6" s="33" t="s">
        <v>25</v>
      </c>
      <c r="D6" s="33" t="s">
        <v>26</v>
      </c>
      <c r="E6" s="33" t="s">
        <v>27</v>
      </c>
      <c r="F6" s="33" t="s">
        <v>28</v>
      </c>
      <c r="G6" s="33" t="s">
        <v>29</v>
      </c>
      <c r="H6" s="33" t="s">
        <v>30</v>
      </c>
      <c r="I6" s="33" t="s">
        <v>31</v>
      </c>
      <c r="J6" s="33" t="s">
        <v>32</v>
      </c>
      <c r="K6" s="33" t="s">
        <v>33</v>
      </c>
      <c r="L6" s="33" t="s">
        <v>34</v>
      </c>
      <c r="M6" s="33" t="s">
        <v>35</v>
      </c>
      <c r="N6" s="33" t="s">
        <v>36</v>
      </c>
      <c r="O6" s="33" t="s">
        <v>37</v>
      </c>
      <c r="P6" s="33" t="s">
        <v>38</v>
      </c>
      <c r="Q6" s="33" t="s">
        <v>39</v>
      </c>
      <c r="R6" s="33" t="s">
        <v>40</v>
      </c>
      <c r="S6" s="33" t="s">
        <v>41</v>
      </c>
      <c r="T6" s="33" t="s">
        <v>42</v>
      </c>
      <c r="U6" s="33" t="s">
        <v>43</v>
      </c>
      <c r="V6" s="33" t="s">
        <v>44</v>
      </c>
      <c r="W6" s="33" t="s">
        <v>45</v>
      </c>
      <c r="X6" s="33" t="s">
        <v>46</v>
      </c>
      <c r="Y6" s="33" t="s">
        <v>47</v>
      </c>
      <c r="Z6" s="33" t="s">
        <v>48</v>
      </c>
      <c r="AA6" s="33" t="s">
        <v>49</v>
      </c>
      <c r="AB6" s="33" t="s">
        <v>50</v>
      </c>
      <c r="AC6" s="33" t="s">
        <v>51</v>
      </c>
      <c r="AD6" s="33" t="s">
        <v>52</v>
      </c>
      <c r="AE6" s="33" t="s">
        <v>53</v>
      </c>
      <c r="AF6" s="33" t="s">
        <v>54</v>
      </c>
      <c r="AG6" s="33" t="s">
        <v>55</v>
      </c>
      <c r="AH6" s="33" t="s">
        <v>56</v>
      </c>
      <c r="AI6" s="33" t="s">
        <v>57</v>
      </c>
      <c r="AJ6" s="33" t="s">
        <v>58</v>
      </c>
      <c r="AK6" s="33" t="s">
        <v>59</v>
      </c>
      <c r="AL6" s="33" t="s">
        <v>60</v>
      </c>
      <c r="AM6" s="33" t="s">
        <v>61</v>
      </c>
      <c r="AN6" s="33" t="s">
        <v>62</v>
      </c>
      <c r="AO6" s="33" t="s">
        <v>63</v>
      </c>
      <c r="AP6" s="33" t="s">
        <v>64</v>
      </c>
      <c r="AQ6" s="33" t="s">
        <v>65</v>
      </c>
      <c r="AR6" s="33" t="s">
        <v>66</v>
      </c>
      <c r="AS6" s="33" t="s">
        <v>67</v>
      </c>
      <c r="AT6" s="33" t="s">
        <v>68</v>
      </c>
      <c r="AU6" s="33" t="s">
        <v>69</v>
      </c>
      <c r="AV6" s="33" t="s">
        <v>70</v>
      </c>
      <c r="AW6" s="33" t="s">
        <v>71</v>
      </c>
      <c r="AX6" s="33" t="s">
        <v>72</v>
      </c>
      <c r="AY6" s="33" t="s">
        <v>73</v>
      </c>
      <c r="AZ6" s="33" t="s">
        <v>74</v>
      </c>
      <c r="BA6" s="33" t="s">
        <v>75</v>
      </c>
      <c r="BB6" s="33" t="s">
        <v>76</v>
      </c>
      <c r="BC6" s="33" t="s">
        <v>77</v>
      </c>
      <c r="BD6" s="33" t="s">
        <v>78</v>
      </c>
      <c r="BE6" s="33" t="s">
        <v>79</v>
      </c>
      <c r="BF6" s="33" t="s">
        <v>80</v>
      </c>
      <c r="BG6" s="33" t="s">
        <v>81</v>
      </c>
      <c r="BH6" s="33" t="s">
        <v>82</v>
      </c>
      <c r="BI6" s="33" t="s">
        <v>83</v>
      </c>
      <c r="BJ6" s="33" t="s">
        <v>84</v>
      </c>
      <c r="BK6" s="33" t="s">
        <v>85</v>
      </c>
      <c r="BL6" s="33" t="s">
        <v>86</v>
      </c>
      <c r="BM6" s="33" t="s">
        <v>87</v>
      </c>
      <c r="BN6" s="33" t="s">
        <v>88</v>
      </c>
      <c r="BO6" s="33" t="s">
        <v>89</v>
      </c>
      <c r="BP6" s="33" t="s">
        <v>90</v>
      </c>
      <c r="BQ6" s="33" t="s">
        <v>91</v>
      </c>
      <c r="BR6" s="33" t="s">
        <v>92</v>
      </c>
      <c r="BS6" s="33" t="s">
        <v>93</v>
      </c>
      <c r="BT6" s="33" t="s">
        <v>94</v>
      </c>
      <c r="BU6" s="33" t="s">
        <v>95</v>
      </c>
      <c r="BV6" s="33" t="s">
        <v>96</v>
      </c>
      <c r="BW6" s="33" t="s">
        <v>97</v>
      </c>
      <c r="BX6" s="33" t="s">
        <v>98</v>
      </c>
      <c r="BY6" s="33" t="s">
        <v>99</v>
      </c>
      <c r="BZ6" s="33" t="s">
        <v>100</v>
      </c>
      <c r="CA6" s="33" t="s">
        <v>101</v>
      </c>
      <c r="CB6" s="33" t="s">
        <v>102</v>
      </c>
      <c r="CC6" s="33" t="s">
        <v>103</v>
      </c>
      <c r="CD6" s="33" t="s">
        <v>104</v>
      </c>
      <c r="CE6" s="33" t="s">
        <v>105</v>
      </c>
      <c r="CF6" s="33" t="s">
        <v>106</v>
      </c>
      <c r="CG6" s="33" t="s">
        <v>107</v>
      </c>
      <c r="CH6" s="33" t="s">
        <v>108</v>
      </c>
      <c r="CI6" s="33" t="s">
        <v>109</v>
      </c>
      <c r="CJ6" s="33" t="s">
        <v>110</v>
      </c>
      <c r="CK6" s="33" t="s">
        <v>111</v>
      </c>
      <c r="CL6" s="33" t="s">
        <v>112</v>
      </c>
      <c r="CM6" s="33" t="s">
        <v>113</v>
      </c>
      <c r="CN6" s="33" t="s">
        <v>114</v>
      </c>
      <c r="CO6" s="33" t="s">
        <v>115</v>
      </c>
      <c r="CP6" s="33" t="s">
        <v>116</v>
      </c>
      <c r="CQ6" s="33" t="s">
        <v>117</v>
      </c>
      <c r="CR6" s="33" t="s">
        <v>118</v>
      </c>
      <c r="CS6" s="33" t="s">
        <v>119</v>
      </c>
      <c r="CT6" s="33" t="s">
        <v>120</v>
      </c>
      <c r="CU6" s="33" t="s">
        <v>121</v>
      </c>
      <c r="CV6" s="33" t="s">
        <v>122</v>
      </c>
      <c r="CW6" s="33" t="s">
        <v>123</v>
      </c>
      <c r="CX6" s="33" t="s">
        <v>124</v>
      </c>
      <c r="CY6" s="33" t="s">
        <v>125</v>
      </c>
      <c r="CZ6" s="33" t="s">
        <v>126</v>
      </c>
      <c r="DA6" s="33" t="s">
        <v>127</v>
      </c>
    </row>
    <row r="7" spans="1:105" ht="14.4" customHeight="1" x14ac:dyDescent="0.3">
      <c r="A7" s="34">
        <v>1</v>
      </c>
      <c r="B7" s="35">
        <v>1</v>
      </c>
      <c r="C7" s="36">
        <v>1</v>
      </c>
      <c r="D7" s="37" t="s">
        <v>128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50000</v>
      </c>
      <c r="AG7" s="36">
        <v>0</v>
      </c>
      <c r="AH7" s="36">
        <v>0</v>
      </c>
      <c r="AI7" s="36">
        <v>0</v>
      </c>
      <c r="AJ7" s="36">
        <v>0</v>
      </c>
      <c r="AK7" s="36">
        <v>0</v>
      </c>
      <c r="AL7" s="36">
        <v>0</v>
      </c>
      <c r="AM7" s="36">
        <v>0</v>
      </c>
      <c r="AN7" s="36">
        <v>0</v>
      </c>
      <c r="AO7" s="36">
        <v>0</v>
      </c>
      <c r="AP7" s="36">
        <v>0</v>
      </c>
      <c r="AQ7" s="36">
        <v>0</v>
      </c>
      <c r="AR7" s="36">
        <v>0</v>
      </c>
      <c r="AS7" s="36">
        <v>0</v>
      </c>
      <c r="AT7" s="36">
        <v>0</v>
      </c>
      <c r="AU7" s="36">
        <v>0</v>
      </c>
      <c r="AV7" s="36">
        <v>0</v>
      </c>
      <c r="AW7" s="36">
        <v>0</v>
      </c>
      <c r="AX7" s="36">
        <v>0</v>
      </c>
      <c r="AY7" s="36">
        <v>0</v>
      </c>
      <c r="AZ7" s="36">
        <v>0</v>
      </c>
      <c r="BA7" s="36">
        <v>1</v>
      </c>
      <c r="BB7" s="36">
        <v>2500000</v>
      </c>
      <c r="BC7" s="36">
        <v>0</v>
      </c>
      <c r="BD7" s="27"/>
      <c r="BE7" s="27"/>
      <c r="BF7" s="36">
        <v>0</v>
      </c>
      <c r="BG7" s="36">
        <v>0</v>
      </c>
      <c r="BH7" s="36">
        <v>0</v>
      </c>
      <c r="BI7" s="36">
        <v>0</v>
      </c>
      <c r="BJ7" s="36">
        <v>0</v>
      </c>
      <c r="BK7" s="36">
        <v>0</v>
      </c>
      <c r="BL7" s="36">
        <v>0</v>
      </c>
      <c r="BM7" s="36">
        <v>0</v>
      </c>
      <c r="BN7" s="36">
        <v>0</v>
      </c>
      <c r="BO7" s="36">
        <v>0</v>
      </c>
      <c r="BP7" s="36">
        <v>0</v>
      </c>
      <c r="BQ7" s="36">
        <v>0</v>
      </c>
      <c r="BR7" s="36">
        <v>0</v>
      </c>
      <c r="BS7" s="36">
        <v>0</v>
      </c>
      <c r="BT7" s="36">
        <v>0</v>
      </c>
      <c r="BU7" s="36">
        <v>0</v>
      </c>
      <c r="BV7" s="36">
        <v>0</v>
      </c>
      <c r="BW7" s="36">
        <v>0</v>
      </c>
      <c r="BX7" s="36">
        <v>0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6">
        <v>0</v>
      </c>
      <c r="CL7" s="36">
        <v>0</v>
      </c>
      <c r="CM7" s="36">
        <v>0</v>
      </c>
      <c r="CN7" s="36">
        <v>0</v>
      </c>
      <c r="CO7" s="36">
        <v>0</v>
      </c>
      <c r="CP7" s="36">
        <v>0</v>
      </c>
      <c r="CQ7" s="36">
        <v>0</v>
      </c>
      <c r="CR7" s="36">
        <v>0</v>
      </c>
      <c r="CS7" s="36">
        <v>0</v>
      </c>
      <c r="CT7" s="36">
        <v>0</v>
      </c>
      <c r="CU7" s="36">
        <v>0</v>
      </c>
      <c r="CV7" s="36">
        <v>0</v>
      </c>
      <c r="CW7" s="36">
        <v>0</v>
      </c>
      <c r="CX7" s="36">
        <v>0</v>
      </c>
      <c r="CY7" s="36">
        <v>0</v>
      </c>
      <c r="CZ7" s="36">
        <v>0</v>
      </c>
      <c r="DA7" s="36">
        <v>0</v>
      </c>
    </row>
    <row r="8" spans="1:105" ht="14.4" customHeight="1" x14ac:dyDescent="0.3">
      <c r="A8" s="25"/>
      <c r="B8" s="38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</row>
    <row r="9" spans="1:105" ht="16.350000000000001" customHeight="1" x14ac:dyDescent="0.3">
      <c r="A9" s="28" t="s">
        <v>129</v>
      </c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39" t="b">
        <v>1</v>
      </c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</row>
    <row r="10" spans="1:105" ht="16.350000000000001" customHeight="1" x14ac:dyDescent="0.3">
      <c r="A10" s="30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40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</row>
    <row r="11" spans="1:105" ht="14.4" customHeight="1" x14ac:dyDescent="0.3">
      <c r="A11" s="31" t="s">
        <v>24</v>
      </c>
      <c r="B11" s="32" t="s">
        <v>130</v>
      </c>
      <c r="C11" s="33" t="s">
        <v>131</v>
      </c>
      <c r="D11" s="33" t="s">
        <v>132</v>
      </c>
      <c r="E11" s="33" t="s">
        <v>133</v>
      </c>
      <c r="F11" s="33" t="s">
        <v>134</v>
      </c>
      <c r="G11" s="33" t="s">
        <v>135</v>
      </c>
      <c r="H11" s="33" t="s">
        <v>136</v>
      </c>
      <c r="I11" s="33" t="s">
        <v>137</v>
      </c>
      <c r="J11" s="33" t="s">
        <v>138</v>
      </c>
      <c r="K11" s="33" t="s">
        <v>139</v>
      </c>
      <c r="L11" s="33" t="s">
        <v>140</v>
      </c>
      <c r="M11" s="33" t="s">
        <v>141</v>
      </c>
      <c r="N11" s="33" t="s">
        <v>142</v>
      </c>
      <c r="O11" s="33" t="s">
        <v>143</v>
      </c>
      <c r="P11" s="33" t="s">
        <v>144</v>
      </c>
      <c r="Q11" s="33" t="s">
        <v>145</v>
      </c>
      <c r="R11" s="33" t="s">
        <v>146</v>
      </c>
      <c r="S11" s="33" t="s">
        <v>147</v>
      </c>
      <c r="T11" s="33" t="s">
        <v>148</v>
      </c>
      <c r="U11" s="33" t="s">
        <v>149</v>
      </c>
      <c r="V11" s="33" t="s">
        <v>150</v>
      </c>
      <c r="W11" s="33" t="s">
        <v>151</v>
      </c>
      <c r="X11" s="33" t="s">
        <v>152</v>
      </c>
      <c r="Y11" s="33" t="s">
        <v>153</v>
      </c>
      <c r="Z11" s="33" t="s">
        <v>154</v>
      </c>
      <c r="AA11" s="33" t="s">
        <v>155</v>
      </c>
      <c r="AB11" s="33" t="s">
        <v>156</v>
      </c>
      <c r="AC11" s="33" t="s">
        <v>157</v>
      </c>
      <c r="AD11" s="33" t="s">
        <v>158</v>
      </c>
      <c r="AE11" s="33" t="s">
        <v>159</v>
      </c>
      <c r="AF11" s="33" t="s">
        <v>160</v>
      </c>
      <c r="AG11" s="33" t="s">
        <v>161</v>
      </c>
      <c r="AH11" s="33" t="s">
        <v>162</v>
      </c>
      <c r="AI11" s="33" t="s">
        <v>163</v>
      </c>
      <c r="AJ11" s="33" t="s">
        <v>164</v>
      </c>
      <c r="AK11" s="33" t="s">
        <v>165</v>
      </c>
      <c r="AL11" s="33" t="s">
        <v>166</v>
      </c>
      <c r="AM11" s="33" t="s">
        <v>167</v>
      </c>
      <c r="AN11" s="33" t="s">
        <v>168</v>
      </c>
      <c r="AO11" s="33" t="s">
        <v>169</v>
      </c>
      <c r="AP11" s="33" t="s">
        <v>170</v>
      </c>
      <c r="AQ11" s="33" t="s">
        <v>171</v>
      </c>
      <c r="AR11" s="33" t="s">
        <v>172</v>
      </c>
      <c r="AS11" s="33" t="s">
        <v>173</v>
      </c>
      <c r="AT11" s="33" t="s">
        <v>174</v>
      </c>
      <c r="AU11" s="33" t="s">
        <v>175</v>
      </c>
      <c r="AV11" s="33" t="s">
        <v>176</v>
      </c>
      <c r="AW11" s="33" t="s">
        <v>177</v>
      </c>
      <c r="AX11" s="33" t="s">
        <v>178</v>
      </c>
      <c r="AY11" s="33" t="s">
        <v>179</v>
      </c>
      <c r="AZ11" s="33" t="s">
        <v>180</v>
      </c>
      <c r="BA11" s="33" t="s">
        <v>181</v>
      </c>
      <c r="BB11" s="33" t="s">
        <v>182</v>
      </c>
      <c r="BC11" s="33" t="s">
        <v>183</v>
      </c>
      <c r="BD11" s="33" t="s">
        <v>184</v>
      </c>
      <c r="BE11" s="33" t="s">
        <v>185</v>
      </c>
      <c r="BF11" s="33" t="s">
        <v>186</v>
      </c>
      <c r="BG11" s="33" t="s">
        <v>187</v>
      </c>
      <c r="BH11" s="33" t="s">
        <v>188</v>
      </c>
      <c r="BI11" s="33" t="s">
        <v>189</v>
      </c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</row>
    <row r="12" spans="1:105" ht="14.4" customHeight="1" x14ac:dyDescent="0.3">
      <c r="A12" s="34">
        <v>1</v>
      </c>
      <c r="B12" s="35">
        <v>1</v>
      </c>
      <c r="C12" s="37" t="s">
        <v>190</v>
      </c>
      <c r="D12" s="37" t="s">
        <v>128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0</v>
      </c>
      <c r="AH12" s="36">
        <v>0</v>
      </c>
      <c r="AI12" s="36">
        <v>0</v>
      </c>
      <c r="AJ12" s="36">
        <v>0</v>
      </c>
      <c r="AK12" s="36">
        <v>0</v>
      </c>
      <c r="AL12" s="36">
        <v>0</v>
      </c>
      <c r="AM12" s="36">
        <v>0</v>
      </c>
      <c r="AN12" s="36">
        <v>0</v>
      </c>
      <c r="AO12" s="36">
        <v>0</v>
      </c>
      <c r="AP12" s="36">
        <v>0</v>
      </c>
      <c r="AQ12" s="36">
        <v>0</v>
      </c>
      <c r="AR12" s="36">
        <v>0</v>
      </c>
      <c r="AS12" s="36">
        <v>0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7" t="s">
        <v>191</v>
      </c>
      <c r="BC12" s="37" t="s">
        <v>192</v>
      </c>
      <c r="BD12" s="27"/>
      <c r="BE12" s="36">
        <v>1000000</v>
      </c>
      <c r="BF12" s="36">
        <v>100000</v>
      </c>
      <c r="BG12" s="36">
        <v>50000</v>
      </c>
      <c r="BH12" s="36">
        <v>20000</v>
      </c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</row>
    <row r="13" spans="1:105" ht="14.4" customHeight="1" x14ac:dyDescent="0.3">
      <c r="A13" s="34">
        <v>1</v>
      </c>
      <c r="B13" s="35">
        <v>2</v>
      </c>
      <c r="C13" s="37" t="s">
        <v>193</v>
      </c>
      <c r="D13" s="37" t="s">
        <v>128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0</v>
      </c>
      <c r="AI13" s="36">
        <v>0</v>
      </c>
      <c r="AJ13" s="36">
        <v>0</v>
      </c>
      <c r="AK13" s="36">
        <v>0</v>
      </c>
      <c r="AL13" s="36">
        <v>0</v>
      </c>
      <c r="AM13" s="36">
        <v>0</v>
      </c>
      <c r="AN13" s="36">
        <v>0</v>
      </c>
      <c r="AO13" s="36">
        <v>0</v>
      </c>
      <c r="AP13" s="36">
        <v>0</v>
      </c>
      <c r="AQ13" s="36">
        <v>0</v>
      </c>
      <c r="AR13" s="36">
        <v>0</v>
      </c>
      <c r="AS13" s="36">
        <v>0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0</v>
      </c>
      <c r="BA13" s="36">
        <v>0</v>
      </c>
      <c r="BB13" s="37" t="s">
        <v>191</v>
      </c>
      <c r="BC13" s="37" t="s">
        <v>192</v>
      </c>
      <c r="BD13" s="27"/>
      <c r="BE13" s="36">
        <v>1700000</v>
      </c>
      <c r="BF13" s="36">
        <v>30000</v>
      </c>
      <c r="BG13" s="36">
        <v>1000000</v>
      </c>
      <c r="BH13" s="36">
        <v>50000</v>
      </c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</row>
    <row r="14" spans="1:105" ht="16.350000000000001" customHeight="1" x14ac:dyDescent="0.3">
      <c r="A14" s="30"/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</row>
    <row r="15" spans="1:105" ht="16.350000000000001" customHeight="1" x14ac:dyDescent="0.3">
      <c r="A15" s="28" t="s">
        <v>194</v>
      </c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</row>
    <row r="16" spans="1:105" ht="14.4" customHeight="1" x14ac:dyDescent="0.3">
      <c r="A16" s="25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</row>
    <row r="17" spans="1:105" ht="14.4" customHeight="1" x14ac:dyDescent="0.3">
      <c r="A17" s="25"/>
      <c r="B17" s="42" t="s">
        <v>195</v>
      </c>
      <c r="C17" s="43" t="s">
        <v>196</v>
      </c>
      <c r="D17" s="43" t="s">
        <v>197</v>
      </c>
      <c r="E17" s="43" t="s">
        <v>198</v>
      </c>
      <c r="F17" s="43" t="s">
        <v>199</v>
      </c>
      <c r="G17" s="43" t="s">
        <v>200</v>
      </c>
      <c r="H17" s="43" t="s">
        <v>201</v>
      </c>
      <c r="I17" s="43" t="s">
        <v>202</v>
      </c>
      <c r="J17" s="43" t="s">
        <v>203</v>
      </c>
      <c r="K17" s="43" t="s">
        <v>204</v>
      </c>
      <c r="L17" s="43" t="s">
        <v>205</v>
      </c>
      <c r="M17" s="43" t="s">
        <v>206</v>
      </c>
      <c r="N17" s="43" t="s">
        <v>207</v>
      </c>
      <c r="O17" s="43" t="s">
        <v>208</v>
      </c>
      <c r="P17" s="43" t="s">
        <v>209</v>
      </c>
      <c r="Q17" s="43" t="s">
        <v>210</v>
      </c>
      <c r="R17" s="43" t="s">
        <v>211</v>
      </c>
      <c r="S17" s="43" t="s">
        <v>212</v>
      </c>
      <c r="T17" s="43" t="s">
        <v>213</v>
      </c>
      <c r="U17" s="43" t="s">
        <v>214</v>
      </c>
      <c r="V17" s="43" t="s">
        <v>215</v>
      </c>
      <c r="W17" s="43" t="s">
        <v>216</v>
      </c>
      <c r="X17" s="43" t="s">
        <v>217</v>
      </c>
      <c r="Y17" s="43" t="s">
        <v>218</v>
      </c>
      <c r="Z17" s="43" t="s">
        <v>219</v>
      </c>
      <c r="AA17" s="43" t="s">
        <v>220</v>
      </c>
      <c r="AB17" s="43" t="s">
        <v>221</v>
      </c>
      <c r="AC17" s="33" t="s">
        <v>222</v>
      </c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</row>
    <row r="18" spans="1:105" ht="14.4" customHeight="1" x14ac:dyDescent="0.3">
      <c r="A18" s="44" t="s">
        <v>223</v>
      </c>
      <c r="B18" s="45"/>
      <c r="C18" s="46"/>
      <c r="D18" s="4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46"/>
      <c r="Z18" s="46"/>
      <c r="AA18" s="46"/>
      <c r="AB18" s="46"/>
      <c r="AC18" s="41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</row>
    <row r="19" spans="1:105" ht="14.4" customHeight="1" x14ac:dyDescent="0.3">
      <c r="A19" s="25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</row>
    <row r="20" spans="1:105" ht="16.350000000000001" customHeight="1" x14ac:dyDescent="0.3">
      <c r="A20" s="28" t="s">
        <v>224</v>
      </c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</row>
    <row r="21" spans="1:105" ht="14.4" customHeight="1" x14ac:dyDescent="0.3">
      <c r="A21" s="25"/>
      <c r="B21" s="26"/>
      <c r="C21" s="27"/>
      <c r="D21" s="27"/>
      <c r="E21" s="27"/>
      <c r="F21" s="27"/>
      <c r="G21" s="27"/>
      <c r="H21" s="27"/>
      <c r="I21" s="27"/>
      <c r="J21" s="27"/>
      <c r="K21" s="29"/>
      <c r="L21" s="27"/>
      <c r="M21" s="27"/>
      <c r="N21" s="27"/>
      <c r="O21" s="27"/>
      <c r="P21" s="46"/>
      <c r="Q21" s="46"/>
      <c r="R21" s="46"/>
      <c r="S21" s="46"/>
      <c r="T21" s="46"/>
      <c r="U21" s="46"/>
      <c r="V21" s="46"/>
      <c r="W21" s="46"/>
      <c r="X21" s="27"/>
      <c r="Y21" s="27"/>
      <c r="Z21" s="27"/>
      <c r="AA21" s="46"/>
      <c r="AB21" s="41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</row>
    <row r="22" spans="1:105" ht="14.4" customHeight="1" x14ac:dyDescent="0.3">
      <c r="A22" s="25"/>
      <c r="B22" s="42" t="s">
        <v>195</v>
      </c>
      <c r="C22" s="43" t="s">
        <v>23</v>
      </c>
      <c r="D22" s="43" t="s">
        <v>24</v>
      </c>
      <c r="E22" s="43" t="s">
        <v>25</v>
      </c>
      <c r="F22" s="43" t="s">
        <v>225</v>
      </c>
      <c r="G22" s="43" t="s">
        <v>130</v>
      </c>
      <c r="H22" s="43" t="s">
        <v>226</v>
      </c>
      <c r="I22" s="43" t="s">
        <v>227</v>
      </c>
      <c r="J22" s="43" t="s">
        <v>228</v>
      </c>
      <c r="K22" s="43" t="s">
        <v>182</v>
      </c>
      <c r="L22" s="43" t="s">
        <v>229</v>
      </c>
      <c r="M22" s="43" t="s">
        <v>201</v>
      </c>
      <c r="N22" s="43" t="s">
        <v>230</v>
      </c>
      <c r="O22" s="47"/>
      <c r="P22" s="47"/>
      <c r="Q22" s="47"/>
      <c r="R22" s="27"/>
      <c r="S22" s="47"/>
      <c r="T22" s="47"/>
      <c r="U22" s="48"/>
      <c r="V22" s="49"/>
      <c r="W22" s="47"/>
      <c r="X22" s="27"/>
      <c r="Y22" s="27"/>
      <c r="Z22" s="27"/>
      <c r="AA22" s="48"/>
      <c r="AB22" s="4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</row>
    <row r="23" spans="1:105" ht="14.4" customHeight="1" x14ac:dyDescent="0.3">
      <c r="A23" s="44" t="s">
        <v>223</v>
      </c>
      <c r="B23" s="26"/>
      <c r="C23" s="47"/>
      <c r="D23" s="47"/>
      <c r="E23" s="50"/>
      <c r="F23" s="50"/>
      <c r="G23" s="48"/>
      <c r="H23" s="51"/>
      <c r="I23" s="51"/>
      <c r="J23" s="49"/>
      <c r="K23" s="49"/>
      <c r="L23" s="47"/>
      <c r="M23" s="47"/>
      <c r="N23" s="47"/>
      <c r="O23" s="47"/>
      <c r="P23" s="47"/>
      <c r="Q23" s="47"/>
      <c r="R23" s="47"/>
      <c r="S23" s="47"/>
      <c r="T23" s="47"/>
      <c r="U23" s="48"/>
      <c r="V23" s="49"/>
      <c r="W23" s="47"/>
      <c r="X23" s="48"/>
      <c r="Y23" s="48"/>
      <c r="Z23" s="47"/>
      <c r="AA23" s="48"/>
      <c r="AB23" s="4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</row>
    <row r="24" spans="1:105" ht="14.4" customHeight="1" x14ac:dyDescent="0.3">
      <c r="A24" s="52"/>
      <c r="B24" s="26"/>
      <c r="C24" s="27"/>
      <c r="D24" s="27"/>
      <c r="E24" s="50"/>
      <c r="F24" s="50"/>
      <c r="G24" s="48"/>
      <c r="H24" s="51"/>
      <c r="I24" s="51"/>
      <c r="J24" s="49"/>
      <c r="K24" s="49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27"/>
      <c r="X24" s="48"/>
      <c r="Y24" s="48"/>
      <c r="Z24" s="47"/>
      <c r="AA24" s="48"/>
      <c r="AB24" s="4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</row>
    <row r="25" spans="1:105" ht="14.4" customHeight="1" x14ac:dyDescent="0.3">
      <c r="A25" s="25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</row>
    <row r="26" spans="1:105" ht="14.4" customHeight="1" x14ac:dyDescent="0.3">
      <c r="A26" s="25"/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</row>
    <row r="27" spans="1:105" ht="14.4" customHeight="1" x14ac:dyDescent="0.3">
      <c r="A27" s="25"/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</row>
    <row r="28" spans="1:105" ht="14.4" customHeight="1" x14ac:dyDescent="0.3">
      <c r="A28" s="25"/>
      <c r="B28" s="26"/>
      <c r="C28" s="27"/>
      <c r="D28" s="53"/>
      <c r="E28" s="53"/>
      <c r="F28" s="53"/>
      <c r="G28" s="53"/>
      <c r="H28" s="53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</row>
    <row r="29" spans="1:105" ht="14.4" customHeight="1" x14ac:dyDescent="0.3">
      <c r="A29" s="25"/>
      <c r="B29" s="26"/>
      <c r="C29" s="27"/>
      <c r="D29" s="54"/>
      <c r="E29" s="54"/>
      <c r="F29" s="54"/>
      <c r="G29" s="54"/>
      <c r="H29" s="54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</row>
    <row r="30" spans="1:105" ht="14.4" customHeight="1" x14ac:dyDescent="0.3">
      <c r="A30" s="25"/>
      <c r="B30" s="26"/>
      <c r="C30" s="27"/>
      <c r="D30" s="54"/>
      <c r="E30" s="54"/>
      <c r="F30" s="54"/>
      <c r="G30" s="54"/>
      <c r="H30" s="54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</row>
    <row r="31" spans="1:105" ht="14.4" customHeight="1" x14ac:dyDescent="0.3">
      <c r="A31" s="25"/>
      <c r="B31" s="26"/>
      <c r="C31" s="27"/>
      <c r="D31" s="54"/>
      <c r="E31" s="54"/>
      <c r="F31" s="54"/>
      <c r="G31" s="54"/>
      <c r="H31" s="54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</row>
    <row r="32" spans="1:105" ht="14.4" customHeight="1" x14ac:dyDescent="0.3">
      <c r="A32" s="25"/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</row>
    <row r="33" spans="1:105" ht="14.4" customHeight="1" x14ac:dyDescent="0.3">
      <c r="A33" s="25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</row>
    <row r="34" spans="1:105" ht="14.4" customHeight="1" x14ac:dyDescent="0.3">
      <c r="A34" s="25"/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</row>
    <row r="35" spans="1:105" ht="14.4" customHeight="1" x14ac:dyDescent="0.3">
      <c r="A35" s="25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</row>
    <row r="36" spans="1:105" ht="14.4" customHeight="1" x14ac:dyDescent="0.3">
      <c r="A36" s="25"/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</row>
    <row r="37" spans="1:105" ht="14.4" customHeight="1" x14ac:dyDescent="0.3">
      <c r="A37" s="25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</row>
    <row r="38" spans="1:105" ht="14.4" customHeight="1" x14ac:dyDescent="0.3">
      <c r="A38" s="52"/>
      <c r="B38" s="26"/>
      <c r="C38" s="47"/>
      <c r="D38" s="47"/>
      <c r="E38" s="27"/>
      <c r="F38" s="47"/>
      <c r="G38" s="47"/>
      <c r="H38" s="47"/>
      <c r="I38" s="47"/>
      <c r="J38" s="27"/>
      <c r="K38" s="55"/>
      <c r="L38" s="48"/>
      <c r="M38" s="4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</row>
    <row r="39" spans="1:105" ht="14.4" customHeight="1" x14ac:dyDescent="0.3">
      <c r="A39" s="52"/>
      <c r="B39" s="26"/>
      <c r="C39" s="47"/>
      <c r="D39" s="47"/>
      <c r="E39" s="27"/>
      <c r="F39" s="47"/>
      <c r="G39" s="47"/>
      <c r="H39" s="47"/>
      <c r="I39" s="47"/>
      <c r="J39" s="27"/>
      <c r="K39" s="55"/>
      <c r="L39" s="48"/>
      <c r="M39" s="4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</row>
    <row r="40" spans="1:105" ht="14.4" customHeight="1" x14ac:dyDescent="0.3">
      <c r="A40" s="52"/>
      <c r="B40" s="26"/>
      <c r="C40" s="47"/>
      <c r="D40" s="47"/>
      <c r="E40" s="27"/>
      <c r="F40" s="47"/>
      <c r="G40" s="47"/>
      <c r="H40" s="47"/>
      <c r="I40" s="47"/>
      <c r="J40" s="27"/>
      <c r="K40" s="55"/>
      <c r="L40" s="48"/>
      <c r="M40" s="4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</row>
    <row r="41" spans="1:105" ht="14.4" customHeight="1" x14ac:dyDescent="0.3">
      <c r="A41" s="52"/>
      <c r="B41" s="26"/>
      <c r="C41" s="47"/>
      <c r="D41" s="47"/>
      <c r="E41" s="27"/>
      <c r="F41" s="47"/>
      <c r="G41" s="47"/>
      <c r="H41" s="47"/>
      <c r="I41" s="47"/>
      <c r="J41" s="27"/>
      <c r="K41" s="55"/>
      <c r="L41" s="48"/>
      <c r="M41" s="4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</row>
    <row r="42" spans="1:105" ht="14.4" customHeight="1" x14ac:dyDescent="0.3">
      <c r="A42" s="52"/>
      <c r="B42" s="26"/>
      <c r="C42" s="47"/>
      <c r="D42" s="47"/>
      <c r="E42" s="27"/>
      <c r="F42" s="47"/>
      <c r="G42" s="47"/>
      <c r="H42" s="47"/>
      <c r="I42" s="47"/>
      <c r="J42" s="27"/>
      <c r="K42" s="55"/>
      <c r="L42" s="48"/>
      <c r="M42" s="4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</row>
    <row r="43" spans="1:105" ht="14.4" customHeight="1" x14ac:dyDescent="0.3">
      <c r="A43" s="52"/>
      <c r="B43" s="26"/>
      <c r="C43" s="47"/>
      <c r="D43" s="47"/>
      <c r="E43" s="27"/>
      <c r="F43" s="47"/>
      <c r="G43" s="47"/>
      <c r="H43" s="47"/>
      <c r="I43" s="47"/>
      <c r="J43" s="27"/>
      <c r="K43" s="55"/>
      <c r="L43" s="48"/>
      <c r="M43" s="4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</row>
    <row r="44" spans="1:105" ht="14.4" customHeight="1" x14ac:dyDescent="0.3">
      <c r="A44" s="52"/>
      <c r="B44" s="26"/>
      <c r="C44" s="47"/>
      <c r="D44" s="47"/>
      <c r="E44" s="27"/>
      <c r="F44" s="47"/>
      <c r="G44" s="47"/>
      <c r="H44" s="47"/>
      <c r="I44" s="47"/>
      <c r="J44" s="27"/>
      <c r="K44" s="55"/>
      <c r="L44" s="48"/>
      <c r="M44" s="4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</row>
    <row r="45" spans="1:105" ht="14.4" customHeight="1" x14ac:dyDescent="0.3">
      <c r="A45" s="52"/>
      <c r="B45" s="26"/>
      <c r="C45" s="47"/>
      <c r="D45" s="47"/>
      <c r="E45" s="27"/>
      <c r="F45" s="47"/>
      <c r="G45" s="47"/>
      <c r="H45" s="47"/>
      <c r="I45" s="47"/>
      <c r="J45" s="27"/>
      <c r="K45" s="55"/>
      <c r="L45" s="48"/>
      <c r="M45" s="4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</row>
    <row r="46" spans="1:105" ht="14.4" customHeight="1" x14ac:dyDescent="0.3">
      <c r="A46" s="52"/>
      <c r="B46" s="26"/>
      <c r="C46" s="47"/>
      <c r="D46" s="47"/>
      <c r="E46" s="27"/>
      <c r="F46" s="47"/>
      <c r="G46" s="47"/>
      <c r="H46" s="47"/>
      <c r="I46" s="47"/>
      <c r="J46" s="27"/>
      <c r="K46" s="55"/>
      <c r="L46" s="48"/>
      <c r="M46" s="4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</row>
    <row r="47" spans="1:105" ht="14.4" customHeight="1" x14ac:dyDescent="0.3">
      <c r="A47" s="52"/>
      <c r="B47" s="26"/>
      <c r="C47" s="47"/>
      <c r="D47" s="47"/>
      <c r="E47" s="27"/>
      <c r="F47" s="47"/>
      <c r="G47" s="47"/>
      <c r="H47" s="47"/>
      <c r="I47" s="47"/>
      <c r="J47" s="27"/>
      <c r="K47" s="55"/>
      <c r="L47" s="48"/>
      <c r="M47" s="4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</row>
    <row r="48" spans="1:105" ht="14.4" customHeight="1" x14ac:dyDescent="0.3">
      <c r="A48" s="52"/>
      <c r="B48" s="26"/>
      <c r="C48" s="47"/>
      <c r="D48" s="47"/>
      <c r="E48" s="27"/>
      <c r="F48" s="47"/>
      <c r="G48" s="47"/>
      <c r="H48" s="47"/>
      <c r="I48" s="47"/>
      <c r="J48" s="27"/>
      <c r="K48" s="55"/>
      <c r="L48" s="48"/>
      <c r="M48" s="4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</row>
    <row r="49" spans="1:105" ht="14.4" customHeight="1" x14ac:dyDescent="0.3">
      <c r="A49" s="52"/>
      <c r="B49" s="26"/>
      <c r="C49" s="47"/>
      <c r="D49" s="47"/>
      <c r="E49" s="27"/>
      <c r="F49" s="47"/>
      <c r="G49" s="47"/>
      <c r="H49" s="47"/>
      <c r="I49" s="47"/>
      <c r="J49" s="27"/>
      <c r="K49" s="55"/>
      <c r="L49" s="48"/>
      <c r="M49" s="4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</row>
  </sheetData>
  <conditionalFormatting sqref="BH9">
    <cfRule type="cellIs" dxfId="1" priority="1" stopIfTrue="1" operator="equal">
      <formula>FALSE</formula>
    </cfRule>
  </conditionalFormatting>
  <conditionalFormatting sqref="BJ12:DA13">
    <cfRule type="cellIs" dxfId="0" priority="2" stopIfTrue="1" operator="equal">
      <formula>0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R46"/>
  <sheetViews>
    <sheetView showGridLines="0" tabSelected="1" workbookViewId="0">
      <selection activeCell="A6" sqref="A6"/>
    </sheetView>
  </sheetViews>
  <sheetFormatPr defaultColWidth="9.109375" defaultRowHeight="14.4" customHeight="1" x14ac:dyDescent="0.3"/>
  <cols>
    <col min="1" max="1" width="25.44140625" style="56" customWidth="1"/>
    <col min="2" max="2" width="25" style="56" customWidth="1"/>
    <col min="3" max="4" width="9.6640625" style="56" bestFit="1" customWidth="1"/>
    <col min="5" max="5" width="9.33203125" style="56" customWidth="1"/>
    <col min="6" max="6" width="9.6640625" style="56" bestFit="1" customWidth="1"/>
    <col min="7" max="7" width="9.33203125" style="56" customWidth="1"/>
    <col min="8" max="8" width="9.6640625" style="56" bestFit="1" customWidth="1"/>
    <col min="9" max="9" width="3.21875" style="56" customWidth="1"/>
    <col min="10" max="10" width="13.33203125" style="56" customWidth="1"/>
    <col min="11" max="252" width="9.21875" style="56" customWidth="1"/>
  </cols>
  <sheetData>
    <row r="1" spans="1:252" ht="15" customHeight="1" x14ac:dyDescent="0.3">
      <c r="A1" s="57" t="s">
        <v>231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9"/>
    </row>
    <row r="2" spans="1:252" ht="15" customHeight="1" x14ac:dyDescent="0.3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2"/>
    </row>
    <row r="3" spans="1:252" ht="15" customHeight="1" x14ac:dyDescent="0.3">
      <c r="A3" s="64" t="s">
        <v>272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2"/>
    </row>
    <row r="4" spans="1:252" ht="15" customHeight="1" x14ac:dyDescent="0.3">
      <c r="A4" s="123" t="s">
        <v>275</v>
      </c>
      <c r="B4" s="104" t="s">
        <v>273</v>
      </c>
      <c r="C4" s="61"/>
      <c r="D4" s="61"/>
      <c r="E4" s="61"/>
      <c r="F4" s="61"/>
      <c r="G4" s="61"/>
      <c r="H4" s="61"/>
      <c r="I4" s="61"/>
      <c r="J4" s="61"/>
      <c r="K4" s="61"/>
      <c r="L4" s="62"/>
    </row>
    <row r="5" spans="1:252" ht="15" customHeight="1" x14ac:dyDescent="0.3">
      <c r="A5" s="123" t="s">
        <v>276</v>
      </c>
      <c r="B5" s="104" t="s">
        <v>274</v>
      </c>
      <c r="C5" s="61"/>
      <c r="D5" s="61"/>
      <c r="E5" s="61"/>
      <c r="F5" s="61"/>
      <c r="G5" s="61"/>
      <c r="H5" s="61"/>
      <c r="I5" s="61"/>
      <c r="J5" s="61"/>
      <c r="K5" s="61"/>
      <c r="L5" s="62"/>
    </row>
    <row r="6" spans="1:252" ht="15" customHeight="1" x14ac:dyDescent="0.3">
      <c r="A6" s="123" t="s">
        <v>277</v>
      </c>
      <c r="B6" s="104"/>
      <c r="C6" s="61"/>
      <c r="D6" s="61"/>
      <c r="E6" s="61"/>
      <c r="F6" s="61"/>
      <c r="G6" s="61"/>
      <c r="H6" s="61"/>
      <c r="I6" s="61"/>
      <c r="J6" s="61"/>
      <c r="K6" s="61"/>
      <c r="L6" s="62"/>
    </row>
    <row r="7" spans="1:252" ht="15" customHeight="1" x14ac:dyDescent="0.3">
      <c r="A7" s="123"/>
      <c r="B7" s="104"/>
      <c r="C7" s="61"/>
      <c r="D7" s="61"/>
      <c r="E7" s="61"/>
      <c r="F7" s="61"/>
      <c r="G7" s="61"/>
      <c r="H7" s="61"/>
      <c r="I7" s="61"/>
      <c r="J7" s="61"/>
      <c r="K7" s="61"/>
      <c r="L7" s="62"/>
    </row>
    <row r="8" spans="1:252" ht="15" customHeight="1" x14ac:dyDescent="0.3">
      <c r="A8" s="64" t="s">
        <v>232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2"/>
    </row>
    <row r="9" spans="1:252" ht="15" customHeight="1" x14ac:dyDescent="0.3">
      <c r="A9" s="66"/>
      <c r="B9" s="67"/>
      <c r="C9" s="124"/>
      <c r="D9" s="67"/>
      <c r="E9" s="67"/>
      <c r="F9" s="67"/>
      <c r="G9" s="67"/>
      <c r="H9" s="67"/>
      <c r="I9" s="67"/>
      <c r="J9" s="67"/>
      <c r="K9" s="61"/>
      <c r="L9" s="62"/>
    </row>
    <row r="10" spans="1:252" ht="15" customHeight="1" x14ac:dyDescent="0.3">
      <c r="A10" s="68"/>
      <c r="B10" s="69"/>
      <c r="C10" s="98" t="s">
        <v>190</v>
      </c>
      <c r="D10" s="98" t="s">
        <v>193</v>
      </c>
      <c r="E10" s="98" t="s">
        <v>254</v>
      </c>
      <c r="F10" s="98" t="s">
        <v>255</v>
      </c>
      <c r="G10" s="98" t="s">
        <v>256</v>
      </c>
      <c r="H10" s="98" t="s">
        <v>257</v>
      </c>
      <c r="I10" s="69"/>
      <c r="J10" s="70" t="s">
        <v>233</v>
      </c>
      <c r="K10" s="71"/>
      <c r="L10" s="62"/>
    </row>
    <row r="11" spans="1:252" ht="15" customHeight="1" x14ac:dyDescent="0.3">
      <c r="A11" s="72" t="s">
        <v>234</v>
      </c>
      <c r="B11" s="73" t="s">
        <v>235</v>
      </c>
      <c r="C11" s="74" t="s">
        <v>236</v>
      </c>
      <c r="D11" s="74" t="s">
        <v>236</v>
      </c>
      <c r="E11" s="74" t="s">
        <v>236</v>
      </c>
      <c r="F11" s="74" t="s">
        <v>236</v>
      </c>
      <c r="G11" s="74" t="s">
        <v>236</v>
      </c>
      <c r="H11" s="74" t="s">
        <v>236</v>
      </c>
      <c r="I11" s="61"/>
      <c r="J11" s="75"/>
      <c r="K11" s="71"/>
      <c r="L11" s="62"/>
    </row>
    <row r="12" spans="1:252" ht="15" customHeight="1" x14ac:dyDescent="0.3">
      <c r="A12" s="76" t="s">
        <v>237</v>
      </c>
      <c r="B12" s="69"/>
      <c r="C12" s="77"/>
      <c r="D12" s="77"/>
      <c r="E12" s="77"/>
      <c r="F12" s="77"/>
      <c r="G12" s="77"/>
      <c r="H12" s="77"/>
      <c r="I12" s="61"/>
      <c r="J12" s="75"/>
      <c r="K12" s="71"/>
      <c r="L12" s="62"/>
    </row>
    <row r="13" spans="1:252" ht="15" customHeight="1" x14ac:dyDescent="0.3">
      <c r="A13" s="78" t="s">
        <v>238</v>
      </c>
      <c r="B13" s="65" t="s">
        <v>239</v>
      </c>
      <c r="C13" s="79">
        <v>1000000</v>
      </c>
      <c r="D13" s="79">
        <v>1000000</v>
      </c>
      <c r="E13" s="79">
        <v>1000000</v>
      </c>
      <c r="F13" s="79">
        <v>2000000</v>
      </c>
      <c r="G13" s="79">
        <v>2000000</v>
      </c>
      <c r="H13" s="79">
        <v>2000000</v>
      </c>
      <c r="I13" s="61"/>
      <c r="J13" s="75"/>
      <c r="K13" s="71"/>
      <c r="L13" s="62"/>
    </row>
    <row r="14" spans="1:252" ht="15" customHeight="1" x14ac:dyDescent="0.3">
      <c r="A14" s="101" t="s">
        <v>266</v>
      </c>
      <c r="B14" s="99" t="s">
        <v>278</v>
      </c>
      <c r="C14" s="61"/>
      <c r="D14" s="61"/>
      <c r="E14" s="61"/>
      <c r="F14" s="61"/>
      <c r="G14" s="61"/>
      <c r="H14" s="100"/>
      <c r="I14" s="61"/>
      <c r="J14" s="75"/>
      <c r="K14" s="71"/>
      <c r="L14" s="62"/>
    </row>
    <row r="15" spans="1:252" s="113" customFormat="1" ht="15" customHeight="1" x14ac:dyDescent="0.3">
      <c r="A15" s="105" t="s">
        <v>240</v>
      </c>
      <c r="B15" s="106" t="s">
        <v>258</v>
      </c>
      <c r="C15" s="107">
        <v>10000</v>
      </c>
      <c r="D15" s="107">
        <v>0.01</v>
      </c>
      <c r="E15" s="107">
        <v>0.05</v>
      </c>
      <c r="F15" s="107">
        <v>15000</v>
      </c>
      <c r="G15" s="107">
        <v>10000</v>
      </c>
      <c r="H15" s="108">
        <v>0.1</v>
      </c>
      <c r="I15" s="107"/>
      <c r="J15" s="109"/>
      <c r="K15" s="110"/>
      <c r="L15" s="111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  <c r="CS15" s="112"/>
      <c r="CT15" s="112"/>
      <c r="CU15" s="112"/>
      <c r="CV15" s="112"/>
      <c r="CW15" s="112"/>
      <c r="CX15" s="112"/>
      <c r="CY15" s="112"/>
      <c r="CZ15" s="112"/>
      <c r="DA15" s="112"/>
      <c r="DB15" s="112"/>
      <c r="DC15" s="112"/>
      <c r="DD15" s="112"/>
      <c r="DE15" s="112"/>
      <c r="DF15" s="112"/>
      <c r="DG15" s="112"/>
      <c r="DH15" s="112"/>
      <c r="DI15" s="112"/>
      <c r="DJ15" s="112"/>
      <c r="DK15" s="112"/>
      <c r="DL15" s="112"/>
      <c r="DM15" s="112"/>
      <c r="DN15" s="112"/>
      <c r="DO15" s="112"/>
      <c r="DP15" s="112"/>
      <c r="DQ15" s="112"/>
      <c r="DR15" s="112"/>
      <c r="DS15" s="112"/>
      <c r="DT15" s="112"/>
      <c r="DU15" s="112"/>
      <c r="DV15" s="112"/>
      <c r="DW15" s="112"/>
      <c r="DX15" s="112"/>
      <c r="DY15" s="112"/>
      <c r="DZ15" s="112"/>
      <c r="EA15" s="112"/>
      <c r="EB15" s="112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112"/>
      <c r="EX15" s="112"/>
      <c r="EY15" s="112"/>
      <c r="EZ15" s="112"/>
      <c r="FA15" s="112"/>
      <c r="FB15" s="112"/>
      <c r="FC15" s="112"/>
      <c r="FD15" s="112"/>
      <c r="FE15" s="112"/>
      <c r="FF15" s="112"/>
      <c r="FG15" s="112"/>
      <c r="FH15" s="112"/>
      <c r="FI15" s="112"/>
      <c r="FJ15" s="112"/>
      <c r="FK15" s="112"/>
      <c r="FL15" s="112"/>
      <c r="FM15" s="112"/>
      <c r="FN15" s="112"/>
      <c r="FO15" s="112"/>
      <c r="FP15" s="112"/>
      <c r="FQ15" s="112"/>
      <c r="FR15" s="112"/>
      <c r="FS15" s="112"/>
      <c r="FT15" s="112"/>
      <c r="FU15" s="112"/>
      <c r="FV15" s="112"/>
      <c r="FW15" s="112"/>
      <c r="FX15" s="112"/>
      <c r="FY15" s="112"/>
      <c r="FZ15" s="112"/>
      <c r="GA15" s="112"/>
      <c r="GB15" s="112"/>
      <c r="GC15" s="112"/>
      <c r="GD15" s="112"/>
      <c r="GE15" s="112"/>
      <c r="GF15" s="112"/>
      <c r="GG15" s="112"/>
      <c r="GH15" s="112"/>
      <c r="GI15" s="112"/>
      <c r="GJ15" s="112"/>
      <c r="GK15" s="112"/>
      <c r="GL15" s="112"/>
      <c r="GM15" s="112"/>
      <c r="GN15" s="112"/>
      <c r="GO15" s="112"/>
      <c r="GP15" s="112"/>
      <c r="GQ15" s="112"/>
      <c r="GR15" s="112"/>
      <c r="GS15" s="112"/>
      <c r="GT15" s="112"/>
      <c r="GU15" s="112"/>
      <c r="GV15" s="112"/>
      <c r="GW15" s="112"/>
      <c r="GX15" s="112"/>
      <c r="GY15" s="112"/>
      <c r="GZ15" s="112"/>
      <c r="HA15" s="112"/>
      <c r="HB15" s="112"/>
      <c r="HC15" s="112"/>
      <c r="HD15" s="112"/>
      <c r="HE15" s="112"/>
      <c r="HF15" s="112"/>
      <c r="HG15" s="112"/>
      <c r="HH15" s="112"/>
      <c r="HI15" s="112"/>
      <c r="HJ15" s="112"/>
      <c r="HK15" s="112"/>
      <c r="HL15" s="112"/>
      <c r="HM15" s="112"/>
      <c r="HN15" s="112"/>
      <c r="HO15" s="112"/>
      <c r="HP15" s="112"/>
      <c r="HQ15" s="112"/>
      <c r="HR15" s="112"/>
      <c r="HS15" s="112"/>
      <c r="HT15" s="112"/>
      <c r="HU15" s="112"/>
      <c r="HV15" s="112"/>
      <c r="HW15" s="112"/>
      <c r="HX15" s="112"/>
      <c r="HY15" s="112"/>
      <c r="HZ15" s="112"/>
      <c r="IA15" s="112"/>
      <c r="IB15" s="112"/>
      <c r="IC15" s="112"/>
      <c r="ID15" s="112"/>
      <c r="IE15" s="112"/>
      <c r="IF15" s="112"/>
      <c r="IG15" s="112"/>
      <c r="IH15" s="112"/>
      <c r="II15" s="112"/>
      <c r="IJ15" s="112"/>
      <c r="IK15" s="112"/>
      <c r="IL15" s="112"/>
      <c r="IM15" s="112"/>
      <c r="IN15" s="112"/>
      <c r="IO15" s="112"/>
      <c r="IP15" s="112"/>
      <c r="IQ15" s="112"/>
      <c r="IR15" s="112"/>
    </row>
    <row r="16" spans="1:252" s="113" customFormat="1" ht="15" customHeight="1" x14ac:dyDescent="0.3">
      <c r="A16" s="105" t="s">
        <v>265</v>
      </c>
      <c r="B16" s="106"/>
      <c r="C16" s="107">
        <v>0</v>
      </c>
      <c r="D16" s="107">
        <v>2</v>
      </c>
      <c r="E16" s="107">
        <v>1</v>
      </c>
      <c r="F16" s="107">
        <v>0</v>
      </c>
      <c r="G16" s="107">
        <v>0</v>
      </c>
      <c r="H16" s="108">
        <v>2</v>
      </c>
      <c r="I16" s="107"/>
      <c r="J16" s="109"/>
      <c r="K16" s="110"/>
      <c r="L16" s="111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2"/>
      <c r="BW16" s="112"/>
      <c r="BX16" s="112"/>
      <c r="BY16" s="112"/>
      <c r="BZ16" s="112"/>
      <c r="CA16" s="112"/>
      <c r="CB16" s="112"/>
      <c r="CC16" s="112"/>
      <c r="CD16" s="112"/>
      <c r="CE16" s="112"/>
      <c r="CF16" s="112"/>
      <c r="CG16" s="112"/>
      <c r="CH16" s="112"/>
      <c r="CI16" s="112"/>
      <c r="CJ16" s="112"/>
      <c r="CK16" s="112"/>
      <c r="CL16" s="112"/>
      <c r="CM16" s="112"/>
      <c r="CN16" s="112"/>
      <c r="CO16" s="112"/>
      <c r="CP16" s="112"/>
      <c r="CQ16" s="112"/>
      <c r="CR16" s="112"/>
      <c r="CS16" s="112"/>
      <c r="CT16" s="112"/>
      <c r="CU16" s="112"/>
      <c r="CV16" s="112"/>
      <c r="CW16" s="112"/>
      <c r="CX16" s="112"/>
      <c r="CY16" s="112"/>
      <c r="CZ16" s="112"/>
      <c r="DA16" s="112"/>
      <c r="DB16" s="112"/>
      <c r="DC16" s="112"/>
      <c r="DD16" s="112"/>
      <c r="DE16" s="112"/>
      <c r="DF16" s="112"/>
      <c r="DG16" s="112"/>
      <c r="DH16" s="112"/>
      <c r="DI16" s="112"/>
      <c r="DJ16" s="112"/>
      <c r="DK16" s="112"/>
      <c r="DL16" s="112"/>
      <c r="DM16" s="112"/>
      <c r="DN16" s="112"/>
      <c r="DO16" s="112"/>
      <c r="DP16" s="112"/>
      <c r="DQ16" s="112"/>
      <c r="DR16" s="112"/>
      <c r="DS16" s="112"/>
      <c r="DT16" s="112"/>
      <c r="DU16" s="112"/>
      <c r="DV16" s="112"/>
      <c r="DW16" s="112"/>
      <c r="DX16" s="112"/>
      <c r="DY16" s="112"/>
      <c r="DZ16" s="112"/>
      <c r="EA16" s="112"/>
      <c r="EB16" s="112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112"/>
      <c r="EX16" s="112"/>
      <c r="EY16" s="112"/>
      <c r="EZ16" s="112"/>
      <c r="FA16" s="112"/>
      <c r="FB16" s="112"/>
      <c r="FC16" s="112"/>
      <c r="FD16" s="112"/>
      <c r="FE16" s="112"/>
      <c r="FF16" s="112"/>
      <c r="FG16" s="112"/>
      <c r="FH16" s="112"/>
      <c r="FI16" s="112"/>
      <c r="FJ16" s="112"/>
      <c r="FK16" s="112"/>
      <c r="FL16" s="112"/>
      <c r="FM16" s="112"/>
      <c r="FN16" s="112"/>
      <c r="FO16" s="112"/>
      <c r="FP16" s="112"/>
      <c r="FQ16" s="112"/>
      <c r="FR16" s="112"/>
      <c r="FS16" s="112"/>
      <c r="FT16" s="112"/>
      <c r="FU16" s="112"/>
      <c r="FV16" s="112"/>
      <c r="FW16" s="112"/>
      <c r="FX16" s="112"/>
      <c r="FY16" s="112"/>
      <c r="FZ16" s="112"/>
      <c r="GA16" s="112"/>
      <c r="GB16" s="112"/>
      <c r="GC16" s="112"/>
      <c r="GD16" s="112"/>
      <c r="GE16" s="112"/>
      <c r="GF16" s="112"/>
      <c r="GG16" s="112"/>
      <c r="GH16" s="112"/>
      <c r="GI16" s="112"/>
      <c r="GJ16" s="112"/>
      <c r="GK16" s="112"/>
      <c r="GL16" s="112"/>
      <c r="GM16" s="112"/>
      <c r="GN16" s="112"/>
      <c r="GO16" s="112"/>
      <c r="GP16" s="112"/>
      <c r="GQ16" s="112"/>
      <c r="GR16" s="112"/>
      <c r="GS16" s="112"/>
      <c r="GT16" s="112"/>
      <c r="GU16" s="112"/>
      <c r="GV16" s="112"/>
      <c r="GW16" s="112"/>
      <c r="GX16" s="112"/>
      <c r="GY16" s="112"/>
      <c r="GZ16" s="112"/>
      <c r="HA16" s="112"/>
      <c r="HB16" s="112"/>
      <c r="HC16" s="112"/>
      <c r="HD16" s="112"/>
      <c r="HE16" s="112"/>
      <c r="HF16" s="112"/>
      <c r="HG16" s="112"/>
      <c r="HH16" s="112"/>
      <c r="HI16" s="112"/>
      <c r="HJ16" s="112"/>
      <c r="HK16" s="112"/>
      <c r="HL16" s="112"/>
      <c r="HM16" s="112"/>
      <c r="HN16" s="112"/>
      <c r="HO16" s="112"/>
      <c r="HP16" s="112"/>
      <c r="HQ16" s="112"/>
      <c r="HR16" s="112"/>
      <c r="HS16" s="112"/>
      <c r="HT16" s="112"/>
      <c r="HU16" s="112"/>
      <c r="HV16" s="112"/>
      <c r="HW16" s="112"/>
      <c r="HX16" s="112"/>
      <c r="HY16" s="112"/>
      <c r="HZ16" s="112"/>
      <c r="IA16" s="112"/>
      <c r="IB16" s="112"/>
      <c r="IC16" s="112"/>
      <c r="ID16" s="112"/>
      <c r="IE16" s="112"/>
      <c r="IF16" s="112"/>
      <c r="IG16" s="112"/>
      <c r="IH16" s="112"/>
      <c r="II16" s="112"/>
      <c r="IJ16" s="112"/>
      <c r="IK16" s="112"/>
      <c r="IL16" s="112"/>
      <c r="IM16" s="112"/>
      <c r="IN16" s="112"/>
      <c r="IO16" s="112"/>
      <c r="IP16" s="112"/>
      <c r="IQ16" s="112"/>
      <c r="IR16" s="112"/>
    </row>
    <row r="17" spans="1:252" s="113" customFormat="1" ht="15" customHeight="1" x14ac:dyDescent="0.3">
      <c r="A17" s="105" t="s">
        <v>266</v>
      </c>
      <c r="B17" s="106" t="s">
        <v>267</v>
      </c>
      <c r="C17" s="119"/>
      <c r="D17" s="119"/>
      <c r="E17" s="119"/>
      <c r="F17" s="119"/>
      <c r="G17" s="119"/>
      <c r="H17" s="119"/>
      <c r="I17" s="107"/>
      <c r="J17" s="109"/>
      <c r="K17" s="110"/>
      <c r="L17" s="111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  <c r="BD17" s="112"/>
      <c r="BE17" s="112"/>
      <c r="BF17" s="112"/>
      <c r="BG17" s="112"/>
      <c r="BH17" s="112"/>
      <c r="BI17" s="112"/>
      <c r="BJ17" s="112"/>
      <c r="BK17" s="112"/>
      <c r="BL17" s="112"/>
      <c r="BM17" s="112"/>
      <c r="BN17" s="112"/>
      <c r="BO17" s="112"/>
      <c r="BP17" s="112"/>
      <c r="BQ17" s="112"/>
      <c r="BR17" s="112"/>
      <c r="BS17" s="112"/>
      <c r="BT17" s="112"/>
      <c r="BU17" s="112"/>
      <c r="BV17" s="112"/>
      <c r="BW17" s="112"/>
      <c r="BX17" s="112"/>
      <c r="BY17" s="112"/>
      <c r="BZ17" s="112"/>
      <c r="CA17" s="112"/>
      <c r="CB17" s="112"/>
      <c r="CC17" s="112"/>
      <c r="CD17" s="112"/>
      <c r="CE17" s="112"/>
      <c r="CF17" s="112"/>
      <c r="CG17" s="112"/>
      <c r="CH17" s="112"/>
      <c r="CI17" s="112"/>
      <c r="CJ17" s="112"/>
      <c r="CK17" s="112"/>
      <c r="CL17" s="112"/>
      <c r="CM17" s="112"/>
      <c r="CN17" s="112"/>
      <c r="CO17" s="112"/>
      <c r="CP17" s="112"/>
      <c r="CQ17" s="112"/>
      <c r="CR17" s="112"/>
      <c r="CS17" s="112"/>
      <c r="CT17" s="112"/>
      <c r="CU17" s="112"/>
      <c r="CV17" s="112"/>
      <c r="CW17" s="112"/>
      <c r="CX17" s="112"/>
      <c r="CY17" s="112"/>
      <c r="CZ17" s="112"/>
      <c r="DA17" s="112"/>
      <c r="DB17" s="112"/>
      <c r="DC17" s="112"/>
      <c r="DD17" s="112"/>
      <c r="DE17" s="112"/>
      <c r="DF17" s="112"/>
      <c r="DG17" s="112"/>
      <c r="DH17" s="112"/>
      <c r="DI17" s="112"/>
      <c r="DJ17" s="112"/>
      <c r="DK17" s="112"/>
      <c r="DL17" s="112"/>
      <c r="DM17" s="112"/>
      <c r="DN17" s="112"/>
      <c r="DO17" s="112"/>
      <c r="DP17" s="112"/>
      <c r="DQ17" s="112"/>
      <c r="DR17" s="112"/>
      <c r="DS17" s="112"/>
      <c r="DT17" s="112"/>
      <c r="DU17" s="112"/>
      <c r="DV17" s="112"/>
      <c r="DW17" s="112"/>
      <c r="DX17" s="112"/>
      <c r="DY17" s="112"/>
      <c r="DZ17" s="112"/>
      <c r="EA17" s="112"/>
      <c r="EB17" s="112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112"/>
      <c r="EX17" s="112"/>
      <c r="EY17" s="112"/>
      <c r="EZ17" s="112"/>
      <c r="FA17" s="112"/>
      <c r="FB17" s="112"/>
      <c r="FC17" s="112"/>
      <c r="FD17" s="112"/>
      <c r="FE17" s="112"/>
      <c r="FF17" s="112"/>
      <c r="FG17" s="112"/>
      <c r="FH17" s="112"/>
      <c r="FI17" s="112"/>
      <c r="FJ17" s="112"/>
      <c r="FK17" s="112"/>
      <c r="FL17" s="112"/>
      <c r="FM17" s="112"/>
      <c r="FN17" s="112"/>
      <c r="FO17" s="112"/>
      <c r="FP17" s="112"/>
      <c r="FQ17" s="112"/>
      <c r="FR17" s="112"/>
      <c r="FS17" s="112"/>
      <c r="FT17" s="112"/>
      <c r="FU17" s="112"/>
      <c r="FV17" s="112"/>
      <c r="FW17" s="112"/>
      <c r="FX17" s="112"/>
      <c r="FY17" s="112"/>
      <c r="FZ17" s="112"/>
      <c r="GA17" s="112"/>
      <c r="GB17" s="112"/>
      <c r="GC17" s="112"/>
      <c r="GD17" s="112"/>
      <c r="GE17" s="112"/>
      <c r="GF17" s="112"/>
      <c r="GG17" s="112"/>
      <c r="GH17" s="112"/>
      <c r="GI17" s="112"/>
      <c r="GJ17" s="112"/>
      <c r="GK17" s="112"/>
      <c r="GL17" s="112"/>
      <c r="GM17" s="112"/>
      <c r="GN17" s="112"/>
      <c r="GO17" s="112"/>
      <c r="GP17" s="112"/>
      <c r="GQ17" s="112"/>
      <c r="GR17" s="112"/>
      <c r="GS17" s="112"/>
      <c r="GT17" s="112"/>
      <c r="GU17" s="112"/>
      <c r="GV17" s="112"/>
      <c r="GW17" s="112"/>
      <c r="GX17" s="112"/>
      <c r="GY17" s="112"/>
      <c r="GZ17" s="112"/>
      <c r="HA17" s="112"/>
      <c r="HB17" s="112"/>
      <c r="HC17" s="112"/>
      <c r="HD17" s="112"/>
      <c r="HE17" s="112"/>
      <c r="HF17" s="112"/>
      <c r="HG17" s="112"/>
      <c r="HH17" s="112"/>
      <c r="HI17" s="112"/>
      <c r="HJ17" s="112"/>
      <c r="HK17" s="112"/>
      <c r="HL17" s="112"/>
      <c r="HM17" s="112"/>
      <c r="HN17" s="112"/>
      <c r="HO17" s="112"/>
      <c r="HP17" s="112"/>
      <c r="HQ17" s="112"/>
      <c r="HR17" s="112"/>
      <c r="HS17" s="112"/>
      <c r="HT17" s="112"/>
      <c r="HU17" s="112"/>
      <c r="HV17" s="112"/>
      <c r="HW17" s="112"/>
      <c r="HX17" s="112"/>
      <c r="HY17" s="112"/>
      <c r="HZ17" s="112"/>
      <c r="IA17" s="112"/>
      <c r="IB17" s="112"/>
      <c r="IC17" s="112"/>
      <c r="ID17" s="112"/>
      <c r="IE17" s="112"/>
      <c r="IF17" s="112"/>
      <c r="IG17" s="112"/>
      <c r="IH17" s="112"/>
      <c r="II17" s="112"/>
      <c r="IJ17" s="112"/>
      <c r="IK17" s="112"/>
      <c r="IL17" s="112"/>
      <c r="IM17" s="112"/>
      <c r="IN17" s="112"/>
      <c r="IO17" s="112"/>
      <c r="IP17" s="112"/>
      <c r="IQ17" s="112"/>
      <c r="IR17" s="112"/>
    </row>
    <row r="18" spans="1:252" s="113" customFormat="1" ht="15" customHeight="1" x14ac:dyDescent="0.3">
      <c r="A18" s="110" t="s">
        <v>259</v>
      </c>
      <c r="B18" s="107"/>
      <c r="C18" s="120">
        <v>1</v>
      </c>
      <c r="D18" s="121"/>
      <c r="E18" s="120"/>
      <c r="F18" s="121"/>
      <c r="G18" s="114"/>
      <c r="H18" s="116"/>
      <c r="I18" s="107"/>
      <c r="J18" s="117"/>
      <c r="K18" s="110"/>
      <c r="L18" s="111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  <c r="BD18" s="112"/>
      <c r="BE18" s="112"/>
      <c r="BF18" s="112"/>
      <c r="BG18" s="112"/>
      <c r="BH18" s="112"/>
      <c r="BI18" s="112"/>
      <c r="BJ18" s="112"/>
      <c r="BK18" s="112"/>
      <c r="BL18" s="112"/>
      <c r="BM18" s="112"/>
      <c r="BN18" s="112"/>
      <c r="BO18" s="112"/>
      <c r="BP18" s="112"/>
      <c r="BQ18" s="112"/>
      <c r="BR18" s="112"/>
      <c r="BS18" s="112"/>
      <c r="BT18" s="112"/>
      <c r="BU18" s="112"/>
      <c r="BV18" s="112"/>
      <c r="BW18" s="112"/>
      <c r="BX18" s="112"/>
      <c r="BY18" s="112"/>
      <c r="BZ18" s="112"/>
      <c r="CA18" s="112"/>
      <c r="CB18" s="112"/>
      <c r="CC18" s="112"/>
      <c r="CD18" s="112"/>
      <c r="CE18" s="112"/>
      <c r="CF18" s="112"/>
      <c r="CG18" s="112"/>
      <c r="CH18" s="112"/>
      <c r="CI18" s="112"/>
      <c r="CJ18" s="112"/>
      <c r="CK18" s="112"/>
      <c r="CL18" s="112"/>
      <c r="CM18" s="112"/>
      <c r="CN18" s="112"/>
      <c r="CO18" s="112"/>
      <c r="CP18" s="112"/>
      <c r="CQ18" s="112"/>
      <c r="CR18" s="112"/>
      <c r="CS18" s="112"/>
      <c r="CT18" s="112"/>
      <c r="CU18" s="112"/>
      <c r="CV18" s="112"/>
      <c r="CW18" s="112"/>
      <c r="CX18" s="112"/>
      <c r="CY18" s="112"/>
      <c r="CZ18" s="112"/>
      <c r="DA18" s="112"/>
      <c r="DB18" s="112"/>
      <c r="DC18" s="112"/>
      <c r="DD18" s="112"/>
      <c r="DE18" s="112"/>
      <c r="DF18" s="112"/>
      <c r="DG18" s="112"/>
      <c r="DH18" s="112"/>
      <c r="DI18" s="112"/>
      <c r="DJ18" s="112"/>
      <c r="DK18" s="112"/>
      <c r="DL18" s="112"/>
      <c r="DM18" s="112"/>
      <c r="DN18" s="112"/>
      <c r="DO18" s="112"/>
      <c r="DP18" s="112"/>
      <c r="DQ18" s="112"/>
      <c r="DR18" s="112"/>
      <c r="DS18" s="112"/>
      <c r="DT18" s="112"/>
      <c r="DU18" s="112"/>
      <c r="DV18" s="112"/>
      <c r="DW18" s="112"/>
      <c r="DX18" s="112"/>
      <c r="DY18" s="112"/>
      <c r="DZ18" s="112"/>
      <c r="EA18" s="112"/>
      <c r="EB18" s="112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112"/>
      <c r="EX18" s="112"/>
      <c r="EY18" s="112"/>
      <c r="EZ18" s="112"/>
      <c r="FA18" s="112"/>
      <c r="FB18" s="112"/>
      <c r="FC18" s="112"/>
      <c r="FD18" s="112"/>
      <c r="FE18" s="112"/>
      <c r="FF18" s="112"/>
      <c r="FG18" s="112"/>
      <c r="FH18" s="112"/>
      <c r="FI18" s="112"/>
      <c r="FJ18" s="112"/>
      <c r="FK18" s="112"/>
      <c r="FL18" s="112"/>
      <c r="FM18" s="112"/>
      <c r="FN18" s="112"/>
      <c r="FO18" s="112"/>
      <c r="FP18" s="112"/>
      <c r="FQ18" s="112"/>
      <c r="FR18" s="112"/>
      <c r="FS18" s="112"/>
      <c r="FT18" s="112"/>
      <c r="FU18" s="112"/>
      <c r="FV18" s="112"/>
      <c r="FW18" s="112"/>
      <c r="FX18" s="112"/>
      <c r="FY18" s="112"/>
      <c r="FZ18" s="112"/>
      <c r="GA18" s="112"/>
      <c r="GB18" s="112"/>
      <c r="GC18" s="112"/>
      <c r="GD18" s="112"/>
      <c r="GE18" s="112"/>
      <c r="GF18" s="112"/>
      <c r="GG18" s="112"/>
      <c r="GH18" s="112"/>
      <c r="GI18" s="112"/>
      <c r="GJ18" s="112"/>
      <c r="GK18" s="112"/>
      <c r="GL18" s="112"/>
      <c r="GM18" s="112"/>
      <c r="GN18" s="112"/>
      <c r="GO18" s="112"/>
      <c r="GP18" s="112"/>
      <c r="GQ18" s="112"/>
      <c r="GR18" s="112"/>
      <c r="GS18" s="112"/>
      <c r="GT18" s="112"/>
      <c r="GU18" s="112"/>
      <c r="GV18" s="112"/>
      <c r="GW18" s="112"/>
      <c r="GX18" s="112"/>
      <c r="GY18" s="112"/>
      <c r="GZ18" s="112"/>
      <c r="HA18" s="112"/>
      <c r="HB18" s="112"/>
      <c r="HC18" s="112"/>
      <c r="HD18" s="112"/>
      <c r="HE18" s="112"/>
      <c r="HF18" s="112"/>
      <c r="HG18" s="112"/>
      <c r="HH18" s="112"/>
      <c r="HI18" s="112"/>
      <c r="HJ18" s="112"/>
      <c r="HK18" s="112"/>
      <c r="HL18" s="112"/>
      <c r="HM18" s="112"/>
      <c r="HN18" s="112"/>
      <c r="HO18" s="112"/>
      <c r="HP18" s="112"/>
      <c r="HQ18" s="112"/>
      <c r="HR18" s="112"/>
      <c r="HS18" s="112"/>
      <c r="HT18" s="112"/>
      <c r="HU18" s="112"/>
      <c r="HV18" s="112"/>
      <c r="HW18" s="112"/>
      <c r="HX18" s="112"/>
      <c r="HY18" s="112"/>
      <c r="HZ18" s="112"/>
      <c r="IA18" s="112"/>
      <c r="IB18" s="112"/>
      <c r="IC18" s="112"/>
      <c r="ID18" s="112"/>
      <c r="IE18" s="112"/>
      <c r="IF18" s="112"/>
      <c r="IG18" s="112"/>
      <c r="IH18" s="112"/>
      <c r="II18" s="112"/>
      <c r="IJ18" s="112"/>
      <c r="IK18" s="112"/>
      <c r="IL18" s="112"/>
      <c r="IM18" s="112"/>
      <c r="IN18" s="112"/>
      <c r="IO18" s="112"/>
      <c r="IP18" s="112"/>
      <c r="IQ18" s="112"/>
      <c r="IR18" s="112"/>
    </row>
    <row r="19" spans="1:252" s="113" customFormat="1" ht="15" customHeight="1" x14ac:dyDescent="0.3">
      <c r="A19" s="110" t="s">
        <v>241</v>
      </c>
      <c r="B19" s="107" t="s">
        <v>270</v>
      </c>
      <c r="C19" s="120">
        <v>250000</v>
      </c>
      <c r="D19" s="121"/>
      <c r="E19" s="120"/>
      <c r="F19" s="121"/>
      <c r="G19" s="114"/>
      <c r="H19" s="116"/>
      <c r="I19" s="107"/>
      <c r="J19" s="117"/>
      <c r="K19" s="110"/>
      <c r="L19" s="111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  <c r="BD19" s="112"/>
      <c r="BE19" s="112"/>
      <c r="BF19" s="112"/>
      <c r="BG19" s="112"/>
      <c r="BH19" s="112"/>
      <c r="BI19" s="112"/>
      <c r="BJ19" s="112"/>
      <c r="BK19" s="112"/>
      <c r="BL19" s="112"/>
      <c r="BM19" s="112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  <c r="CD19" s="112"/>
      <c r="CE19" s="112"/>
      <c r="CF19" s="112"/>
      <c r="CG19" s="112"/>
      <c r="CH19" s="112"/>
      <c r="CI19" s="112"/>
      <c r="CJ19" s="112"/>
      <c r="CK19" s="112"/>
      <c r="CL19" s="112"/>
      <c r="CM19" s="112"/>
      <c r="CN19" s="112"/>
      <c r="CO19" s="112"/>
      <c r="CP19" s="112"/>
      <c r="CQ19" s="112"/>
      <c r="CR19" s="112"/>
      <c r="CS19" s="112"/>
      <c r="CT19" s="112"/>
      <c r="CU19" s="112"/>
      <c r="CV19" s="112"/>
      <c r="CW19" s="112"/>
      <c r="CX19" s="112"/>
      <c r="CY19" s="112"/>
      <c r="CZ19" s="112"/>
      <c r="DA19" s="112"/>
      <c r="DB19" s="112"/>
      <c r="DC19" s="112"/>
      <c r="DD19" s="112"/>
      <c r="DE19" s="112"/>
      <c r="DF19" s="112"/>
      <c r="DG19" s="112"/>
      <c r="DH19" s="112"/>
      <c r="DI19" s="112"/>
      <c r="DJ19" s="112"/>
      <c r="DK19" s="112"/>
      <c r="DL19" s="112"/>
      <c r="DM19" s="112"/>
      <c r="DN19" s="112"/>
      <c r="DO19" s="112"/>
      <c r="DP19" s="112"/>
      <c r="DQ19" s="112"/>
      <c r="DR19" s="112"/>
      <c r="DS19" s="112"/>
      <c r="DT19" s="112"/>
      <c r="DU19" s="112"/>
      <c r="DV19" s="112"/>
      <c r="DW19" s="112"/>
      <c r="DX19" s="112"/>
      <c r="DY19" s="112"/>
      <c r="DZ19" s="112"/>
      <c r="EA19" s="112"/>
      <c r="EB19" s="112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112"/>
      <c r="EX19" s="112"/>
      <c r="EY19" s="112"/>
      <c r="EZ19" s="112"/>
      <c r="FA19" s="112"/>
      <c r="FB19" s="112"/>
      <c r="FC19" s="112"/>
      <c r="FD19" s="112"/>
      <c r="FE19" s="112"/>
      <c r="FF19" s="112"/>
      <c r="FG19" s="112"/>
      <c r="FH19" s="112"/>
      <c r="FI19" s="112"/>
      <c r="FJ19" s="112"/>
      <c r="FK19" s="112"/>
      <c r="FL19" s="112"/>
      <c r="FM19" s="112"/>
      <c r="FN19" s="112"/>
      <c r="FO19" s="112"/>
      <c r="FP19" s="112"/>
      <c r="FQ19" s="112"/>
      <c r="FR19" s="112"/>
      <c r="FS19" s="112"/>
      <c r="FT19" s="112"/>
      <c r="FU19" s="112"/>
      <c r="FV19" s="112"/>
      <c r="FW19" s="112"/>
      <c r="FX19" s="112"/>
      <c r="FY19" s="112"/>
      <c r="FZ19" s="112"/>
      <c r="GA19" s="112"/>
      <c r="GB19" s="112"/>
      <c r="GC19" s="112"/>
      <c r="GD19" s="112"/>
      <c r="GE19" s="112"/>
      <c r="GF19" s="112"/>
      <c r="GG19" s="112"/>
      <c r="GH19" s="112"/>
      <c r="GI19" s="112"/>
      <c r="GJ19" s="112"/>
      <c r="GK19" s="112"/>
      <c r="GL19" s="112"/>
      <c r="GM19" s="112"/>
      <c r="GN19" s="112"/>
      <c r="GO19" s="112"/>
      <c r="GP19" s="112"/>
      <c r="GQ19" s="112"/>
      <c r="GR19" s="112"/>
      <c r="GS19" s="112"/>
      <c r="GT19" s="112"/>
      <c r="GU19" s="112"/>
      <c r="GV19" s="112"/>
      <c r="GW19" s="112"/>
      <c r="GX19" s="112"/>
      <c r="GY19" s="112"/>
      <c r="GZ19" s="112"/>
      <c r="HA19" s="112"/>
      <c r="HB19" s="112"/>
      <c r="HC19" s="112"/>
      <c r="HD19" s="112"/>
      <c r="HE19" s="112"/>
      <c r="HF19" s="112"/>
      <c r="HG19" s="112"/>
      <c r="HH19" s="112"/>
      <c r="HI19" s="112"/>
      <c r="HJ19" s="112"/>
      <c r="HK19" s="112"/>
      <c r="HL19" s="112"/>
      <c r="HM19" s="112"/>
      <c r="HN19" s="112"/>
      <c r="HO19" s="112"/>
      <c r="HP19" s="112"/>
      <c r="HQ19" s="112"/>
      <c r="HR19" s="112"/>
      <c r="HS19" s="112"/>
      <c r="HT19" s="112"/>
      <c r="HU19" s="112"/>
      <c r="HV19" s="112"/>
      <c r="HW19" s="112"/>
      <c r="HX19" s="112"/>
      <c r="HY19" s="112"/>
      <c r="HZ19" s="112"/>
      <c r="IA19" s="112"/>
      <c r="IB19" s="112"/>
      <c r="IC19" s="112"/>
      <c r="ID19" s="112"/>
      <c r="IE19" s="112"/>
      <c r="IF19" s="112"/>
      <c r="IG19" s="112"/>
      <c r="IH19" s="112"/>
      <c r="II19" s="112"/>
      <c r="IJ19" s="112"/>
      <c r="IK19" s="112"/>
      <c r="IL19" s="112"/>
      <c r="IM19" s="112"/>
      <c r="IN19" s="112"/>
      <c r="IO19" s="112"/>
      <c r="IP19" s="112"/>
      <c r="IQ19" s="112"/>
      <c r="IR19" s="112"/>
    </row>
    <row r="20" spans="1:252" s="113" customFormat="1" ht="15" customHeight="1" x14ac:dyDescent="0.3">
      <c r="A20" s="105" t="s">
        <v>266</v>
      </c>
      <c r="B20" s="106" t="s">
        <v>268</v>
      </c>
      <c r="C20" s="119"/>
      <c r="D20" s="119"/>
      <c r="E20" s="119"/>
      <c r="F20" s="119"/>
      <c r="G20" s="119"/>
      <c r="H20" s="119"/>
      <c r="I20" s="107"/>
      <c r="J20" s="109"/>
      <c r="K20" s="110"/>
      <c r="L20" s="111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  <c r="BD20" s="112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12"/>
      <c r="CG20" s="112"/>
      <c r="CH20" s="112"/>
      <c r="CI20" s="112"/>
      <c r="CJ20" s="112"/>
      <c r="CK20" s="112"/>
      <c r="CL20" s="112"/>
      <c r="CM20" s="112"/>
      <c r="CN20" s="112"/>
      <c r="CO20" s="112"/>
      <c r="CP20" s="112"/>
      <c r="CQ20" s="112"/>
      <c r="CR20" s="112"/>
      <c r="CS20" s="112"/>
      <c r="CT20" s="112"/>
      <c r="CU20" s="112"/>
      <c r="CV20" s="112"/>
      <c r="CW20" s="112"/>
      <c r="CX20" s="112"/>
      <c r="CY20" s="112"/>
      <c r="CZ20" s="112"/>
      <c r="DA20" s="112"/>
      <c r="DB20" s="112"/>
      <c r="DC20" s="112"/>
      <c r="DD20" s="112"/>
      <c r="DE20" s="112"/>
      <c r="DF20" s="112"/>
      <c r="DG20" s="112"/>
      <c r="DH20" s="112"/>
      <c r="DI20" s="112"/>
      <c r="DJ20" s="112"/>
      <c r="DK20" s="112"/>
      <c r="DL20" s="112"/>
      <c r="DM20" s="112"/>
      <c r="DN20" s="112"/>
      <c r="DO20" s="112"/>
      <c r="DP20" s="112"/>
      <c r="DQ20" s="112"/>
      <c r="DR20" s="112"/>
      <c r="DS20" s="112"/>
      <c r="DT20" s="112"/>
      <c r="DU20" s="112"/>
      <c r="DV20" s="112"/>
      <c r="DW20" s="112"/>
      <c r="DX20" s="112"/>
      <c r="DY20" s="112"/>
      <c r="DZ20" s="112"/>
      <c r="EA20" s="112"/>
      <c r="EB20" s="112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112"/>
      <c r="EX20" s="112"/>
      <c r="EY20" s="112"/>
      <c r="EZ20" s="112"/>
      <c r="FA20" s="112"/>
      <c r="FB20" s="112"/>
      <c r="FC20" s="112"/>
      <c r="FD20" s="112"/>
      <c r="FE20" s="112"/>
      <c r="FF20" s="112"/>
      <c r="FG20" s="112"/>
      <c r="FH20" s="112"/>
      <c r="FI20" s="112"/>
      <c r="FJ20" s="112"/>
      <c r="FK20" s="112"/>
      <c r="FL20" s="112"/>
      <c r="FM20" s="112"/>
      <c r="FN20" s="112"/>
      <c r="FO20" s="112"/>
      <c r="FP20" s="112"/>
      <c r="FQ20" s="112"/>
      <c r="FR20" s="112"/>
      <c r="FS20" s="112"/>
      <c r="FT20" s="112"/>
      <c r="FU20" s="112"/>
      <c r="FV20" s="112"/>
      <c r="FW20" s="112"/>
      <c r="FX20" s="112"/>
      <c r="FY20" s="112"/>
      <c r="FZ20" s="112"/>
      <c r="GA20" s="112"/>
      <c r="GB20" s="112"/>
      <c r="GC20" s="112"/>
      <c r="GD20" s="112"/>
      <c r="GE20" s="112"/>
      <c r="GF20" s="112"/>
      <c r="GG20" s="112"/>
      <c r="GH20" s="112"/>
      <c r="GI20" s="112"/>
      <c r="GJ20" s="112"/>
      <c r="GK20" s="112"/>
      <c r="GL20" s="112"/>
      <c r="GM20" s="112"/>
      <c r="GN20" s="112"/>
      <c r="GO20" s="112"/>
      <c r="GP20" s="112"/>
      <c r="GQ20" s="112"/>
      <c r="GR20" s="112"/>
      <c r="GS20" s="112"/>
      <c r="GT20" s="112"/>
      <c r="GU20" s="112"/>
      <c r="GV20" s="112"/>
      <c r="GW20" s="112"/>
      <c r="GX20" s="112"/>
      <c r="GY20" s="112"/>
      <c r="GZ20" s="112"/>
      <c r="HA20" s="112"/>
      <c r="HB20" s="112"/>
      <c r="HC20" s="112"/>
      <c r="HD20" s="112"/>
      <c r="HE20" s="112"/>
      <c r="HF20" s="112"/>
      <c r="HG20" s="112"/>
      <c r="HH20" s="112"/>
      <c r="HI20" s="112"/>
      <c r="HJ20" s="112"/>
      <c r="HK20" s="112"/>
      <c r="HL20" s="112"/>
      <c r="HM20" s="112"/>
      <c r="HN20" s="112"/>
      <c r="HO20" s="112"/>
      <c r="HP20" s="112"/>
      <c r="HQ20" s="112"/>
      <c r="HR20" s="112"/>
      <c r="HS20" s="112"/>
      <c r="HT20" s="112"/>
      <c r="HU20" s="112"/>
      <c r="HV20" s="112"/>
      <c r="HW20" s="112"/>
      <c r="HX20" s="112"/>
      <c r="HY20" s="112"/>
      <c r="HZ20" s="112"/>
      <c r="IA20" s="112"/>
      <c r="IB20" s="112"/>
      <c r="IC20" s="112"/>
      <c r="ID20" s="112"/>
      <c r="IE20" s="112"/>
      <c r="IF20" s="112"/>
      <c r="IG20" s="112"/>
      <c r="IH20" s="112"/>
      <c r="II20" s="112"/>
      <c r="IJ20" s="112"/>
      <c r="IK20" s="112"/>
      <c r="IL20" s="112"/>
      <c r="IM20" s="112"/>
      <c r="IN20" s="112"/>
      <c r="IO20" s="112"/>
      <c r="IP20" s="112"/>
      <c r="IQ20" s="112"/>
      <c r="IR20" s="112"/>
    </row>
    <row r="21" spans="1:252" s="113" customFormat="1" ht="15" customHeight="1" x14ac:dyDescent="0.3">
      <c r="A21" s="110" t="s">
        <v>259</v>
      </c>
      <c r="B21" s="107"/>
      <c r="C21" s="120">
        <v>2</v>
      </c>
      <c r="D21" s="121"/>
      <c r="E21" s="121"/>
      <c r="F21" s="122"/>
      <c r="G21" s="115"/>
      <c r="H21" s="116"/>
      <c r="I21" s="107"/>
      <c r="J21" s="117"/>
      <c r="K21" s="110"/>
      <c r="L21" s="111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  <c r="BO21" s="112"/>
      <c r="BP21" s="112"/>
      <c r="BQ21" s="112"/>
      <c r="BR21" s="112"/>
      <c r="BS21" s="112"/>
      <c r="BT21" s="112"/>
      <c r="BU21" s="112"/>
      <c r="BV21" s="112"/>
      <c r="BW21" s="112"/>
      <c r="BX21" s="112"/>
      <c r="BY21" s="112"/>
      <c r="BZ21" s="112"/>
      <c r="CA21" s="112"/>
      <c r="CB21" s="112"/>
      <c r="CC21" s="112"/>
      <c r="CD21" s="112"/>
      <c r="CE21" s="112"/>
      <c r="CF21" s="112"/>
      <c r="CG21" s="112"/>
      <c r="CH21" s="112"/>
      <c r="CI21" s="112"/>
      <c r="CJ21" s="112"/>
      <c r="CK21" s="112"/>
      <c r="CL21" s="112"/>
      <c r="CM21" s="112"/>
      <c r="CN21" s="112"/>
      <c r="CO21" s="112"/>
      <c r="CP21" s="112"/>
      <c r="CQ21" s="112"/>
      <c r="CR21" s="112"/>
      <c r="CS21" s="112"/>
      <c r="CT21" s="112"/>
      <c r="CU21" s="112"/>
      <c r="CV21" s="112"/>
      <c r="CW21" s="112"/>
      <c r="CX21" s="112"/>
      <c r="CY21" s="112"/>
      <c r="CZ21" s="112"/>
      <c r="DA21" s="112"/>
      <c r="DB21" s="112"/>
      <c r="DC21" s="112"/>
      <c r="DD21" s="112"/>
      <c r="DE21" s="112"/>
      <c r="DF21" s="112"/>
      <c r="DG21" s="112"/>
      <c r="DH21" s="112"/>
      <c r="DI21" s="112"/>
      <c r="DJ21" s="112"/>
      <c r="DK21" s="112"/>
      <c r="DL21" s="112"/>
      <c r="DM21" s="112"/>
      <c r="DN21" s="112"/>
      <c r="DO21" s="112"/>
      <c r="DP21" s="112"/>
      <c r="DQ21" s="112"/>
      <c r="DR21" s="112"/>
      <c r="DS21" s="112"/>
      <c r="DT21" s="112"/>
      <c r="DU21" s="112"/>
      <c r="DV21" s="112"/>
      <c r="DW21" s="112"/>
      <c r="DX21" s="112"/>
      <c r="DY21" s="112"/>
      <c r="DZ21" s="112"/>
      <c r="EA21" s="112"/>
      <c r="EB21" s="112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112"/>
      <c r="EO21" s="112"/>
      <c r="EP21" s="112"/>
      <c r="EQ21" s="112"/>
      <c r="ER21" s="112"/>
      <c r="ES21" s="112"/>
      <c r="ET21" s="112"/>
      <c r="EU21" s="112"/>
      <c r="EV21" s="112"/>
      <c r="EW21" s="112"/>
      <c r="EX21" s="112"/>
      <c r="EY21" s="112"/>
      <c r="EZ21" s="112"/>
      <c r="FA21" s="112"/>
      <c r="FB21" s="112"/>
      <c r="FC21" s="112"/>
      <c r="FD21" s="112"/>
      <c r="FE21" s="112"/>
      <c r="FF21" s="112"/>
      <c r="FG21" s="112"/>
      <c r="FH21" s="112"/>
      <c r="FI21" s="112"/>
      <c r="FJ21" s="112"/>
      <c r="FK21" s="112"/>
      <c r="FL21" s="112"/>
      <c r="FM21" s="112"/>
      <c r="FN21" s="112"/>
      <c r="FO21" s="112"/>
      <c r="FP21" s="112"/>
      <c r="FQ21" s="112"/>
      <c r="FR21" s="112"/>
      <c r="FS21" s="112"/>
      <c r="FT21" s="112"/>
      <c r="FU21" s="112"/>
      <c r="FV21" s="112"/>
      <c r="FW21" s="112"/>
      <c r="FX21" s="112"/>
      <c r="FY21" s="112"/>
      <c r="FZ21" s="112"/>
      <c r="GA21" s="112"/>
      <c r="GB21" s="112"/>
      <c r="GC21" s="112"/>
      <c r="GD21" s="112"/>
      <c r="GE21" s="112"/>
      <c r="GF21" s="112"/>
      <c r="GG21" s="112"/>
      <c r="GH21" s="112"/>
      <c r="GI21" s="112"/>
      <c r="GJ21" s="112"/>
      <c r="GK21" s="112"/>
      <c r="GL21" s="112"/>
      <c r="GM21" s="112"/>
      <c r="GN21" s="112"/>
      <c r="GO21" s="112"/>
      <c r="GP21" s="112"/>
      <c r="GQ21" s="112"/>
      <c r="GR21" s="112"/>
      <c r="GS21" s="112"/>
      <c r="GT21" s="112"/>
      <c r="GU21" s="112"/>
      <c r="GV21" s="112"/>
      <c r="GW21" s="112"/>
      <c r="GX21" s="112"/>
      <c r="GY21" s="112"/>
      <c r="GZ21" s="112"/>
      <c r="HA21" s="112"/>
      <c r="HB21" s="112"/>
      <c r="HC21" s="112"/>
      <c r="HD21" s="112"/>
      <c r="HE21" s="112"/>
      <c r="HF21" s="112"/>
      <c r="HG21" s="112"/>
      <c r="HH21" s="112"/>
      <c r="HI21" s="112"/>
      <c r="HJ21" s="112"/>
      <c r="HK21" s="112"/>
      <c r="HL21" s="112"/>
      <c r="HM21" s="112"/>
      <c r="HN21" s="112"/>
      <c r="HO21" s="112"/>
      <c r="HP21" s="112"/>
      <c r="HQ21" s="112"/>
      <c r="HR21" s="112"/>
      <c r="HS21" s="112"/>
      <c r="HT21" s="112"/>
      <c r="HU21" s="112"/>
      <c r="HV21" s="112"/>
      <c r="HW21" s="112"/>
      <c r="HX21" s="112"/>
      <c r="HY21" s="112"/>
      <c r="HZ21" s="112"/>
      <c r="IA21" s="112"/>
      <c r="IB21" s="112"/>
      <c r="IC21" s="112"/>
      <c r="ID21" s="112"/>
      <c r="IE21" s="112"/>
      <c r="IF21" s="112"/>
      <c r="IG21" s="112"/>
      <c r="IH21" s="112"/>
      <c r="II21" s="112"/>
      <c r="IJ21" s="112"/>
      <c r="IK21" s="112"/>
      <c r="IL21" s="112"/>
      <c r="IM21" s="112"/>
      <c r="IN21" s="112"/>
      <c r="IO21" s="112"/>
      <c r="IP21" s="112"/>
      <c r="IQ21" s="112"/>
      <c r="IR21" s="112"/>
    </row>
    <row r="22" spans="1:252" s="113" customFormat="1" ht="15" customHeight="1" x14ac:dyDescent="0.3">
      <c r="A22" s="110" t="s">
        <v>241</v>
      </c>
      <c r="B22" s="107" t="s">
        <v>271</v>
      </c>
      <c r="C22" s="120">
        <v>500000</v>
      </c>
      <c r="D22" s="121"/>
      <c r="E22" s="121"/>
      <c r="F22" s="122"/>
      <c r="G22" s="115"/>
      <c r="H22" s="116"/>
      <c r="I22" s="107"/>
      <c r="J22" s="117"/>
      <c r="K22" s="110"/>
      <c r="L22" s="111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  <c r="BD22" s="112"/>
      <c r="BE22" s="112"/>
      <c r="BF22" s="112"/>
      <c r="BG22" s="112"/>
      <c r="BH22" s="112"/>
      <c r="BI22" s="112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  <c r="CC22" s="112"/>
      <c r="CD22" s="112"/>
      <c r="CE22" s="112"/>
      <c r="CF22" s="112"/>
      <c r="CG22" s="112"/>
      <c r="CH22" s="112"/>
      <c r="CI22" s="112"/>
      <c r="CJ22" s="112"/>
      <c r="CK22" s="112"/>
      <c r="CL22" s="112"/>
      <c r="CM22" s="112"/>
      <c r="CN22" s="112"/>
      <c r="CO22" s="112"/>
      <c r="CP22" s="112"/>
      <c r="CQ22" s="112"/>
      <c r="CR22" s="112"/>
      <c r="CS22" s="112"/>
      <c r="CT22" s="112"/>
      <c r="CU22" s="112"/>
      <c r="CV22" s="112"/>
      <c r="CW22" s="112"/>
      <c r="CX22" s="112"/>
      <c r="CY22" s="112"/>
      <c r="CZ22" s="112"/>
      <c r="DA22" s="112"/>
      <c r="DB22" s="112"/>
      <c r="DC22" s="112"/>
      <c r="DD22" s="112"/>
      <c r="DE22" s="112"/>
      <c r="DF22" s="112"/>
      <c r="DG22" s="112"/>
      <c r="DH22" s="112"/>
      <c r="DI22" s="112"/>
      <c r="DJ22" s="112"/>
      <c r="DK22" s="112"/>
      <c r="DL22" s="112"/>
      <c r="DM22" s="112"/>
      <c r="DN22" s="112"/>
      <c r="DO22" s="112"/>
      <c r="DP22" s="112"/>
      <c r="DQ22" s="112"/>
      <c r="DR22" s="112"/>
      <c r="DS22" s="112"/>
      <c r="DT22" s="112"/>
      <c r="DU22" s="112"/>
      <c r="DV22" s="112"/>
      <c r="DW22" s="112"/>
      <c r="DX22" s="112"/>
      <c r="DY22" s="112"/>
      <c r="DZ22" s="112"/>
      <c r="EA22" s="112"/>
      <c r="EB22" s="112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112"/>
      <c r="EO22" s="112"/>
      <c r="EP22" s="112"/>
      <c r="EQ22" s="112"/>
      <c r="ER22" s="112"/>
      <c r="ES22" s="112"/>
      <c r="ET22" s="112"/>
      <c r="EU22" s="112"/>
      <c r="EV22" s="112"/>
      <c r="EW22" s="112"/>
      <c r="EX22" s="112"/>
      <c r="EY22" s="112"/>
      <c r="EZ22" s="112"/>
      <c r="FA22" s="112"/>
      <c r="FB22" s="112"/>
      <c r="FC22" s="112"/>
      <c r="FD22" s="112"/>
      <c r="FE22" s="112"/>
      <c r="FF22" s="112"/>
      <c r="FG22" s="112"/>
      <c r="FH22" s="112"/>
      <c r="FI22" s="112"/>
      <c r="FJ22" s="112"/>
      <c r="FK22" s="112"/>
      <c r="FL22" s="112"/>
      <c r="FM22" s="112"/>
      <c r="FN22" s="112"/>
      <c r="FO22" s="112"/>
      <c r="FP22" s="112"/>
      <c r="FQ22" s="112"/>
      <c r="FR22" s="112"/>
      <c r="FS22" s="112"/>
      <c r="FT22" s="112"/>
      <c r="FU22" s="112"/>
      <c r="FV22" s="112"/>
      <c r="FW22" s="112"/>
      <c r="FX22" s="112"/>
      <c r="FY22" s="112"/>
      <c r="FZ22" s="112"/>
      <c r="GA22" s="112"/>
      <c r="GB22" s="112"/>
      <c r="GC22" s="112"/>
      <c r="GD22" s="112"/>
      <c r="GE22" s="112"/>
      <c r="GF22" s="112"/>
      <c r="GG22" s="112"/>
      <c r="GH22" s="112"/>
      <c r="GI22" s="112"/>
      <c r="GJ22" s="112"/>
      <c r="GK22" s="112"/>
      <c r="GL22" s="112"/>
      <c r="GM22" s="112"/>
      <c r="GN22" s="112"/>
      <c r="GO22" s="112"/>
      <c r="GP22" s="112"/>
      <c r="GQ22" s="112"/>
      <c r="GR22" s="112"/>
      <c r="GS22" s="112"/>
      <c r="GT22" s="112"/>
      <c r="GU22" s="112"/>
      <c r="GV22" s="112"/>
      <c r="GW22" s="112"/>
      <c r="GX22" s="112"/>
      <c r="GY22" s="112"/>
      <c r="GZ22" s="112"/>
      <c r="HA22" s="112"/>
      <c r="HB22" s="112"/>
      <c r="HC22" s="112"/>
      <c r="HD22" s="112"/>
      <c r="HE22" s="112"/>
      <c r="HF22" s="112"/>
      <c r="HG22" s="112"/>
      <c r="HH22" s="112"/>
      <c r="HI22" s="112"/>
      <c r="HJ22" s="112"/>
      <c r="HK22" s="112"/>
      <c r="HL22" s="112"/>
      <c r="HM22" s="112"/>
      <c r="HN22" s="112"/>
      <c r="HO22" s="112"/>
      <c r="HP22" s="112"/>
      <c r="HQ22" s="112"/>
      <c r="HR22" s="112"/>
      <c r="HS22" s="112"/>
      <c r="HT22" s="112"/>
      <c r="HU22" s="112"/>
      <c r="HV22" s="112"/>
      <c r="HW22" s="112"/>
      <c r="HX22" s="112"/>
      <c r="HY22" s="112"/>
      <c r="HZ22" s="112"/>
      <c r="IA22" s="112"/>
      <c r="IB22" s="112"/>
      <c r="IC22" s="112"/>
      <c r="ID22" s="112"/>
      <c r="IE22" s="112"/>
      <c r="IF22" s="112"/>
      <c r="IG22" s="112"/>
      <c r="IH22" s="112"/>
      <c r="II22" s="112"/>
      <c r="IJ22" s="112"/>
      <c r="IK22" s="112"/>
      <c r="IL22" s="112"/>
      <c r="IM22" s="112"/>
      <c r="IN22" s="112"/>
      <c r="IO22" s="112"/>
      <c r="IP22" s="112"/>
      <c r="IQ22" s="112"/>
      <c r="IR22" s="112"/>
    </row>
    <row r="23" spans="1:252" ht="15" customHeight="1" x14ac:dyDescent="0.3">
      <c r="A23" s="102" t="s">
        <v>241</v>
      </c>
      <c r="B23" s="104" t="s">
        <v>260</v>
      </c>
      <c r="C23" s="103"/>
      <c r="D23" s="103"/>
      <c r="E23" s="103"/>
      <c r="F23" s="81"/>
      <c r="G23" s="81"/>
      <c r="H23" s="81"/>
      <c r="I23" s="61"/>
      <c r="J23" s="80">
        <v>1500000</v>
      </c>
      <c r="K23" s="71"/>
      <c r="L23" s="62"/>
    </row>
    <row r="24" spans="1:252" ht="15" customHeight="1" x14ac:dyDescent="0.3">
      <c r="A24" s="72" t="s">
        <v>242</v>
      </c>
      <c r="B24" s="67"/>
      <c r="C24" s="82"/>
      <c r="D24" s="82"/>
      <c r="E24" s="82"/>
      <c r="F24" s="82"/>
      <c r="G24" s="82"/>
      <c r="H24" s="82"/>
      <c r="I24" s="61"/>
      <c r="J24" s="75"/>
      <c r="K24" s="71"/>
      <c r="L24" s="62"/>
    </row>
    <row r="25" spans="1:252" ht="15" customHeight="1" x14ac:dyDescent="0.3">
      <c r="A25" s="76" t="s">
        <v>243</v>
      </c>
      <c r="B25" s="83" t="s">
        <v>244</v>
      </c>
      <c r="C25" s="84">
        <v>1</v>
      </c>
      <c r="D25" s="84">
        <v>1</v>
      </c>
      <c r="E25" s="84">
        <v>1</v>
      </c>
      <c r="F25" s="84">
        <v>1</v>
      </c>
      <c r="G25" s="84">
        <v>1</v>
      </c>
      <c r="H25" s="84">
        <v>1</v>
      </c>
      <c r="I25" s="61"/>
      <c r="J25" s="75"/>
      <c r="K25" s="71"/>
      <c r="L25" s="62"/>
    </row>
    <row r="26" spans="1:252" ht="15" customHeight="1" x14ac:dyDescent="0.3">
      <c r="A26" s="71"/>
      <c r="B26" s="61"/>
      <c r="C26" s="81"/>
      <c r="D26" s="81"/>
      <c r="E26" s="81"/>
      <c r="F26" s="81"/>
      <c r="G26" s="81"/>
      <c r="H26" s="81"/>
      <c r="I26" s="61"/>
      <c r="J26" s="75"/>
      <c r="K26" s="71"/>
      <c r="L26" s="62"/>
    </row>
    <row r="27" spans="1:252" ht="15" customHeight="1" x14ac:dyDescent="0.3">
      <c r="A27" s="72" t="s">
        <v>245</v>
      </c>
      <c r="B27" s="67"/>
      <c r="C27" s="82"/>
      <c r="D27" s="82"/>
      <c r="E27" s="82"/>
      <c r="F27" s="82"/>
      <c r="G27" s="82"/>
      <c r="H27" s="82"/>
      <c r="I27" s="61"/>
      <c r="J27" s="85" t="s">
        <v>246</v>
      </c>
      <c r="K27" s="71"/>
      <c r="L27" s="62"/>
    </row>
    <row r="28" spans="1:252" ht="15" customHeight="1" x14ac:dyDescent="0.3">
      <c r="A28" s="76" t="s">
        <v>247</v>
      </c>
      <c r="B28" s="83" t="s">
        <v>248</v>
      </c>
      <c r="C28" s="86">
        <f>C25*C13</f>
        <v>1000000</v>
      </c>
      <c r="D28" s="86">
        <f>D25*D13</f>
        <v>1000000</v>
      </c>
      <c r="E28" s="86">
        <f>E25*E13</f>
        <v>1000000</v>
      </c>
      <c r="F28" s="86">
        <f>F25*F13</f>
        <v>2000000</v>
      </c>
      <c r="G28" s="86">
        <f>G25*G13</f>
        <v>2000000</v>
      </c>
      <c r="H28" s="86">
        <f>H25*H13</f>
        <v>2000000</v>
      </c>
      <c r="I28" s="61"/>
      <c r="J28" s="87">
        <f>SUM(C28:H28)</f>
        <v>9000000</v>
      </c>
      <c r="K28" s="71"/>
      <c r="L28" s="62"/>
    </row>
    <row r="29" spans="1:252" ht="15" customHeight="1" x14ac:dyDescent="0.3">
      <c r="A29" s="101" t="s">
        <v>261</v>
      </c>
      <c r="B29" s="65" t="s">
        <v>249</v>
      </c>
      <c r="C29" s="92">
        <f>MAX(C28-IF(C16=2,C15*C13,IF(C16=1,C28*C15,C15)),0)</f>
        <v>990000</v>
      </c>
      <c r="D29" s="92">
        <f>MAX(D28-IF(D16=2,D15*D13,IF(D16=1,D28*D15,D15)),0)</f>
        <v>990000</v>
      </c>
      <c r="E29" s="92">
        <f>MAX(E28-IF(E16=2,E15*E13,IF(E16=1,E28*E15,E15)),0)</f>
        <v>950000</v>
      </c>
      <c r="F29" s="92">
        <f>MAX(F28-IF(F16=2,F15*F13,IF(F16=1,F28*F15,F15)),0)</f>
        <v>1985000</v>
      </c>
      <c r="G29" s="92">
        <f>MAX(G28-IF(G16=2,G15*G13,IF(G16=1,G28*G15,G15)),0)</f>
        <v>1990000</v>
      </c>
      <c r="H29" s="92">
        <f>MAX(H28-IF(H16=2,H15*H13,IF(H16=1,H28*H15,H15)),0)</f>
        <v>1800000</v>
      </c>
      <c r="I29" s="61"/>
      <c r="J29" s="89">
        <f>SUM(C29:H29)</f>
        <v>8705000</v>
      </c>
      <c r="K29" s="71"/>
      <c r="L29" s="62"/>
    </row>
    <row r="30" spans="1:252" ht="15" customHeight="1" x14ac:dyDescent="0.3">
      <c r="A30" s="101" t="s">
        <v>262</v>
      </c>
      <c r="B30" s="65"/>
      <c r="C30" s="92">
        <f>C28-C29</f>
        <v>10000</v>
      </c>
      <c r="D30" s="92">
        <f t="shared" ref="D30:H30" si="0">D28-D29</f>
        <v>10000</v>
      </c>
      <c r="E30" s="92">
        <f t="shared" si="0"/>
        <v>50000</v>
      </c>
      <c r="F30" s="92">
        <f t="shared" si="0"/>
        <v>15000</v>
      </c>
      <c r="G30" s="92">
        <f t="shared" si="0"/>
        <v>10000</v>
      </c>
      <c r="H30" s="92">
        <f t="shared" si="0"/>
        <v>200000</v>
      </c>
      <c r="I30" s="61"/>
      <c r="J30" s="89">
        <f>SUM(C30:H30)</f>
        <v>295000</v>
      </c>
      <c r="K30" s="71"/>
      <c r="L30" s="62"/>
    </row>
    <row r="31" spans="1:252" ht="15" customHeight="1" x14ac:dyDescent="0.3">
      <c r="A31" s="101" t="s">
        <v>269</v>
      </c>
      <c r="B31" s="65"/>
      <c r="C31" s="118">
        <f>MIN(C19,SUM(C29:D29))</f>
        <v>250000</v>
      </c>
      <c r="D31" s="118"/>
      <c r="E31" s="118">
        <f>SUM(E30:F30)</f>
        <v>65000</v>
      </c>
      <c r="F31" s="118"/>
      <c r="G31" s="118">
        <f>SUM(G30:H30)</f>
        <v>210000</v>
      </c>
      <c r="H31" s="118"/>
      <c r="I31" s="61"/>
      <c r="J31" s="89"/>
      <c r="K31" s="71"/>
      <c r="L31" s="62"/>
    </row>
    <row r="32" spans="1:252" ht="15" customHeight="1" x14ac:dyDescent="0.3">
      <c r="A32" s="101" t="s">
        <v>263</v>
      </c>
      <c r="B32" s="65"/>
      <c r="C32" s="118">
        <f>MIN(C22,SUM(C31:F31))</f>
        <v>315000</v>
      </c>
      <c r="D32" s="118"/>
      <c r="E32" s="118"/>
      <c r="F32" s="118"/>
      <c r="G32" s="118">
        <f>G31</f>
        <v>210000</v>
      </c>
      <c r="H32" s="118"/>
      <c r="I32" s="61"/>
      <c r="J32" s="89">
        <f>SUM(C32:H32)</f>
        <v>525000</v>
      </c>
      <c r="K32" s="71"/>
      <c r="L32" s="62"/>
    </row>
    <row r="33" spans="1:12" ht="15" customHeight="1" x14ac:dyDescent="0.3">
      <c r="A33" s="101" t="s">
        <v>264</v>
      </c>
      <c r="B33" s="65"/>
      <c r="C33" s="88"/>
      <c r="D33" s="88"/>
      <c r="E33" s="88"/>
      <c r="F33" s="88"/>
      <c r="G33" s="88"/>
      <c r="H33" s="88"/>
      <c r="I33" s="61"/>
      <c r="J33" s="89">
        <f>MIN(J32,J23)</f>
        <v>525000</v>
      </c>
      <c r="K33" s="71"/>
      <c r="L33" s="62"/>
    </row>
    <row r="34" spans="1:12" ht="15" customHeight="1" x14ac:dyDescent="0.3">
      <c r="A34" s="72" t="s">
        <v>250</v>
      </c>
      <c r="B34" s="73" t="s">
        <v>251</v>
      </c>
      <c r="C34" s="67"/>
      <c r="D34" s="67"/>
      <c r="E34" s="67"/>
      <c r="F34" s="67"/>
      <c r="G34" s="67"/>
      <c r="H34" s="67"/>
      <c r="I34" s="67"/>
      <c r="J34" s="90">
        <f>J33</f>
        <v>525000</v>
      </c>
      <c r="K34" s="71"/>
      <c r="L34" s="62"/>
    </row>
    <row r="35" spans="1:12" ht="15" customHeight="1" x14ac:dyDescent="0.3">
      <c r="A35" s="91"/>
      <c r="B35" s="69"/>
      <c r="C35" s="69"/>
      <c r="D35" s="69"/>
      <c r="E35" s="69"/>
      <c r="F35" s="69"/>
      <c r="G35" s="69"/>
      <c r="H35" s="69"/>
      <c r="I35" s="69"/>
      <c r="J35" s="69"/>
      <c r="K35" s="61"/>
      <c r="L35" s="62"/>
    </row>
    <row r="36" spans="1:12" ht="15" customHeight="1" x14ac:dyDescent="0.3">
      <c r="A36" s="11" t="s">
        <v>252</v>
      </c>
      <c r="B36" s="61"/>
      <c r="C36" s="92">
        <f t="shared" ref="C36:H36" si="1">$J$34*C28/SUM($C$28:$H$28)</f>
        <v>58333.333333333336</v>
      </c>
      <c r="D36" s="92">
        <f t="shared" si="1"/>
        <v>58333.333333333336</v>
      </c>
      <c r="E36" s="79">
        <f t="shared" si="1"/>
        <v>58333.333333333336</v>
      </c>
      <c r="F36" s="79">
        <f t="shared" si="1"/>
        <v>116666.66666666667</v>
      </c>
      <c r="G36" s="79">
        <f t="shared" si="1"/>
        <v>116666.66666666667</v>
      </c>
      <c r="H36" s="79">
        <f t="shared" si="1"/>
        <v>116666.66666666667</v>
      </c>
      <c r="I36" s="61"/>
      <c r="J36" s="61"/>
      <c r="K36" s="61"/>
      <c r="L36" s="62"/>
    </row>
    <row r="37" spans="1:12" ht="15" customHeight="1" x14ac:dyDescent="0.3">
      <c r="A37" s="11" t="s">
        <v>253</v>
      </c>
      <c r="B37" s="61"/>
      <c r="C37" s="92">
        <f>IFERROR($J$34*C29/SUM($C$29:$E$29)*$C$32/$J$32,0)</f>
        <v>106433.44709897612</v>
      </c>
      <c r="D37" s="92">
        <f t="shared" ref="D37:E37" si="2">IFERROR($J$34*D29/SUM($C$29:$E$29)*$C$32/$J$32,0)</f>
        <v>106433.44709897612</v>
      </c>
      <c r="E37" s="92">
        <f t="shared" si="2"/>
        <v>102133.10580204779</v>
      </c>
      <c r="F37" s="92">
        <f>IFERROR($J$34*F29/SUM($F$29:$H$29)*$F$32/$J$32,0)</f>
        <v>0</v>
      </c>
      <c r="G37" s="92">
        <f t="shared" ref="G37:H37" si="3">IFERROR($J$34*G29/SUM($F$29:$H$29)*$F$32/$J$32,0)</f>
        <v>0</v>
      </c>
      <c r="H37" s="92">
        <f t="shared" si="3"/>
        <v>0</v>
      </c>
      <c r="I37" s="61"/>
      <c r="J37" s="61"/>
      <c r="K37" s="61"/>
      <c r="L37" s="62"/>
    </row>
    <row r="38" spans="1:12" ht="15" customHeight="1" x14ac:dyDescent="0.3">
      <c r="A38" s="63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2"/>
    </row>
    <row r="39" spans="1:12" ht="15" customHeight="1" x14ac:dyDescent="0.3">
      <c r="A39" s="63"/>
      <c r="B39" s="61"/>
      <c r="C39" s="93"/>
      <c r="D39" s="61"/>
      <c r="E39" s="61"/>
      <c r="F39" s="61"/>
      <c r="G39" s="61"/>
      <c r="H39" s="61"/>
      <c r="I39" s="61"/>
      <c r="J39" s="61"/>
      <c r="K39" s="61"/>
      <c r="L39" s="62"/>
    </row>
    <row r="40" spans="1:12" ht="15" customHeight="1" x14ac:dyDescent="0.3">
      <c r="A40" s="63"/>
      <c r="B40" s="61"/>
      <c r="C40" s="93"/>
      <c r="D40" s="61"/>
      <c r="E40" s="61"/>
      <c r="F40" s="61"/>
      <c r="G40" s="61"/>
      <c r="H40" s="61"/>
      <c r="I40" s="61"/>
      <c r="J40" s="61"/>
      <c r="K40" s="61"/>
      <c r="L40" s="62"/>
    </row>
    <row r="41" spans="1:12" ht="15" customHeight="1" x14ac:dyDescent="0.3">
      <c r="A41" s="63"/>
      <c r="B41" s="61"/>
      <c r="C41" s="93"/>
      <c r="D41" s="61"/>
      <c r="E41" s="61"/>
      <c r="F41" s="61"/>
      <c r="G41" s="61"/>
      <c r="H41" s="61"/>
      <c r="I41" s="61"/>
      <c r="J41" s="61"/>
      <c r="K41" s="61"/>
      <c r="L41" s="62"/>
    </row>
    <row r="42" spans="1:12" ht="15" customHeight="1" x14ac:dyDescent="0.3">
      <c r="A42" s="63"/>
      <c r="B42" s="61"/>
      <c r="C42" s="93"/>
      <c r="D42" s="61"/>
      <c r="E42" s="61"/>
      <c r="F42" s="61"/>
      <c r="G42" s="61"/>
      <c r="H42" s="61"/>
      <c r="I42" s="61"/>
      <c r="J42" s="61"/>
      <c r="K42" s="61"/>
      <c r="L42" s="62"/>
    </row>
    <row r="43" spans="1:12" ht="15" customHeight="1" x14ac:dyDescent="0.3">
      <c r="A43" s="63"/>
      <c r="B43" s="61"/>
      <c r="C43" s="93"/>
      <c r="D43" s="61"/>
      <c r="E43" s="61"/>
      <c r="F43" s="61"/>
      <c r="G43" s="61"/>
      <c r="H43" s="61"/>
      <c r="I43" s="61"/>
      <c r="J43" s="61"/>
      <c r="K43" s="61"/>
      <c r="L43" s="62"/>
    </row>
    <row r="44" spans="1:12" ht="15" customHeight="1" x14ac:dyDescent="0.3">
      <c r="A44" s="63"/>
      <c r="B44" s="61"/>
      <c r="C44" s="93"/>
      <c r="D44" s="61"/>
      <c r="E44" s="61"/>
      <c r="F44" s="61"/>
      <c r="G44" s="61"/>
      <c r="H44" s="61"/>
      <c r="I44" s="61"/>
      <c r="J44" s="61"/>
      <c r="K44" s="61"/>
      <c r="L44" s="62"/>
    </row>
    <row r="45" spans="1:12" ht="15" customHeight="1" x14ac:dyDescent="0.3">
      <c r="A45" s="63"/>
      <c r="B45" s="61"/>
      <c r="C45" s="93"/>
      <c r="D45" s="61"/>
      <c r="E45" s="61"/>
      <c r="F45" s="61"/>
      <c r="G45" s="61"/>
      <c r="H45" s="61"/>
      <c r="I45" s="61"/>
      <c r="J45" s="61"/>
      <c r="K45" s="61"/>
      <c r="L45" s="62"/>
    </row>
    <row r="46" spans="1:12" ht="15" customHeight="1" x14ac:dyDescent="0.3">
      <c r="A46" s="94"/>
      <c r="B46" s="95"/>
      <c r="C46" s="96"/>
      <c r="D46" s="95"/>
      <c r="E46" s="95"/>
      <c r="F46" s="95"/>
      <c r="G46" s="95"/>
      <c r="H46" s="95"/>
      <c r="I46" s="95"/>
      <c r="J46" s="95"/>
      <c r="K46" s="95"/>
      <c r="L46" s="97"/>
    </row>
  </sheetData>
  <mergeCells count="15">
    <mergeCell ref="G31:H31"/>
    <mergeCell ref="G32:H32"/>
    <mergeCell ref="C31:D31"/>
    <mergeCell ref="E31:F31"/>
    <mergeCell ref="C22:F22"/>
    <mergeCell ref="C32:F32"/>
    <mergeCell ref="C20:D20"/>
    <mergeCell ref="E20:H20"/>
    <mergeCell ref="C21:F21"/>
    <mergeCell ref="E17:H17"/>
    <mergeCell ref="C17:D17"/>
    <mergeCell ref="C18:D18"/>
    <mergeCell ref="C19:D19"/>
    <mergeCell ref="E18:F18"/>
    <mergeCell ref="E19:F19"/>
  </mergeCells>
  <pageMargins left="0.70866099999999999" right="0.70866099999999999" top="0.748031" bottom="0.748031" header="0.31496099999999999" footer="0.31496099999999999"/>
  <pageSetup scale="44" orientation="portrait"/>
  <headerFooter>
    <oddHeader>&amp;C&amp;"Calibri,Bold"&amp;14&amp;K000000Format 3</oddHeader>
    <oddFooter>&amp;L&amp;"Calibri,Regular"&amp;11&amp;K00000015/11/2018&amp;C&amp;"Helvetica,Regular"&amp;12&amp;K000000&amp;P&amp;R&amp;"Calibri,Regular"&amp;11&amp;K000000FM6_Worked_example_policy_calculation_4.xlsx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OED files</vt:lpstr>
      <vt:lpstr>Policy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2019-04-11T08:55:25Z</dcterms:created>
  <dcterms:modified xsi:type="dcterms:W3CDTF">2019-07-09T15:19:02Z</dcterms:modified>
</cp:coreProperties>
</file>