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oh\git\ktest\ftest\data\fm24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L28" i="1"/>
  <c r="L27" i="1"/>
  <c r="L26" i="1"/>
  <c r="L25" i="1"/>
  <c r="L24" i="1"/>
  <c r="L15" i="1"/>
  <c r="L16" i="1"/>
  <c r="L17" i="1"/>
  <c r="I29" i="1"/>
  <c r="I28" i="1"/>
  <c r="I26" i="1"/>
  <c r="I25" i="1"/>
  <c r="I23" i="1"/>
  <c r="L23" i="1" s="1"/>
  <c r="I21" i="1"/>
  <c r="L21" i="1" s="1"/>
  <c r="I19" i="1"/>
  <c r="L19" i="1" s="1"/>
  <c r="I17" i="1"/>
  <c r="I16" i="1"/>
  <c r="L22" i="1"/>
  <c r="L20" i="1"/>
  <c r="L18" i="1"/>
  <c r="L14" i="1"/>
  <c r="L13" i="1"/>
  <c r="L12" i="1"/>
  <c r="L11" i="1"/>
  <c r="L10" i="1"/>
  <c r="L9" i="1"/>
  <c r="L8" i="1"/>
  <c r="L7" i="1"/>
  <c r="L6" i="1"/>
  <c r="L5" i="1"/>
  <c r="L4" i="1"/>
  <c r="L3" i="1"/>
  <c r="I13" i="1"/>
  <c r="I10" i="1"/>
  <c r="I7" i="1"/>
  <c r="I4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I27" i="1"/>
  <c r="I24" i="1"/>
  <c r="I22" i="1"/>
  <c r="I20" i="1"/>
  <c r="I18" i="1"/>
  <c r="I15" i="1"/>
  <c r="I14" i="1"/>
  <c r="I12" i="1"/>
  <c r="I11" i="1"/>
  <c r="I9" i="1"/>
  <c r="I8" i="1"/>
  <c r="I6" i="1"/>
  <c r="I5" i="1"/>
  <c r="I3" i="1"/>
  <c r="V12" i="1"/>
  <c r="V11" i="1"/>
  <c r="V10" i="1"/>
  <c r="V9" i="1"/>
  <c r="V8" i="1"/>
  <c r="V7" i="1"/>
  <c r="V6" i="1"/>
  <c r="V5" i="1"/>
  <c r="V4" i="1"/>
  <c r="V3" i="1"/>
</calcChain>
</file>

<file path=xl/sharedStrings.xml><?xml version="1.0" encoding="utf-8"?>
<sst xmlns="http://schemas.openxmlformats.org/spreadsheetml/2006/main" count="72" uniqueCount="22">
  <si>
    <t>item_id</t>
  </si>
  <si>
    <t>location_number</t>
  </si>
  <si>
    <t>coverage</t>
  </si>
  <si>
    <t>A</t>
  </si>
  <si>
    <t>Bldgs</t>
  </si>
  <si>
    <t>Contents</t>
  </si>
  <si>
    <t>Time Element</t>
  </si>
  <si>
    <t>B</t>
  </si>
  <si>
    <t>C</t>
  </si>
  <si>
    <t>D</t>
  </si>
  <si>
    <t>i</t>
  </si>
  <si>
    <t>ii</t>
  </si>
  <si>
    <t>calc</t>
  </si>
  <si>
    <t>oasos</t>
  </si>
  <si>
    <t>loss</t>
  </si>
  <si>
    <t>output_id</t>
  </si>
  <si>
    <t>l2</t>
  </si>
  <si>
    <t>l4</t>
  </si>
  <si>
    <t>l3</t>
  </si>
  <si>
    <t>l1</t>
  </si>
  <si>
    <t>guls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</si>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</sst>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2" fillId="0" borderId="0" xfId="0" applyNumberFormat="1" applyFont="1" applyBorder="1"/>
    <xf numFmtId="0" fontId="1" fillId="0" borderId="0" xfId="0" applyFont="1"/>
    <xf numFmtId="0" fontId="3" fillId="0" borderId="0" xfId="0" applyFont="1"/>
    <xf numFmtId="3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F11" sqref="F11"/>
    </sheetView>
  </sheetViews>
  <sheetFormatPr defaultRowHeight="14.4" x14ac:dyDescent="0.3"/>
  <cols>
    <col min="12" max="12" width="11" bestFit="1" customWidth="1"/>
    <col min="22" max="22" width="11" bestFit="1" customWidth="1"/>
  </cols>
  <sheetData>
    <row r="1" spans="1:31" x14ac:dyDescent="0.3">
      <c r="A1" t="s">
        <v>20</v>
      </c>
      <c r="D1" t="s">
        <v>19</v>
      </c>
      <c r="G1" t="s">
        <v>16</v>
      </c>
      <c r="J1" t="s">
        <v>18</v>
      </c>
      <c r="M1" t="s">
        <v>17</v>
      </c>
    </row>
    <row r="2" spans="1:31" x14ac:dyDescent="0.3">
      <c r="A2" t="s">
        <v>0</v>
      </c>
      <c r="B2" t="s">
        <v>14</v>
      </c>
      <c r="D2" t="s">
        <v>15</v>
      </c>
      <c r="E2" t="s">
        <v>14</v>
      </c>
      <c r="G2" t="s">
        <v>15</v>
      </c>
      <c r="H2" t="s">
        <v>14</v>
      </c>
      <c r="J2" t="s">
        <v>15</v>
      </c>
      <c r="K2" t="s">
        <v>14</v>
      </c>
      <c r="L2" t="s">
        <v>21</v>
      </c>
      <c r="M2" t="s">
        <v>0</v>
      </c>
      <c r="N2" t="s">
        <v>14</v>
      </c>
      <c r="P2" t="s">
        <v>0</v>
      </c>
      <c r="Q2" t="s">
        <v>1</v>
      </c>
      <c r="R2" t="s">
        <v>2</v>
      </c>
      <c r="V2" t="s">
        <v>13</v>
      </c>
      <c r="W2" t="s">
        <v>12</v>
      </c>
    </row>
    <row r="3" spans="1:31" x14ac:dyDescent="0.3">
      <c r="A3">
        <v>1</v>
      </c>
      <c r="B3">
        <v>387500000</v>
      </c>
      <c r="C3">
        <f>B3/SUM($B$3:$B$4)</f>
        <v>0.86111111111111116</v>
      </c>
      <c r="D3">
        <v>1</v>
      </c>
      <c r="E3">
        <v>449990016</v>
      </c>
      <c r="F3" s="6">
        <v>1</v>
      </c>
      <c r="G3">
        <v>1</v>
      </c>
      <c r="H3">
        <v>449990016</v>
      </c>
      <c r="I3">
        <f>H3/SUM(H$3:H$14)</f>
        <v>0.46633021169523425</v>
      </c>
      <c r="J3">
        <v>1</v>
      </c>
      <c r="K3">
        <v>70000000</v>
      </c>
      <c r="L3">
        <f>I3*$K$3*F3*C3</f>
        <v>28109348.871629402</v>
      </c>
      <c r="M3">
        <v>1</v>
      </c>
      <c r="N3">
        <v>28108808</v>
      </c>
      <c r="P3">
        <v>1</v>
      </c>
      <c r="Q3" s="1" t="s">
        <v>3</v>
      </c>
      <c r="R3" t="s">
        <v>4</v>
      </c>
      <c r="U3" s="1" t="s">
        <v>3</v>
      </c>
      <c r="V3">
        <f>SUMIF($Q$3:$Q$29,$U3,$N$3:$N$29)</f>
        <v>32733160.079999998</v>
      </c>
      <c r="W3" s="4">
        <v>32733792.074282873</v>
      </c>
      <c r="X3">
        <v>1</v>
      </c>
    </row>
    <row r="4" spans="1:31" x14ac:dyDescent="0.3">
      <c r="A4">
        <v>2</v>
      </c>
      <c r="B4">
        <v>62500000</v>
      </c>
      <c r="C4">
        <f>B4/SUM($B$3:$B$4)</f>
        <v>0.1388888888888889</v>
      </c>
      <c r="F4" s="6">
        <v>1</v>
      </c>
      <c r="I4">
        <f>I3</f>
        <v>0.46633021169523425</v>
      </c>
      <c r="L4">
        <f t="shared" ref="L4:L15" si="0">I4*$K$3*F4*C4</f>
        <v>4533765.9470370002</v>
      </c>
      <c r="M4">
        <v>2</v>
      </c>
      <c r="N4">
        <v>4533678.5</v>
      </c>
      <c r="P4">
        <v>2</v>
      </c>
      <c r="Q4" s="1" t="s">
        <v>3</v>
      </c>
      <c r="R4" t="s">
        <v>5</v>
      </c>
      <c r="U4" s="1" t="s">
        <v>7</v>
      </c>
      <c r="V4">
        <f t="shared" ref="V4:V12" si="1">SUMIF($Q$3:$Q$29,$U4,$N$3:$N$29)</f>
        <v>21797927.43</v>
      </c>
      <c r="W4" s="4">
        <v>21798105.62095838</v>
      </c>
      <c r="X4">
        <v>1</v>
      </c>
    </row>
    <row r="5" spans="1:31" x14ac:dyDescent="0.3">
      <c r="A5">
        <v>3</v>
      </c>
      <c r="B5">
        <v>1250000</v>
      </c>
      <c r="C5">
        <f>B5/B5</f>
        <v>1</v>
      </c>
      <c r="D5">
        <v>2</v>
      </c>
      <c r="E5">
        <v>1250000</v>
      </c>
      <c r="F5" s="6">
        <v>1</v>
      </c>
      <c r="G5">
        <v>2</v>
      </c>
      <c r="H5">
        <v>1250000</v>
      </c>
      <c r="I5">
        <f t="shared" ref="I5:I6" si="2">H5/SUM(H$3:H$14)</f>
        <v>1.2953904395493138E-3</v>
      </c>
      <c r="L5">
        <f t="shared" si="0"/>
        <v>90677.330768451968</v>
      </c>
      <c r="M5">
        <v>3</v>
      </c>
      <c r="N5">
        <v>90673.58</v>
      </c>
      <c r="P5">
        <v>3</v>
      </c>
      <c r="Q5" s="1" t="s">
        <v>3</v>
      </c>
      <c r="R5" t="s">
        <v>6</v>
      </c>
      <c r="U5" s="1" t="s">
        <v>8</v>
      </c>
      <c r="V5">
        <f t="shared" si="1"/>
        <v>11987046.460000001</v>
      </c>
      <c r="W5" s="4">
        <v>11986818.106450008</v>
      </c>
      <c r="X5">
        <v>1</v>
      </c>
    </row>
    <row r="6" spans="1:31" x14ac:dyDescent="0.3">
      <c r="A6">
        <v>4</v>
      </c>
      <c r="B6" s="5">
        <v>235000000</v>
      </c>
      <c r="C6">
        <f>B6/SUM($B$6:$B$7)</f>
        <v>0.78333333333333333</v>
      </c>
      <c r="D6">
        <v>3</v>
      </c>
      <c r="E6">
        <v>299990016</v>
      </c>
      <c r="F6" s="6">
        <v>1</v>
      </c>
      <c r="G6">
        <v>3</v>
      </c>
      <c r="H6">
        <v>299990016</v>
      </c>
      <c r="I6">
        <f t="shared" si="2"/>
        <v>0.31088335894931657</v>
      </c>
      <c r="L6">
        <f t="shared" si="0"/>
        <v>17046770.849054191</v>
      </c>
      <c r="M6">
        <v>4</v>
      </c>
      <c r="N6">
        <v>17046632</v>
      </c>
      <c r="P6">
        <v>4</v>
      </c>
      <c r="Q6" s="1" t="s">
        <v>7</v>
      </c>
      <c r="R6" t="s">
        <v>4</v>
      </c>
      <c r="U6" s="1" t="s">
        <v>9</v>
      </c>
      <c r="V6">
        <f t="shared" si="1"/>
        <v>3481865.24</v>
      </c>
      <c r="W6" s="4">
        <v>3481284.1983087379</v>
      </c>
      <c r="X6">
        <v>1</v>
      </c>
    </row>
    <row r="7" spans="1:31" x14ac:dyDescent="0.3">
      <c r="A7">
        <v>5</v>
      </c>
      <c r="B7" s="5">
        <v>65000000</v>
      </c>
      <c r="C7">
        <f>B7/SUM($B$6:$B$7)</f>
        <v>0.21666666666666667</v>
      </c>
      <c r="F7" s="6">
        <v>1</v>
      </c>
      <c r="I7">
        <f>I6</f>
        <v>0.31088335894931657</v>
      </c>
      <c r="L7">
        <f t="shared" si="0"/>
        <v>4715064.2773979679</v>
      </c>
      <c r="M7">
        <v>5</v>
      </c>
      <c r="N7">
        <v>4715026</v>
      </c>
      <c r="P7">
        <v>5</v>
      </c>
      <c r="Q7" s="1" t="s">
        <v>7</v>
      </c>
      <c r="R7" t="s">
        <v>5</v>
      </c>
      <c r="U7" s="1">
        <v>1</v>
      </c>
      <c r="V7">
        <f t="shared" si="1"/>
        <v>50602891.5</v>
      </c>
      <c r="W7" s="4">
        <v>51940000</v>
      </c>
      <c r="X7">
        <v>2</v>
      </c>
    </row>
    <row r="8" spans="1:31" x14ac:dyDescent="0.3">
      <c r="A8">
        <v>6</v>
      </c>
      <c r="B8" s="5">
        <v>500000</v>
      </c>
      <c r="C8">
        <f>B8/B8</f>
        <v>1</v>
      </c>
      <c r="D8">
        <v>4</v>
      </c>
      <c r="E8">
        <v>500000</v>
      </c>
      <c r="F8" s="6">
        <v>1</v>
      </c>
      <c r="G8">
        <v>4</v>
      </c>
      <c r="H8">
        <v>500000</v>
      </c>
      <c r="I8">
        <f t="shared" ref="I8:I9" si="3">H8/SUM(H$3:H$14)</f>
        <v>5.1815617581972551E-4</v>
      </c>
      <c r="L8">
        <f t="shared" si="0"/>
        <v>36270.932307380783</v>
      </c>
      <c r="M8">
        <v>6</v>
      </c>
      <c r="N8">
        <v>36269.43</v>
      </c>
      <c r="P8">
        <v>6</v>
      </c>
      <c r="Q8" s="1" t="s">
        <v>7</v>
      </c>
      <c r="R8" t="s">
        <v>6</v>
      </c>
      <c r="U8" s="1">
        <v>2</v>
      </c>
      <c r="V8">
        <f t="shared" si="1"/>
        <v>14321573</v>
      </c>
      <c r="W8" s="4">
        <v>13500000</v>
      </c>
      <c r="X8">
        <v>2</v>
      </c>
    </row>
    <row r="9" spans="1:31" x14ac:dyDescent="0.3">
      <c r="A9">
        <v>7</v>
      </c>
      <c r="B9">
        <v>135000000</v>
      </c>
      <c r="C9">
        <f>B9/SUM($B$9:$B$10)</f>
        <v>0.81818181818181823</v>
      </c>
      <c r="D9">
        <v>5</v>
      </c>
      <c r="E9">
        <v>164990000</v>
      </c>
      <c r="F9" s="6">
        <v>1</v>
      </c>
      <c r="G9">
        <v>5</v>
      </c>
      <c r="H9">
        <v>164990000</v>
      </c>
      <c r="I9">
        <f t="shared" si="3"/>
        <v>0.17098117489699305</v>
      </c>
      <c r="L9">
        <f t="shared" si="0"/>
        <v>9792558.1986459661</v>
      </c>
      <c r="M9">
        <v>7</v>
      </c>
      <c r="N9">
        <v>9792746</v>
      </c>
      <c r="P9">
        <v>7</v>
      </c>
      <c r="Q9" s="1" t="s">
        <v>8</v>
      </c>
      <c r="R9" t="s">
        <v>4</v>
      </c>
      <c r="U9" s="1">
        <v>3</v>
      </c>
      <c r="V9">
        <f t="shared" si="1"/>
        <v>361655.95999999996</v>
      </c>
      <c r="W9" s="4">
        <v>371212.24</v>
      </c>
      <c r="X9">
        <v>2</v>
      </c>
    </row>
    <row r="10" spans="1:31" x14ac:dyDescent="0.3">
      <c r="A10">
        <v>8</v>
      </c>
      <c r="B10">
        <v>30000000</v>
      </c>
      <c r="C10">
        <f>B10/SUM($B$9:$B$10)</f>
        <v>0.18181818181818182</v>
      </c>
      <c r="F10" s="6">
        <v>1</v>
      </c>
      <c r="I10">
        <f>I9</f>
        <v>0.17098117489699305</v>
      </c>
      <c r="L10">
        <f t="shared" si="0"/>
        <v>2176124.0441435478</v>
      </c>
      <c r="M10">
        <v>8</v>
      </c>
      <c r="N10">
        <v>2176165.75</v>
      </c>
      <c r="P10">
        <v>8</v>
      </c>
      <c r="Q10" s="1" t="s">
        <v>8</v>
      </c>
      <c r="R10" t="s">
        <v>5</v>
      </c>
      <c r="U10" s="1">
        <v>4</v>
      </c>
      <c r="V10">
        <f t="shared" si="1"/>
        <v>10025101</v>
      </c>
      <c r="W10" s="4">
        <v>9500000</v>
      </c>
      <c r="X10">
        <v>2</v>
      </c>
    </row>
    <row r="11" spans="1:31" x14ac:dyDescent="0.3">
      <c r="A11">
        <v>9</v>
      </c>
      <c r="B11">
        <v>250000</v>
      </c>
      <c r="C11">
        <f>B11/B11</f>
        <v>1</v>
      </c>
      <c r="D11">
        <v>6</v>
      </c>
      <c r="E11">
        <v>250000</v>
      </c>
      <c r="F11" s="6">
        <v>1</v>
      </c>
      <c r="G11">
        <v>6</v>
      </c>
      <c r="H11">
        <v>250000</v>
      </c>
      <c r="I11">
        <f t="shared" ref="I11:I12" si="4">H11/SUM(H$3:H$14)</f>
        <v>2.5907808790986275E-4</v>
      </c>
      <c r="L11">
        <f t="shared" si="0"/>
        <v>18135.466153690391</v>
      </c>
      <c r="M11">
        <v>9</v>
      </c>
      <c r="N11">
        <v>18134.71</v>
      </c>
      <c r="P11">
        <v>9</v>
      </c>
      <c r="Q11" s="1" t="s">
        <v>8</v>
      </c>
      <c r="R11" t="s">
        <v>6</v>
      </c>
      <c r="U11" s="1" t="s">
        <v>10</v>
      </c>
      <c r="V11">
        <f t="shared" si="1"/>
        <v>39599997.5</v>
      </c>
      <c r="W11" s="4">
        <v>39599999.999999993</v>
      </c>
      <c r="X11">
        <v>3</v>
      </c>
    </row>
    <row r="12" spans="1:31" x14ac:dyDescent="0.3">
      <c r="A12">
        <v>10</v>
      </c>
      <c r="B12">
        <v>42500000</v>
      </c>
      <c r="C12">
        <f>B12/SUM($B$12:$B$13)</f>
        <v>0.89473684210526316</v>
      </c>
      <c r="D12">
        <v>7</v>
      </c>
      <c r="E12">
        <v>47490000</v>
      </c>
      <c r="F12" s="6">
        <v>1</v>
      </c>
      <c r="G12">
        <v>7</v>
      </c>
      <c r="H12">
        <v>47490000</v>
      </c>
      <c r="I12">
        <f t="shared" si="4"/>
        <v>4.9214473579357536E-2</v>
      </c>
      <c r="L12">
        <f t="shared" si="0"/>
        <v>3082380.1873387089</v>
      </c>
      <c r="M12">
        <v>10</v>
      </c>
      <c r="N12">
        <v>3082901.5</v>
      </c>
      <c r="P12">
        <v>10</v>
      </c>
      <c r="Q12" s="1" t="s">
        <v>9</v>
      </c>
      <c r="R12" t="s">
        <v>4</v>
      </c>
      <c r="U12" s="1" t="s">
        <v>11</v>
      </c>
      <c r="V12">
        <f t="shared" si="1"/>
        <v>15840000.060000001</v>
      </c>
      <c r="W12" s="4">
        <v>15840000</v>
      </c>
      <c r="X12">
        <v>3</v>
      </c>
    </row>
    <row r="13" spans="1:31" x14ac:dyDescent="0.3">
      <c r="A13">
        <v>11</v>
      </c>
      <c r="B13">
        <v>5000000</v>
      </c>
      <c r="C13">
        <f>B13/SUM($B$12:$B$13)</f>
        <v>0.10526315789473684</v>
      </c>
      <c r="F13" s="6">
        <v>1</v>
      </c>
      <c r="I13">
        <f>I12</f>
        <v>4.9214473579357536E-2</v>
      </c>
      <c r="L13">
        <f t="shared" si="0"/>
        <v>362632.96321631869</v>
      </c>
      <c r="M13">
        <v>11</v>
      </c>
      <c r="N13">
        <v>362694.31</v>
      </c>
      <c r="P13">
        <v>11</v>
      </c>
      <c r="Q13" s="1" t="s">
        <v>9</v>
      </c>
      <c r="R13" t="s">
        <v>5</v>
      </c>
    </row>
    <row r="14" spans="1:31" x14ac:dyDescent="0.3">
      <c r="A14">
        <v>12</v>
      </c>
      <c r="B14">
        <v>500000</v>
      </c>
      <c r="C14">
        <f>B14/B14</f>
        <v>1</v>
      </c>
      <c r="D14">
        <v>8</v>
      </c>
      <c r="E14">
        <v>500000</v>
      </c>
      <c r="F14" s="6">
        <v>1</v>
      </c>
      <c r="G14">
        <v>8</v>
      </c>
      <c r="H14">
        <v>500000</v>
      </c>
      <c r="I14">
        <f>H14/SUM(H$3:H$14)</f>
        <v>5.1815617581972551E-4</v>
      </c>
      <c r="L14">
        <f t="shared" si="0"/>
        <v>36270.932307380783</v>
      </c>
      <c r="M14">
        <v>12</v>
      </c>
      <c r="N14">
        <v>36269.43</v>
      </c>
      <c r="P14">
        <v>12</v>
      </c>
      <c r="Q14" s="1" t="s">
        <v>9</v>
      </c>
      <c r="R14" t="s">
        <v>6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>
        <v>13</v>
      </c>
      <c r="B15">
        <v>35000000</v>
      </c>
      <c r="C15">
        <f>B15/SUM($B$15:$B$17)</f>
        <v>0.660377358490566</v>
      </c>
      <c r="D15">
        <v>9</v>
      </c>
      <c r="E15">
        <v>51940000</v>
      </c>
      <c r="F15" s="6">
        <v>1</v>
      </c>
      <c r="G15">
        <v>9</v>
      </c>
      <c r="H15">
        <v>51940000</v>
      </c>
      <c r="I15">
        <f>H15/SUM(H$15:H$23)</f>
        <v>0.68967154356222704</v>
      </c>
      <c r="J15">
        <v>2</v>
      </c>
      <c r="K15">
        <v>75311216</v>
      </c>
      <c r="L15">
        <f>I15*$K$15*F15*C15</f>
        <v>34300001.707913019</v>
      </c>
      <c r="M15">
        <v>13</v>
      </c>
      <c r="N15" s="3">
        <v>33417004</v>
      </c>
      <c r="P15">
        <v>13</v>
      </c>
      <c r="Q15" s="1">
        <v>1</v>
      </c>
      <c r="R15" t="s">
        <v>4</v>
      </c>
    </row>
    <row r="16" spans="1:31" x14ac:dyDescent="0.3">
      <c r="A16">
        <v>14</v>
      </c>
      <c r="B16">
        <v>15000000</v>
      </c>
      <c r="C16">
        <f t="shared" ref="C16:C17" si="5">B16/SUM($B$15:$B$17)</f>
        <v>0.28301886792452829</v>
      </c>
      <c r="F16" s="6">
        <v>1</v>
      </c>
      <c r="I16">
        <f>I15</f>
        <v>0.68967154356222704</v>
      </c>
      <c r="L16">
        <f t="shared" ref="L16:L24" si="6">I16*$K$15*F16*C16</f>
        <v>14700000.731962724</v>
      </c>
      <c r="M16">
        <v>14</v>
      </c>
      <c r="N16" s="3">
        <v>14321573</v>
      </c>
      <c r="P16">
        <v>14</v>
      </c>
      <c r="Q16" s="1">
        <v>1</v>
      </c>
      <c r="R16" t="s">
        <v>5</v>
      </c>
    </row>
    <row r="17" spans="1:18" x14ac:dyDescent="0.3">
      <c r="A17">
        <v>15</v>
      </c>
      <c r="B17">
        <v>3000000</v>
      </c>
      <c r="C17">
        <f t="shared" si="5"/>
        <v>5.6603773584905662E-2</v>
      </c>
      <c r="F17" s="6">
        <v>1</v>
      </c>
      <c r="I17">
        <f>I16</f>
        <v>0.68967154356222704</v>
      </c>
      <c r="L17">
        <f t="shared" si="6"/>
        <v>2940000.1463925447</v>
      </c>
      <c r="M17">
        <v>15</v>
      </c>
      <c r="N17" s="3">
        <v>2864314.5</v>
      </c>
      <c r="P17">
        <v>15</v>
      </c>
      <c r="Q17" s="1">
        <v>1</v>
      </c>
      <c r="R17" t="s">
        <v>6</v>
      </c>
    </row>
    <row r="18" spans="1:18" x14ac:dyDescent="0.3">
      <c r="A18">
        <v>16</v>
      </c>
      <c r="B18">
        <v>10500000</v>
      </c>
      <c r="C18">
        <f>B18/SUM($B$18:$B$19)</f>
        <v>0.7</v>
      </c>
      <c r="D18">
        <v>10</v>
      </c>
      <c r="E18">
        <v>13500000</v>
      </c>
      <c r="F18" s="6">
        <v>1</v>
      </c>
      <c r="G18">
        <v>10</v>
      </c>
      <c r="H18">
        <v>13500000</v>
      </c>
      <c r="I18">
        <f>H18/SUM(H$15:H$23)</f>
        <v>0.17925617709068281</v>
      </c>
      <c r="L18">
        <f t="shared" si="6"/>
        <v>9450000.4705474656</v>
      </c>
      <c r="M18">
        <v>16</v>
      </c>
      <c r="N18" s="3">
        <v>10025101</v>
      </c>
      <c r="P18">
        <v>16</v>
      </c>
      <c r="Q18" s="1">
        <v>2</v>
      </c>
      <c r="R18" t="s">
        <v>4</v>
      </c>
    </row>
    <row r="19" spans="1:18" x14ac:dyDescent="0.3">
      <c r="A19">
        <v>17</v>
      </c>
      <c r="B19">
        <v>4500000</v>
      </c>
      <c r="C19">
        <f>B19/SUM($B$18:$B$19)</f>
        <v>0.3</v>
      </c>
      <c r="F19" s="6">
        <v>1</v>
      </c>
      <c r="I19">
        <f>I18</f>
        <v>0.17925617709068281</v>
      </c>
      <c r="L19">
        <f t="shared" si="6"/>
        <v>4050000.2016631993</v>
      </c>
      <c r="M19">
        <v>17</v>
      </c>
      <c r="N19" s="3">
        <v>4296472</v>
      </c>
      <c r="P19">
        <v>17</v>
      </c>
      <c r="Q19" s="1">
        <v>2</v>
      </c>
      <c r="R19" t="s">
        <v>5</v>
      </c>
    </row>
    <row r="20" spans="1:18" x14ac:dyDescent="0.3">
      <c r="A20">
        <v>18</v>
      </c>
      <c r="B20">
        <v>278788</v>
      </c>
      <c r="C20">
        <f>B20/SUM($B$20:$B$21)</f>
        <v>0.736000084479973</v>
      </c>
      <c r="D20">
        <v>11</v>
      </c>
      <c r="E20">
        <v>371212.25</v>
      </c>
      <c r="F20" s="6">
        <v>1</v>
      </c>
      <c r="G20">
        <v>11</v>
      </c>
      <c r="H20">
        <v>371212.25</v>
      </c>
      <c r="I20">
        <f>H20/SUM(H$15:H$23)</f>
        <v>4.9290436166096905E-3</v>
      </c>
      <c r="L20">
        <f t="shared" si="6"/>
        <v>273212.26096416282</v>
      </c>
      <c r="M20">
        <v>18</v>
      </c>
      <c r="N20" s="3">
        <v>266178.81</v>
      </c>
      <c r="P20">
        <v>18</v>
      </c>
      <c r="Q20" s="1">
        <v>3</v>
      </c>
      <c r="R20" t="s">
        <v>4</v>
      </c>
    </row>
    <row r="21" spans="1:18" x14ac:dyDescent="0.3">
      <c r="A21">
        <v>19</v>
      </c>
      <c r="B21">
        <v>100000</v>
      </c>
      <c r="C21">
        <f>B21/SUM($B$20:$B$21)</f>
        <v>0.26399991552002705</v>
      </c>
      <c r="F21" s="6">
        <v>1</v>
      </c>
      <c r="I21">
        <f>I20</f>
        <v>4.9290436166096905E-3</v>
      </c>
      <c r="L21">
        <f t="shared" si="6"/>
        <v>98000.007519750798</v>
      </c>
      <c r="M21">
        <v>19</v>
      </c>
      <c r="N21" s="3">
        <v>95477.15</v>
      </c>
      <c r="P21">
        <v>19</v>
      </c>
      <c r="Q21" s="1">
        <v>3</v>
      </c>
      <c r="R21" t="s">
        <v>5</v>
      </c>
    </row>
    <row r="22" spans="1:18" x14ac:dyDescent="0.3">
      <c r="A22">
        <v>20</v>
      </c>
      <c r="B22">
        <v>7500000</v>
      </c>
      <c r="C22">
        <f>B22/SUM($B$22:$B$23)</f>
        <v>0.7142857142857143</v>
      </c>
      <c r="D22">
        <v>12</v>
      </c>
      <c r="E22">
        <v>9500000</v>
      </c>
      <c r="F22" s="6">
        <v>1</v>
      </c>
      <c r="G22">
        <v>12</v>
      </c>
      <c r="H22">
        <v>9500000</v>
      </c>
      <c r="I22">
        <f>H22/SUM(H$15:H$23)</f>
        <v>0.1261432357304805</v>
      </c>
      <c r="L22">
        <f t="shared" si="6"/>
        <v>6785714.6235979535</v>
      </c>
      <c r="M22">
        <v>20</v>
      </c>
      <c r="N22" s="3">
        <v>7160786.5</v>
      </c>
      <c r="P22">
        <v>20</v>
      </c>
      <c r="Q22" s="1">
        <v>4</v>
      </c>
      <c r="R22" t="s">
        <v>4</v>
      </c>
    </row>
    <row r="23" spans="1:18" x14ac:dyDescent="0.3">
      <c r="A23">
        <v>21</v>
      </c>
      <c r="B23">
        <v>3000000</v>
      </c>
      <c r="C23">
        <f>B23/SUM($B$22:$B$23)</f>
        <v>0.2857142857142857</v>
      </c>
      <c r="F23" s="6">
        <v>1</v>
      </c>
      <c r="I23">
        <f>I22</f>
        <v>0.1261432357304805</v>
      </c>
      <c r="L23">
        <f t="shared" si="6"/>
        <v>2714285.8494391814</v>
      </c>
      <c r="M23">
        <v>21</v>
      </c>
      <c r="N23" s="3">
        <v>2864314.5</v>
      </c>
      <c r="P23">
        <v>21</v>
      </c>
      <c r="Q23" s="1">
        <v>4</v>
      </c>
      <c r="R23" t="s">
        <v>5</v>
      </c>
    </row>
    <row r="24" spans="1:18" x14ac:dyDescent="0.3">
      <c r="A24">
        <v>22</v>
      </c>
      <c r="B24">
        <v>30000000</v>
      </c>
      <c r="C24">
        <f>B24/SUM($B$24:$B$26)</f>
        <v>0.75</v>
      </c>
      <c r="D24">
        <v>13</v>
      </c>
      <c r="E24">
        <v>39600000</v>
      </c>
      <c r="F24" s="6">
        <v>1</v>
      </c>
      <c r="G24">
        <v>13</v>
      </c>
      <c r="H24">
        <v>39600000</v>
      </c>
      <c r="I24">
        <f>H24/SUM(H$24:H$27)</f>
        <v>0.7142857142857143</v>
      </c>
      <c r="J24">
        <v>3</v>
      </c>
      <c r="K24">
        <v>55440000</v>
      </c>
      <c r="L24">
        <f>I24*$K$24*F24*C24</f>
        <v>29700000</v>
      </c>
      <c r="M24">
        <v>22</v>
      </c>
      <c r="N24">
        <v>29699998</v>
      </c>
      <c r="P24">
        <v>22</v>
      </c>
      <c r="Q24" s="1" t="s">
        <v>10</v>
      </c>
      <c r="R24" t="s">
        <v>4</v>
      </c>
    </row>
    <row r="25" spans="1:18" x14ac:dyDescent="0.3">
      <c r="A25">
        <v>23</v>
      </c>
      <c r="B25">
        <v>7500000</v>
      </c>
      <c r="C25">
        <f t="shared" ref="C25:C26" si="7">B25/SUM($B$24:$B$26)</f>
        <v>0.1875</v>
      </c>
      <c r="F25" s="6">
        <v>1</v>
      </c>
      <c r="I25">
        <f>I24</f>
        <v>0.7142857142857143</v>
      </c>
      <c r="L25">
        <f t="shared" ref="L25:L29" si="8">I25*$K$24*F25*C25</f>
        <v>7425000</v>
      </c>
      <c r="M25">
        <v>23</v>
      </c>
      <c r="N25">
        <v>7424999.5</v>
      </c>
      <c r="P25">
        <v>23</v>
      </c>
      <c r="Q25" s="1" t="s">
        <v>10</v>
      </c>
      <c r="R25" t="s">
        <v>5</v>
      </c>
    </row>
    <row r="26" spans="1:18" x14ac:dyDescent="0.3">
      <c r="A26">
        <v>24</v>
      </c>
      <c r="B26">
        <v>2500000</v>
      </c>
      <c r="C26">
        <f t="shared" si="7"/>
        <v>6.25E-2</v>
      </c>
      <c r="F26" s="6">
        <v>1</v>
      </c>
      <c r="I26">
        <f>I25</f>
        <v>0.7142857142857143</v>
      </c>
      <c r="L26">
        <f t="shared" si="8"/>
        <v>2475000</v>
      </c>
      <c r="M26">
        <v>24</v>
      </c>
      <c r="N26">
        <v>2475000</v>
      </c>
      <c r="P26">
        <v>24</v>
      </c>
      <c r="Q26" s="1" t="s">
        <v>10</v>
      </c>
      <c r="R26" t="s">
        <v>6</v>
      </c>
    </row>
    <row r="27" spans="1:18" x14ac:dyDescent="0.3">
      <c r="A27">
        <v>25</v>
      </c>
      <c r="B27">
        <v>10000000</v>
      </c>
      <c r="C27">
        <f>B27/SUM($B$27:$B$29)</f>
        <v>0.625</v>
      </c>
      <c r="D27">
        <v>14</v>
      </c>
      <c r="E27">
        <v>15840000</v>
      </c>
      <c r="F27" s="6">
        <v>1</v>
      </c>
      <c r="G27">
        <v>14</v>
      </c>
      <c r="H27">
        <v>15840000</v>
      </c>
      <c r="I27">
        <f>H27/SUM(H$24:H$27)</f>
        <v>0.2857142857142857</v>
      </c>
      <c r="L27">
        <f t="shared" si="8"/>
        <v>9900000</v>
      </c>
      <c r="M27">
        <v>25</v>
      </c>
      <c r="N27">
        <v>9900000</v>
      </c>
      <c r="P27">
        <v>25</v>
      </c>
      <c r="Q27" s="1" t="s">
        <v>11</v>
      </c>
      <c r="R27" t="s">
        <v>4</v>
      </c>
    </row>
    <row r="28" spans="1:18" x14ac:dyDescent="0.3">
      <c r="A28">
        <v>26</v>
      </c>
      <c r="B28">
        <v>5000000</v>
      </c>
      <c r="C28">
        <f t="shared" ref="C28:C29" si="9">B28/SUM($B$27:$B$29)</f>
        <v>0.3125</v>
      </c>
      <c r="F28" s="6">
        <v>1</v>
      </c>
      <c r="I28">
        <f>I27</f>
        <v>0.2857142857142857</v>
      </c>
      <c r="L28">
        <f t="shared" si="8"/>
        <v>4950000</v>
      </c>
      <c r="M28">
        <v>26</v>
      </c>
      <c r="N28">
        <v>4950000</v>
      </c>
      <c r="P28">
        <v>26</v>
      </c>
      <c r="Q28" s="1" t="s">
        <v>11</v>
      </c>
      <c r="R28" t="s">
        <v>5</v>
      </c>
    </row>
    <row r="29" spans="1:18" x14ac:dyDescent="0.3">
      <c r="A29">
        <v>27</v>
      </c>
      <c r="B29">
        <v>1000000</v>
      </c>
      <c r="C29">
        <f t="shared" si="9"/>
        <v>6.25E-2</v>
      </c>
      <c r="F29" s="6">
        <v>1</v>
      </c>
      <c r="I29">
        <f>I28</f>
        <v>0.2857142857142857</v>
      </c>
      <c r="L29">
        <f t="shared" si="8"/>
        <v>990000</v>
      </c>
      <c r="M29">
        <v>27</v>
      </c>
      <c r="N29">
        <v>990000.06</v>
      </c>
      <c r="P29">
        <v>27</v>
      </c>
      <c r="Q29" s="1" t="s">
        <v>11</v>
      </c>
      <c r="R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2018-03-09T11:04:55Z</dcterms:created>
  <dcterms:modified xsi:type="dcterms:W3CDTF">2018-03-09T14:57:04Z</dcterms:modified>
</cp:coreProperties>
</file>