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19\"/>
    </mc:Choice>
  </mc:AlternateContent>
  <bookViews>
    <workbookView xWindow="120" yWindow="60" windowWidth="18960" windowHeight="8664"/>
  </bookViews>
  <sheets>
    <sheet name="Introduction" sheetId="13" r:id="rId1"/>
    <sheet name="Policy Calculation" sheetId="11" r:id="rId2"/>
    <sheet name="Oasis Implementation" sheetId="12" r:id="rId3"/>
  </sheets>
  <calcPr calcId="162913"/>
</workbook>
</file>

<file path=xl/calcChain.xml><?xml version="1.0" encoding="utf-8"?>
<calcChain xmlns="http://schemas.openxmlformats.org/spreadsheetml/2006/main">
  <c r="N51" i="11" l="1"/>
  <c r="N50" i="11"/>
  <c r="N49" i="11"/>
  <c r="N48" i="11" l="1"/>
  <c r="L48" i="11" l="1"/>
  <c r="K48" i="11"/>
  <c r="J48" i="11"/>
  <c r="I48" i="11"/>
  <c r="F48" i="11"/>
  <c r="E48" i="11"/>
  <c r="D48" i="11"/>
  <c r="C48" i="11"/>
  <c r="N53" i="11" l="1"/>
  <c r="N52" i="11"/>
  <c r="C53" i="11" l="1"/>
  <c r="D53" i="11"/>
  <c r="L53" i="11"/>
  <c r="J53" i="11"/>
  <c r="K53" i="11"/>
  <c r="I53" i="11"/>
  <c r="F53" i="11"/>
  <c r="E53" i="11"/>
</calcChain>
</file>

<file path=xl/sharedStrings.xml><?xml version="1.0" encoding="utf-8"?>
<sst xmlns="http://schemas.openxmlformats.org/spreadsheetml/2006/main" count="161" uniqueCount="145">
  <si>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</si>
  <si>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</si>
  <si>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</si>
  <si>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</si>
  <si>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</si>
  <si>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</si>
  <si>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</si>
  <si>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</si>
  <si>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</si>
  <si>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</si>
  <si>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</si>
  <si>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</si>
  <si>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</si>
  <si>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</si>
  <si>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</si>
  <si>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</si>
  <si>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</si>
  <si>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</si>
  <si>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</si>
  <si>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</si>
  <si>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</si>
  <si>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</si>
  <si>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</si>
  <si>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</si>
  <si>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</si>
  <si>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</si>
  <si>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</si>
  <si>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</si>
  <si>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</si>
  <si>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</si>
  <si>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</si>
  <si>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</si>
  <si>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</si>
  <si>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</si>
  <si>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</si>
  <si>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</si>
  <si>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</si>
  <si>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</si>
  <si>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</si>
  <si>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</si>
  <si>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</si>
  <si>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</si>
  <si>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</si>
  <si>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</si>
  <si>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</si>
  <si>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</si>
  <si>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</si>
  <si>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</si>
  <si>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</si>
  <si>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</si>
  <si>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</si>
  <si>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</si>
  <si>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</si>
  <si>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</si>
  <si>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</si>
  <si>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</si>
  <si>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</si>
  <si>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</si>
  <si>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</si>
  <si>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</si>
  <si>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</si>
  <si>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</si>
  <si>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</si>
  <si>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</si>
  <si>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</si>
  <si>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</si>
  <si>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</si>
  <si>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</si>
  <si>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</si>
  <si>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</si>
  <si>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</si>
  <si>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</si>
  <si>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</si>
  <si>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</si>
  <si>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</si>
  <si>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</si>
  <si>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</si>
  <si>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</si>
  <si>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>Programme</t>
  </si>
  <si>
    <t>Oasis Data tables</t>
  </si>
  <si>
    <t>AGG_ID</t>
  </si>
  <si>
    <t>PolicyTC</t>
  </si>
  <si>
    <t>LAYER_ID</t>
  </si>
  <si>
    <t>POLICYTC_ID</t>
  </si>
  <si>
    <t>AREAPERIL_ID</t>
  </si>
  <si>
    <t>VULNERABILITY_ID</t>
  </si>
  <si>
    <t>TIV</t>
  </si>
  <si>
    <t>GUL = V * DR</t>
  </si>
  <si>
    <t>GROUP_ID</t>
  </si>
  <si>
    <t>Exposures</t>
  </si>
  <si>
    <t>Financial Module</t>
  </si>
  <si>
    <t>Profile A_1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</si>
  <si>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</si>
  <si>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</si>
  <si>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</si>
  <si>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</si>
  <si>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</si>
  <si>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</si>
  <si>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</si>
  <si>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</si>
  <si>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</si>
  <si>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</si>
  <si>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</si>
  <si>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</si>
  <si>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</si>
  <si>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</si>
  <si>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>Made-up example of a residential insurance policy;</t>
  </si>
  <si>
    <t>Insured Loss</t>
  </si>
  <si>
    <t>Location 1</t>
  </si>
  <si>
    <t>Location 2</t>
  </si>
  <si>
    <t>Policy</t>
  </si>
  <si>
    <t>Location 2 Structure</t>
  </si>
  <si>
    <t>Location 2 Other Structure</t>
  </si>
  <si>
    <t>Location 2 Contents</t>
  </si>
  <si>
    <t>Location 2 Time Element</t>
  </si>
  <si>
    <t>Step 2: Net of Policy Ded</t>
  </si>
  <si>
    <t>Policy Deductible</t>
  </si>
  <si>
    <t>Coverage Deductible</t>
  </si>
  <si>
    <t>CD</t>
  </si>
  <si>
    <t>S1 = Max(GUL-CD,0)</t>
  </si>
  <si>
    <t>S3 = Min(S2,L)</t>
  </si>
  <si>
    <t>IL = S3</t>
  </si>
  <si>
    <t>S2 = Max(Sum(S1)-D,0)</t>
  </si>
  <si>
    <t>Step 3: Net of Policy Lim</t>
  </si>
  <si>
    <t>LEVEL_ID</t>
  </si>
  <si>
    <t>CALCRULE_ID</t>
  </si>
  <si>
    <t>ALLOCRULE_ID</t>
  </si>
  <si>
    <t>DED</t>
  </si>
  <si>
    <t>LIM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</si>
  <si>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</si>
  <si>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</si>
  <si>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</si>
  <si>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</si>
  <si>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</si>
  <si>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</si>
  <si>
    <t>Back Allocated Insured Loss</t>
  </si>
  <si>
    <r>
      <t xml:space="preserve">Residential policy with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 Policy losses are back-allocated in proportion to the </t>
    </r>
    <r>
      <rPr>
        <b/>
        <i/>
        <sz val="11"/>
        <color theme="1"/>
        <rFont val="Calibri"/>
        <family val="2"/>
        <scheme val="minor"/>
      </rPr>
      <t>coverage insured loss</t>
    </r>
    <r>
      <rPr>
        <sz val="11"/>
        <color theme="1"/>
        <rFont val="Calibri"/>
        <family val="2"/>
        <scheme val="minor"/>
      </rPr>
      <t xml:space="preserve"> (or in the general case, the input losses from the previous level of calculation)</t>
    </r>
  </si>
  <si>
    <r>
      <t>Residential policy with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</t>
    </r>
  </si>
  <si>
    <t xml:space="preserve">Residential policy with blanket policy terms. </t>
  </si>
  <si>
    <t>FROM_AGG_ID</t>
  </si>
  <si>
    <t>Xref</t>
  </si>
  <si>
    <t>OUTPUT_ID</t>
  </si>
  <si>
    <t>COVERAGE_ID</t>
  </si>
  <si>
    <t>Item file</t>
  </si>
  <si>
    <t xml:space="preserve">A deductible and limit is applied to the sum of the ground up losses across all coverages and locations at the policy level, and then back-allocated to coverage.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</si>
</sst>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center" vertical="top"/>
    </xf>
    <xf numFmtId="0" fontId="0" fillId="0" borderId="8" xfId="0" applyBorder="1" applyAlignment="1">
      <alignment vertical="top"/>
    </xf>
    <xf numFmtId="0" fontId="0" fillId="0" borderId="7" xfId="0" applyBorder="1" applyAlignment="1">
      <alignment vertical="top"/>
    </xf>
    <xf numFmtId="0" fontId="3" fillId="0" borderId="5" xfId="0" applyFont="1" applyBorder="1" applyAlignment="1">
      <alignment horizontal="right" vertical="top"/>
    </xf>
    <xf numFmtId="0" fontId="3" fillId="0" borderId="9" xfId="0" applyFont="1" applyBorder="1" applyAlignment="1">
      <alignment vertical="top"/>
    </xf>
    <xf numFmtId="3" fontId="0" fillId="0" borderId="9" xfId="0" applyNumberFormat="1" applyFont="1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3" fontId="0" fillId="0" borderId="12" xfId="0" applyNumberFormat="1" applyFont="1" applyBorder="1" applyAlignment="1">
      <alignment vertical="top"/>
    </xf>
    <xf numFmtId="164" fontId="13" fillId="0" borderId="9" xfId="3" applyNumberFormat="1" applyFont="1" applyBorder="1" applyAlignment="1">
      <alignment vertical="top"/>
    </xf>
    <xf numFmtId="3" fontId="13" fillId="0" borderId="0" xfId="0" applyNumberFormat="1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6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0" fontId="0" fillId="0" borderId="0" xfId="0" applyBorder="1" applyAlignment="1">
      <alignment horizontal="right" vertical="top"/>
    </xf>
    <xf numFmtId="3" fontId="0" fillId="0" borderId="11" xfId="0" applyNumberFormat="1" applyBorder="1" applyAlignment="1">
      <alignment horizontal="right" vertical="top"/>
    </xf>
    <xf numFmtId="3" fontId="0" fillId="0" borderId="11" xfId="0" applyNumberForma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3" fontId="6" fillId="0" borderId="0" xfId="0" applyNumberFormat="1" applyFont="1" applyBorder="1" applyAlignment="1">
      <alignment horizontal="center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showGridLines="0" tabSelected="1" zoomScale="85" zoomScaleNormal="85" workbookViewId="0">
      <selection activeCell="A11" sqref="A11"/>
    </sheetView>
  </sheetViews>
  <sheetFormatPr defaultRowHeight="14.4" x14ac:dyDescent="0.3"/>
  <cols>
    <col min="1" max="1" width="23.44140625" customWidth="1"/>
    <col min="17" max="17" width="10.21875" bestFit="1" customWidth="1"/>
  </cols>
  <sheetData>
    <row r="1" spans="1:2" x14ac:dyDescent="0.3">
      <c r="A1" s="14" t="s">
        <v>48</v>
      </c>
    </row>
    <row r="3" spans="1:2" x14ac:dyDescent="0.3">
      <c r="A3" t="s">
        <v>100</v>
      </c>
    </row>
    <row r="4" spans="1:2" x14ac:dyDescent="0.3">
      <c r="A4" t="s">
        <v>105</v>
      </c>
    </row>
    <row r="6" spans="1:2" x14ac:dyDescent="0.3">
      <c r="A6" s="14" t="s">
        <v>49</v>
      </c>
    </row>
    <row r="7" spans="1:2" x14ac:dyDescent="0.3">
      <c r="A7" s="14"/>
    </row>
    <row r="8" spans="1:2" x14ac:dyDescent="0.3">
      <c r="A8" t="s">
        <v>106</v>
      </c>
    </row>
    <row r="9" spans="1:2" x14ac:dyDescent="0.3">
      <c r="A9" s="3" t="s">
        <v>137</v>
      </c>
    </row>
    <row r="10" spans="1:2" x14ac:dyDescent="0.3">
      <c r="A10" s="3"/>
    </row>
    <row r="11" spans="1:2" x14ac:dyDescent="0.3">
      <c r="A11" s="3"/>
    </row>
    <row r="13" spans="1:2" x14ac:dyDescent="0.3">
      <c r="A13" s="14" t="s">
        <v>50</v>
      </c>
    </row>
    <row r="14" spans="1:2" x14ac:dyDescent="0.3">
      <c r="A14" s="15"/>
    </row>
    <row r="15" spans="1:2" x14ac:dyDescent="0.3">
      <c r="A15" s="16" t="s">
        <v>51</v>
      </c>
      <c r="B15" t="s">
        <v>99</v>
      </c>
    </row>
    <row r="16" spans="1:2" x14ac:dyDescent="0.3">
      <c r="A16" s="15"/>
    </row>
    <row r="17" spans="1:17" x14ac:dyDescent="0.3">
      <c r="A17" s="16" t="s">
        <v>52</v>
      </c>
      <c r="B17" t="s">
        <v>92</v>
      </c>
    </row>
    <row r="18" spans="1:17" x14ac:dyDescent="0.3">
      <c r="B18" t="s">
        <v>101</v>
      </c>
    </row>
    <row r="19" spans="1:17" x14ac:dyDescent="0.3">
      <c r="B19" s="41" t="s">
        <v>94</v>
      </c>
    </row>
    <row r="20" spans="1:17" x14ac:dyDescent="0.3">
      <c r="B20" s="41" t="s">
        <v>95</v>
      </c>
    </row>
    <row r="21" spans="1:17" x14ac:dyDescent="0.3">
      <c r="B21" t="s">
        <v>93</v>
      </c>
    </row>
    <row r="22" spans="1:17" x14ac:dyDescent="0.3">
      <c r="B22" t="s">
        <v>102</v>
      </c>
    </row>
    <row r="23" spans="1:17" ht="15.6" x14ac:dyDescent="0.3">
      <c r="B23" s="41" t="s">
        <v>103</v>
      </c>
      <c r="Q23" s="23"/>
    </row>
    <row r="24" spans="1:17" x14ac:dyDescent="0.3">
      <c r="B24" s="41" t="s">
        <v>98</v>
      </c>
    </row>
    <row r="25" spans="1:17" x14ac:dyDescent="0.3">
      <c r="B25" s="41" t="s">
        <v>96</v>
      </c>
    </row>
    <row r="26" spans="1:17" x14ac:dyDescent="0.3">
      <c r="B26" s="41" t="s">
        <v>104</v>
      </c>
    </row>
    <row r="27" spans="1:17" x14ac:dyDescent="0.3">
      <c r="B27" s="42" t="s">
        <v>97</v>
      </c>
    </row>
  </sheetData>
  <hyperlinks>
    <hyperlink ref="A15" location="'Policy Calculation'!A1" display="Policy calculation"/>
    <hyperlink ref="A17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opLeftCell="A25" zoomScale="84" zoomScaleNormal="84" workbookViewId="0">
      <selection activeCell="A31" sqref="A31"/>
    </sheetView>
  </sheetViews>
  <sheetFormatPr defaultColWidth="9.21875" defaultRowHeight="14.4" x14ac:dyDescent="0.3"/>
  <cols>
    <col min="1" max="1" width="25.5546875" style="2" customWidth="1"/>
    <col min="2" max="2" width="25" style="2" customWidth="1"/>
    <col min="3" max="3" width="11" style="8" customWidth="1"/>
    <col min="4" max="4" width="15" style="8" bestFit="1" customWidth="1"/>
    <col min="5" max="5" width="9.21875" style="8" bestFit="1" customWidth="1"/>
    <col min="6" max="6" width="13.77734375" style="8" bestFit="1" customWidth="1"/>
    <col min="7" max="7" width="2.77734375" style="2" customWidth="1"/>
    <col min="8" max="8" width="7.77734375" style="2" bestFit="1" customWidth="1"/>
    <col min="9" max="9" width="9.21875" style="2" bestFit="1" customWidth="1"/>
    <col min="10" max="10" width="14.77734375" style="2" bestFit="1" customWidth="1"/>
    <col min="11" max="11" width="9.21875" style="2" bestFit="1" customWidth="1"/>
    <col min="12" max="12" width="13.44140625" style="2" bestFit="1" customWidth="1"/>
    <col min="13" max="13" width="3.21875" style="2" customWidth="1"/>
    <col min="14" max="14" width="13.21875" style="2" bestFit="1" customWidth="1"/>
    <col min="15" max="16384" width="9.21875" style="2"/>
  </cols>
  <sheetData>
    <row r="1" spans="1:2" x14ac:dyDescent="0.3">
      <c r="A1" s="1" t="s">
        <v>27</v>
      </c>
    </row>
    <row r="2" spans="1:2" x14ac:dyDescent="0.3">
      <c r="A2" s="1"/>
    </row>
    <row r="3" spans="1:2" x14ac:dyDescent="0.3">
      <c r="A3" s="3" t="s">
        <v>136</v>
      </c>
    </row>
    <row r="4" spans="1:2" x14ac:dyDescent="0.3">
      <c r="A4" s="3"/>
    </row>
    <row r="5" spans="1:2" x14ac:dyDescent="0.3">
      <c r="A5" s="1" t="s">
        <v>3</v>
      </c>
    </row>
    <row r="6" spans="1:2" x14ac:dyDescent="0.3">
      <c r="A6" s="1"/>
    </row>
    <row r="7" spans="1:2" x14ac:dyDescent="0.3">
      <c r="A7" s="4" t="s">
        <v>16</v>
      </c>
      <c r="B7" s="2" t="s">
        <v>8</v>
      </c>
    </row>
    <row r="8" spans="1:2" x14ac:dyDescent="0.3">
      <c r="A8" s="4" t="s">
        <v>9</v>
      </c>
      <c r="B8" s="2" t="s">
        <v>7</v>
      </c>
    </row>
    <row r="9" spans="1:2" x14ac:dyDescent="0.3">
      <c r="A9" s="4" t="s">
        <v>24</v>
      </c>
      <c r="B9" s="7">
        <v>41275</v>
      </c>
    </row>
    <row r="10" spans="1:2" x14ac:dyDescent="0.3">
      <c r="A10" s="4" t="s">
        <v>25</v>
      </c>
      <c r="B10" s="7">
        <v>41639</v>
      </c>
    </row>
    <row r="11" spans="1:2" x14ac:dyDescent="0.3">
      <c r="A11" s="4" t="s">
        <v>10</v>
      </c>
      <c r="B11" s="2" t="s">
        <v>11</v>
      </c>
    </row>
    <row r="12" spans="1:2" x14ac:dyDescent="0.3">
      <c r="A12" s="4" t="s">
        <v>22</v>
      </c>
      <c r="B12" s="2" t="s">
        <v>13</v>
      </c>
    </row>
    <row r="13" spans="1:2" x14ac:dyDescent="0.3">
      <c r="A13" s="4" t="s">
        <v>15</v>
      </c>
      <c r="B13" s="2" t="s">
        <v>14</v>
      </c>
    </row>
    <row r="14" spans="1:2" x14ac:dyDescent="0.3">
      <c r="A14" s="4" t="s">
        <v>12</v>
      </c>
      <c r="B14" s="2" t="s">
        <v>19</v>
      </c>
    </row>
    <row r="15" spans="1:2" x14ac:dyDescent="0.3">
      <c r="A15" s="4" t="s">
        <v>17</v>
      </c>
      <c r="B15" s="2" t="s">
        <v>28</v>
      </c>
    </row>
    <row r="17" spans="1:1" x14ac:dyDescent="0.3">
      <c r="A17" s="1" t="s">
        <v>4</v>
      </c>
    </row>
    <row r="18" spans="1:1" x14ac:dyDescent="0.3">
      <c r="A18" s="1"/>
    </row>
    <row r="19" spans="1:1" x14ac:dyDescent="0.3">
      <c r="A19" s="2" t="s">
        <v>45</v>
      </c>
    </row>
    <row r="20" spans="1:1" x14ac:dyDescent="0.3">
      <c r="A20" s="2" t="s">
        <v>46</v>
      </c>
    </row>
    <row r="21" spans="1:1" x14ac:dyDescent="0.3">
      <c r="A21" s="2" t="s">
        <v>20</v>
      </c>
    </row>
    <row r="22" spans="1:1" x14ac:dyDescent="0.3">
      <c r="A22" s="2" t="s">
        <v>53</v>
      </c>
    </row>
    <row r="23" spans="1:1" x14ac:dyDescent="0.3">
      <c r="A23" s="2" t="s">
        <v>29</v>
      </c>
    </row>
    <row r="25" spans="1:1" x14ac:dyDescent="0.3">
      <c r="A25" s="1" t="s">
        <v>18</v>
      </c>
    </row>
    <row r="26" spans="1:1" x14ac:dyDescent="0.3">
      <c r="A26" s="1"/>
    </row>
    <row r="27" spans="1:1" x14ac:dyDescent="0.3">
      <c r="A27" s="3" t="s">
        <v>21</v>
      </c>
    </row>
    <row r="28" spans="1:1" x14ac:dyDescent="0.3">
      <c r="A28" s="1"/>
    </row>
    <row r="29" spans="1:1" x14ac:dyDescent="0.3">
      <c r="A29" s="1" t="s">
        <v>23</v>
      </c>
    </row>
    <row r="30" spans="1:1" x14ac:dyDescent="0.3">
      <c r="A30" s="1"/>
    </row>
    <row r="31" spans="1:1" x14ac:dyDescent="0.3">
      <c r="A31" s="6" t="s">
        <v>144</v>
      </c>
    </row>
    <row r="32" spans="1:1" x14ac:dyDescent="0.3">
      <c r="A32" s="3"/>
    </row>
    <row r="33" spans="1:16" x14ac:dyDescent="0.3">
      <c r="A33" s="1" t="s">
        <v>5</v>
      </c>
      <c r="B33" s="3"/>
      <c r="C33" s="9"/>
      <c r="D33" s="9"/>
      <c r="E33" s="9"/>
      <c r="F33" s="9"/>
      <c r="G33" s="3"/>
      <c r="H33" s="3"/>
      <c r="K33" s="5"/>
      <c r="L33" s="5"/>
      <c r="M33" s="5"/>
      <c r="N33" s="5"/>
      <c r="O33" s="5"/>
      <c r="P33" s="5"/>
    </row>
    <row r="34" spans="1:16" x14ac:dyDescent="0.3">
      <c r="A34" s="1"/>
      <c r="B34" s="3"/>
      <c r="C34" s="9"/>
      <c r="D34" s="9"/>
      <c r="E34" s="9"/>
      <c r="F34" s="9"/>
      <c r="G34" s="3"/>
      <c r="H34" s="3"/>
      <c r="K34" s="5"/>
      <c r="L34" s="5"/>
      <c r="M34" s="5"/>
      <c r="N34" s="5"/>
      <c r="O34" s="5"/>
      <c r="P34" s="5"/>
    </row>
    <row r="35" spans="1:16" s="4" customFormat="1" x14ac:dyDescent="0.3">
      <c r="A35" s="48"/>
      <c r="B35" s="49"/>
      <c r="C35" s="65" t="s">
        <v>108</v>
      </c>
      <c r="D35" s="65"/>
      <c r="E35" s="65"/>
      <c r="F35" s="65"/>
      <c r="G35" s="49"/>
      <c r="H35" s="49"/>
      <c r="I35" s="65" t="s">
        <v>109</v>
      </c>
      <c r="J35" s="65"/>
      <c r="K35" s="65"/>
      <c r="L35" s="65"/>
      <c r="M35" s="49"/>
      <c r="N35" s="50" t="s">
        <v>110</v>
      </c>
    </row>
    <row r="36" spans="1:16" s="4" customFormat="1" x14ac:dyDescent="0.3">
      <c r="A36" s="38" t="s">
        <v>37</v>
      </c>
      <c r="B36" s="39" t="s">
        <v>43</v>
      </c>
      <c r="C36" s="40" t="s">
        <v>30</v>
      </c>
      <c r="D36" s="40" t="s">
        <v>31</v>
      </c>
      <c r="E36" s="40" t="s">
        <v>33</v>
      </c>
      <c r="F36" s="40" t="s">
        <v>32</v>
      </c>
      <c r="G36" s="6"/>
      <c r="H36" s="6"/>
      <c r="I36" s="40" t="s">
        <v>30</v>
      </c>
      <c r="J36" s="40" t="s">
        <v>31</v>
      </c>
      <c r="K36" s="40" t="s">
        <v>33</v>
      </c>
      <c r="L36" s="40" t="s">
        <v>32</v>
      </c>
      <c r="M36" s="43"/>
      <c r="N36" s="51"/>
    </row>
    <row r="37" spans="1:16" s="4" customFormat="1" x14ac:dyDescent="0.3">
      <c r="A37" s="36" t="s">
        <v>6</v>
      </c>
      <c r="B37" s="6"/>
      <c r="C37" s="10"/>
      <c r="D37" s="10"/>
      <c r="E37" s="10"/>
      <c r="F37" s="10"/>
      <c r="G37" s="6"/>
      <c r="H37" s="6"/>
      <c r="I37" s="10"/>
      <c r="J37" s="10"/>
      <c r="K37" s="10"/>
      <c r="L37" s="10"/>
      <c r="M37" s="43"/>
      <c r="N37" s="51"/>
    </row>
    <row r="38" spans="1:16" s="4" customFormat="1" x14ac:dyDescent="0.3">
      <c r="A38" s="36" t="s">
        <v>26</v>
      </c>
      <c r="B38" s="6" t="s">
        <v>38</v>
      </c>
      <c r="C38" s="12">
        <v>1000000</v>
      </c>
      <c r="D38" s="12">
        <v>100000</v>
      </c>
      <c r="E38" s="12">
        <v>50000</v>
      </c>
      <c r="F38" s="12">
        <v>20000</v>
      </c>
      <c r="G38" s="6"/>
      <c r="H38" s="6"/>
      <c r="I38" s="12">
        <v>1700000</v>
      </c>
      <c r="J38" s="12">
        <v>30000</v>
      </c>
      <c r="K38" s="12">
        <v>1000000</v>
      </c>
      <c r="L38" s="12">
        <v>50000</v>
      </c>
      <c r="M38" s="43"/>
      <c r="N38" s="51"/>
    </row>
    <row r="39" spans="1:16" s="4" customFormat="1" x14ac:dyDescent="0.3">
      <c r="A39" s="37" t="s">
        <v>47</v>
      </c>
      <c r="B39" s="5" t="s">
        <v>110</v>
      </c>
      <c r="C39" s="43"/>
      <c r="D39" s="43"/>
      <c r="E39" s="43"/>
      <c r="F39" s="12"/>
      <c r="G39" s="6"/>
      <c r="H39" s="6"/>
      <c r="I39" s="43"/>
      <c r="J39" s="43"/>
      <c r="K39" s="43"/>
      <c r="L39" s="12"/>
      <c r="M39" s="43"/>
      <c r="N39" s="51"/>
    </row>
    <row r="40" spans="1:16" s="4" customFormat="1" x14ac:dyDescent="0.3">
      <c r="A40" s="36" t="s">
        <v>117</v>
      </c>
      <c r="B40" s="6" t="s">
        <v>118</v>
      </c>
      <c r="C40" s="57"/>
      <c r="D40" s="57"/>
      <c r="E40" s="57"/>
      <c r="F40" s="57"/>
      <c r="G40" s="6"/>
      <c r="H40" s="6"/>
      <c r="I40" s="57"/>
      <c r="J40" s="57"/>
      <c r="K40" s="57"/>
      <c r="L40" s="57"/>
      <c r="M40" s="43"/>
      <c r="N40" s="43"/>
      <c r="O40" s="59"/>
    </row>
    <row r="41" spans="1:16" s="4" customFormat="1" x14ac:dyDescent="0.3">
      <c r="A41" s="36" t="s">
        <v>116</v>
      </c>
      <c r="B41" s="6" t="s">
        <v>39</v>
      </c>
      <c r="C41" s="57"/>
      <c r="D41" s="57"/>
      <c r="E41" s="57"/>
      <c r="F41" s="57"/>
      <c r="G41" s="6"/>
      <c r="H41" s="6"/>
      <c r="I41" s="57"/>
      <c r="J41" s="57"/>
      <c r="K41" s="57"/>
      <c r="L41" s="57"/>
      <c r="M41" s="43"/>
      <c r="N41" s="56">
        <v>50000</v>
      </c>
    </row>
    <row r="42" spans="1:16" s="4" customFormat="1" x14ac:dyDescent="0.3">
      <c r="A42" s="36" t="s">
        <v>0</v>
      </c>
      <c r="B42" s="6" t="s">
        <v>40</v>
      </c>
      <c r="C42" s="66"/>
      <c r="D42" s="66"/>
      <c r="E42" s="66"/>
      <c r="F42" s="66"/>
      <c r="G42" s="6"/>
      <c r="H42" s="6"/>
      <c r="I42" s="66"/>
      <c r="J42" s="66"/>
      <c r="K42" s="66"/>
      <c r="L42" s="66"/>
      <c r="M42" s="43"/>
      <c r="N42" s="56">
        <v>2500000</v>
      </c>
    </row>
    <row r="43" spans="1:16" s="4" customFormat="1" x14ac:dyDescent="0.3">
      <c r="A43" s="36"/>
      <c r="B43" s="6"/>
      <c r="C43" s="10"/>
      <c r="D43" s="10"/>
      <c r="E43" s="10"/>
      <c r="F43" s="10"/>
      <c r="G43" s="6"/>
      <c r="H43" s="6"/>
      <c r="I43" s="10"/>
      <c r="J43" s="10"/>
      <c r="K43" s="10"/>
      <c r="L43" s="10"/>
      <c r="M43" s="43"/>
      <c r="N43" s="51"/>
    </row>
    <row r="44" spans="1:16" s="4" customFormat="1" x14ac:dyDescent="0.3">
      <c r="A44" s="38" t="s">
        <v>42</v>
      </c>
      <c r="B44" s="44"/>
      <c r="C44" s="45"/>
      <c r="D44" s="45"/>
      <c r="E44" s="45"/>
      <c r="F44" s="45"/>
      <c r="G44" s="6"/>
      <c r="H44" s="6"/>
      <c r="I44" s="45"/>
      <c r="J44" s="45"/>
      <c r="K44" s="45"/>
      <c r="L44" s="45"/>
      <c r="M44" s="43"/>
      <c r="N44" s="51"/>
    </row>
    <row r="45" spans="1:16" s="4" customFormat="1" x14ac:dyDescent="0.3">
      <c r="A45" s="36" t="s">
        <v>34</v>
      </c>
      <c r="B45" s="6" t="s">
        <v>41</v>
      </c>
      <c r="C45" s="13">
        <v>0.1</v>
      </c>
      <c r="D45" s="13">
        <v>0.1</v>
      </c>
      <c r="E45" s="13">
        <v>0.05</v>
      </c>
      <c r="F45" s="13">
        <v>0.02</v>
      </c>
      <c r="G45" s="6"/>
      <c r="H45" s="6"/>
      <c r="I45" s="13">
        <v>0.1</v>
      </c>
      <c r="J45" s="13">
        <v>0.1</v>
      </c>
      <c r="K45" s="13">
        <v>0.05</v>
      </c>
      <c r="L45" s="13">
        <v>0.02</v>
      </c>
      <c r="M45" s="43"/>
      <c r="N45" s="51"/>
    </row>
    <row r="46" spans="1:16" s="4" customFormat="1" x14ac:dyDescent="0.3">
      <c r="A46" s="36"/>
      <c r="B46" s="6"/>
      <c r="C46" s="10"/>
      <c r="D46" s="10"/>
      <c r="E46" s="10"/>
      <c r="F46" s="10"/>
      <c r="G46" s="6"/>
      <c r="H46" s="6"/>
      <c r="I46" s="10"/>
      <c r="J46" s="10"/>
      <c r="K46" s="10"/>
      <c r="L46" s="10"/>
      <c r="M46" s="43"/>
      <c r="N46" s="51"/>
    </row>
    <row r="47" spans="1:16" s="4" customFormat="1" x14ac:dyDescent="0.3">
      <c r="A47" s="38" t="s">
        <v>35</v>
      </c>
      <c r="B47" s="44"/>
      <c r="C47" s="45"/>
      <c r="D47" s="45"/>
      <c r="E47" s="45"/>
      <c r="F47" s="45"/>
      <c r="G47" s="44"/>
      <c r="H47" s="39"/>
      <c r="I47" s="45"/>
      <c r="J47" s="45"/>
      <c r="K47" s="45"/>
      <c r="L47" s="45"/>
      <c r="M47" s="43"/>
      <c r="N47" s="46" t="s">
        <v>44</v>
      </c>
    </row>
    <row r="48" spans="1:16" s="4" customFormat="1" x14ac:dyDescent="0.3">
      <c r="A48" s="36" t="s">
        <v>36</v>
      </c>
      <c r="B48" s="6" t="s">
        <v>87</v>
      </c>
      <c r="C48" s="12">
        <f>C45*C38</f>
        <v>100000</v>
      </c>
      <c r="D48" s="12">
        <f t="shared" ref="D48:F48" si="0">D45*D38</f>
        <v>10000</v>
      </c>
      <c r="E48" s="12">
        <f t="shared" si="0"/>
        <v>2500</v>
      </c>
      <c r="F48" s="12">
        <f t="shared" si="0"/>
        <v>400</v>
      </c>
      <c r="G48" s="6"/>
      <c r="H48" s="6"/>
      <c r="I48" s="12">
        <f>I45*I38</f>
        <v>170000</v>
      </c>
      <c r="J48" s="12">
        <f t="shared" ref="J48:L48" si="1">J45*J38</f>
        <v>3000</v>
      </c>
      <c r="K48" s="12">
        <f t="shared" si="1"/>
        <v>50000</v>
      </c>
      <c r="L48" s="12">
        <f t="shared" si="1"/>
        <v>1000</v>
      </c>
      <c r="M48" s="43"/>
      <c r="N48" s="52">
        <f>SUM(C48:L48)</f>
        <v>336900</v>
      </c>
    </row>
    <row r="49" spans="1:14" s="4" customFormat="1" x14ac:dyDescent="0.3">
      <c r="A49" s="36" t="s">
        <v>2</v>
      </c>
      <c r="B49" s="6" t="s">
        <v>119</v>
      </c>
      <c r="C49" s="58"/>
      <c r="D49" s="58"/>
      <c r="E49" s="58"/>
      <c r="F49" s="58"/>
      <c r="G49" s="6"/>
      <c r="H49" s="6"/>
      <c r="I49" s="58"/>
      <c r="J49" s="58"/>
      <c r="K49" s="58"/>
      <c r="L49" s="58"/>
      <c r="M49" s="43"/>
      <c r="N49" s="52">
        <f>N48</f>
        <v>336900</v>
      </c>
    </row>
    <row r="50" spans="1:14" s="4" customFormat="1" x14ac:dyDescent="0.3">
      <c r="A50" s="36" t="s">
        <v>115</v>
      </c>
      <c r="B50" s="6" t="s">
        <v>122</v>
      </c>
      <c r="C50" s="47"/>
      <c r="D50" s="47"/>
      <c r="E50" s="47"/>
      <c r="F50" s="47"/>
      <c r="G50" s="6"/>
      <c r="H50" s="6"/>
      <c r="I50" s="47"/>
      <c r="J50" s="47"/>
      <c r="K50" s="47"/>
      <c r="L50" s="47"/>
      <c r="M50" s="43"/>
      <c r="N50" s="52">
        <f>MAX(N49-N41,0)</f>
        <v>286900</v>
      </c>
    </row>
    <row r="51" spans="1:14" s="4" customFormat="1" x14ac:dyDescent="0.3">
      <c r="A51" s="36" t="s">
        <v>123</v>
      </c>
      <c r="B51" s="6" t="s">
        <v>120</v>
      </c>
      <c r="C51" s="64"/>
      <c r="D51" s="64"/>
      <c r="E51" s="64"/>
      <c r="F51" s="64"/>
      <c r="G51" s="6"/>
      <c r="H51" s="6"/>
      <c r="I51" s="64"/>
      <c r="J51" s="64"/>
      <c r="K51" s="64"/>
      <c r="L51" s="64"/>
      <c r="M51" s="43"/>
      <c r="N51" s="52">
        <f>MIN(N42,N50)</f>
        <v>286900</v>
      </c>
    </row>
    <row r="52" spans="1:14" s="4" customFormat="1" x14ac:dyDescent="0.3">
      <c r="A52" s="36" t="s">
        <v>107</v>
      </c>
      <c r="B52" s="6" t="s">
        <v>121</v>
      </c>
      <c r="C52" s="60"/>
      <c r="D52" s="60"/>
      <c r="E52" s="60"/>
      <c r="F52" s="60"/>
      <c r="G52" s="6"/>
      <c r="H52" s="6"/>
      <c r="I52" s="60"/>
      <c r="J52" s="60"/>
      <c r="K52" s="60"/>
      <c r="L52" s="60"/>
      <c r="M52" s="43"/>
      <c r="N52" s="55">
        <f>N51</f>
        <v>286900</v>
      </c>
    </row>
    <row r="53" spans="1:14" x14ac:dyDescent="0.3">
      <c r="A53" s="53" t="s">
        <v>135</v>
      </c>
      <c r="B53" s="54" t="s">
        <v>121</v>
      </c>
      <c r="C53" s="62">
        <f>$N$52*C48/$N$48</f>
        <v>85158.800831107146</v>
      </c>
      <c r="D53" s="62">
        <f>$N$52*D48/$N$48</f>
        <v>8515.8800831107146</v>
      </c>
      <c r="E53" s="62">
        <f>$N$52*E48/$N$48</f>
        <v>2128.9700207776787</v>
      </c>
      <c r="F53" s="62">
        <f>$N$52*F48/$N$48</f>
        <v>340.63520332442863</v>
      </c>
      <c r="G53" s="62"/>
      <c r="H53" s="63"/>
      <c r="I53" s="62">
        <f>$N$52*I48/$N$48</f>
        <v>144769.96141288217</v>
      </c>
      <c r="J53" s="62">
        <f>$N$52*J48/$N$48</f>
        <v>2554.7640249332144</v>
      </c>
      <c r="K53" s="62">
        <f>$N$52*K48/$N$48</f>
        <v>42579.400415553573</v>
      </c>
      <c r="L53" s="62">
        <f>$N$52*L48/$N$48</f>
        <v>851.58800831107158</v>
      </c>
      <c r="M53" s="62"/>
      <c r="N53" s="55">
        <f>N51</f>
        <v>286900</v>
      </c>
    </row>
    <row r="54" spans="1:14" x14ac:dyDescent="0.3">
      <c r="A54" s="5"/>
      <c r="B54" s="5"/>
      <c r="C54" s="61"/>
      <c r="D54" s="61"/>
      <c r="E54" s="61"/>
      <c r="F54" s="61"/>
      <c r="G54" s="5"/>
      <c r="H54" s="5"/>
      <c r="I54" s="5"/>
      <c r="J54" s="5"/>
      <c r="K54" s="5"/>
      <c r="L54" s="5"/>
      <c r="M54" s="5"/>
      <c r="N54" s="58"/>
    </row>
  </sheetData>
  <mergeCells count="6">
    <mergeCell ref="C51:F51"/>
    <mergeCell ref="I51:L51"/>
    <mergeCell ref="I35:L35"/>
    <mergeCell ref="C42:F42"/>
    <mergeCell ref="I42:L42"/>
    <mergeCell ref="C35:F35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2"/>
  <sheetViews>
    <sheetView showGridLines="0" topLeftCell="A33" zoomScale="85" zoomScaleNormal="85" workbookViewId="0">
      <selection activeCell="A51" sqref="A51"/>
    </sheetView>
  </sheetViews>
  <sheetFormatPr defaultRowHeight="14.4" x14ac:dyDescent="0.3"/>
  <cols>
    <col min="1" max="1" width="26.77734375" bestFit="1" customWidth="1"/>
    <col min="2" max="2" width="30.5546875" bestFit="1" customWidth="1"/>
    <col min="3" max="3" width="14.77734375" customWidth="1"/>
    <col min="4" max="4" width="15.5546875" bestFit="1" customWidth="1"/>
    <col min="5" max="5" width="18.21875" bestFit="1" customWidth="1"/>
    <col min="6" max="6" width="13.5546875" bestFit="1" customWidth="1"/>
    <col min="7" max="7" width="18" bestFit="1" customWidth="1"/>
    <col min="8" max="8" width="8.21875" bestFit="1" customWidth="1"/>
    <col min="9" max="9" width="20.44140625" bestFit="1" customWidth="1"/>
    <col min="10" max="10" width="26.77734375" bestFit="1" customWidth="1"/>
    <col min="11" max="11" width="20.5546875" bestFit="1" customWidth="1"/>
    <col min="12" max="12" width="25.21875" bestFit="1" customWidth="1"/>
    <col min="13" max="13" width="19.21875" bestFit="1" customWidth="1"/>
    <col min="14" max="14" width="27.44140625" bestFit="1" customWidth="1"/>
    <col min="15" max="15" width="14.44140625" customWidth="1"/>
    <col min="16" max="16" width="12.21875" customWidth="1"/>
    <col min="17" max="17" width="11" customWidth="1"/>
  </cols>
  <sheetData>
    <row r="1" spans="1:5" x14ac:dyDescent="0.3">
      <c r="A1" s="11" t="s">
        <v>52</v>
      </c>
    </row>
    <row r="3" spans="1:5" x14ac:dyDescent="0.3">
      <c r="A3" s="24" t="s">
        <v>55</v>
      </c>
    </row>
    <row r="4" spans="1:5" x14ac:dyDescent="0.3">
      <c r="A4" s="32" t="s">
        <v>56</v>
      </c>
      <c r="B4" s="32" t="s">
        <v>57</v>
      </c>
      <c r="C4" s="32" t="s">
        <v>58</v>
      </c>
      <c r="D4" s="32" t="s">
        <v>59</v>
      </c>
      <c r="E4" s="32" t="s">
        <v>60</v>
      </c>
    </row>
    <row r="5" spans="1:5" x14ac:dyDescent="0.3">
      <c r="A5" s="17" t="s">
        <v>75</v>
      </c>
      <c r="B5" s="17" t="s">
        <v>61</v>
      </c>
      <c r="C5" s="17">
        <v>1</v>
      </c>
      <c r="D5" s="17">
        <v>1</v>
      </c>
      <c r="E5" s="17">
        <v>1</v>
      </c>
    </row>
    <row r="6" spans="1:5" x14ac:dyDescent="0.3">
      <c r="A6" s="31"/>
      <c r="B6" s="31"/>
    </row>
    <row r="7" spans="1:5" x14ac:dyDescent="0.3">
      <c r="A7" s="18" t="s">
        <v>91</v>
      </c>
      <c r="B7" s="31"/>
    </row>
    <row r="8" spans="1:5" x14ac:dyDescent="0.3">
      <c r="A8" s="29" t="s">
        <v>63</v>
      </c>
      <c r="B8" s="30" t="s">
        <v>62</v>
      </c>
    </row>
    <row r="9" spans="1:5" x14ac:dyDescent="0.3">
      <c r="A9" s="19" t="s">
        <v>64</v>
      </c>
      <c r="B9" s="25">
        <v>1</v>
      </c>
    </row>
    <row r="10" spans="1:5" x14ac:dyDescent="0.3">
      <c r="A10" s="19" t="s">
        <v>65</v>
      </c>
      <c r="B10" s="25">
        <v>1</v>
      </c>
    </row>
    <row r="11" spans="1:5" x14ac:dyDescent="0.3">
      <c r="A11" s="19" t="s">
        <v>1</v>
      </c>
      <c r="B11" s="26">
        <v>50000</v>
      </c>
    </row>
    <row r="12" spans="1:5" x14ac:dyDescent="0.3">
      <c r="A12" s="19" t="s">
        <v>0</v>
      </c>
      <c r="B12" s="26">
        <v>2500000</v>
      </c>
    </row>
    <row r="14" spans="1:5" x14ac:dyDescent="0.3">
      <c r="A14" s="11"/>
    </row>
    <row r="15" spans="1:5" x14ac:dyDescent="0.3">
      <c r="A15" s="11" t="s">
        <v>79</v>
      </c>
    </row>
    <row r="16" spans="1:5" x14ac:dyDescent="0.3">
      <c r="A16" s="28" t="s">
        <v>89</v>
      </c>
    </row>
    <row r="17" spans="1:12" x14ac:dyDescent="0.3">
      <c r="A17" s="24" t="s">
        <v>74</v>
      </c>
      <c r="B17" s="24"/>
      <c r="C17" s="24"/>
      <c r="D17" s="24"/>
      <c r="E17" s="24" t="s">
        <v>143</v>
      </c>
    </row>
    <row r="18" spans="1:12" x14ac:dyDescent="0.3">
      <c r="A18" s="33" t="s">
        <v>68</v>
      </c>
      <c r="B18" s="33" t="s">
        <v>69</v>
      </c>
      <c r="C18" s="34"/>
      <c r="D18" s="24"/>
      <c r="E18" s="32" t="s">
        <v>68</v>
      </c>
      <c r="F18" s="27" t="s">
        <v>142</v>
      </c>
      <c r="G18" s="27" t="s">
        <v>84</v>
      </c>
      <c r="H18" s="27" t="s">
        <v>85</v>
      </c>
      <c r="I18" s="27" t="s">
        <v>88</v>
      </c>
      <c r="K18" s="27" t="s">
        <v>142</v>
      </c>
      <c r="L18" s="27" t="s">
        <v>86</v>
      </c>
    </row>
    <row r="19" spans="1:12" x14ac:dyDescent="0.3">
      <c r="A19" s="20">
        <v>1</v>
      </c>
      <c r="B19" s="20" t="s">
        <v>70</v>
      </c>
      <c r="C19" s="21"/>
      <c r="E19" s="17">
        <v>1</v>
      </c>
      <c r="F19" s="17">
        <v>1</v>
      </c>
      <c r="G19" s="17">
        <v>1</v>
      </c>
      <c r="H19" s="17">
        <v>1</v>
      </c>
      <c r="I19" s="17">
        <v>1</v>
      </c>
      <c r="K19" s="17">
        <v>1</v>
      </c>
      <c r="L19" s="17">
        <v>1000000</v>
      </c>
    </row>
    <row r="20" spans="1:12" x14ac:dyDescent="0.3">
      <c r="A20" s="20">
        <v>2</v>
      </c>
      <c r="B20" s="20" t="s">
        <v>72</v>
      </c>
      <c r="C20" s="21"/>
      <c r="E20" s="17">
        <v>2</v>
      </c>
      <c r="F20" s="17">
        <v>2</v>
      </c>
      <c r="G20" s="17">
        <v>1</v>
      </c>
      <c r="H20" s="17">
        <v>2</v>
      </c>
      <c r="I20" s="17">
        <v>1</v>
      </c>
      <c r="K20" s="17">
        <v>2</v>
      </c>
      <c r="L20" s="17">
        <v>100000</v>
      </c>
    </row>
    <row r="21" spans="1:12" x14ac:dyDescent="0.3">
      <c r="A21" s="20">
        <v>3</v>
      </c>
      <c r="B21" s="20" t="s">
        <v>71</v>
      </c>
      <c r="C21" s="21"/>
      <c r="E21" s="17">
        <v>3</v>
      </c>
      <c r="F21" s="17">
        <v>3</v>
      </c>
      <c r="G21" s="17">
        <v>1</v>
      </c>
      <c r="H21" s="17">
        <v>3</v>
      </c>
      <c r="I21" s="17">
        <v>1</v>
      </c>
      <c r="K21" s="17">
        <v>3</v>
      </c>
      <c r="L21" s="17">
        <v>50000</v>
      </c>
    </row>
    <row r="22" spans="1:12" x14ac:dyDescent="0.3">
      <c r="A22" s="20">
        <v>4</v>
      </c>
      <c r="B22" s="20" t="s">
        <v>73</v>
      </c>
      <c r="C22" s="21"/>
      <c r="E22" s="17">
        <v>4</v>
      </c>
      <c r="F22" s="17">
        <v>4</v>
      </c>
      <c r="G22" s="17">
        <v>1</v>
      </c>
      <c r="H22" s="17">
        <v>4</v>
      </c>
      <c r="I22" s="17">
        <v>1</v>
      </c>
      <c r="K22" s="17">
        <v>4</v>
      </c>
      <c r="L22" s="17">
        <v>20000</v>
      </c>
    </row>
    <row r="23" spans="1:12" x14ac:dyDescent="0.3">
      <c r="A23" s="20">
        <v>5</v>
      </c>
      <c r="B23" s="20" t="s">
        <v>111</v>
      </c>
      <c r="C23" s="21"/>
      <c r="E23" s="17">
        <v>5</v>
      </c>
      <c r="F23" s="17">
        <v>5</v>
      </c>
      <c r="G23" s="17">
        <v>2</v>
      </c>
      <c r="H23" s="17">
        <v>1</v>
      </c>
      <c r="I23" s="17">
        <v>2</v>
      </c>
      <c r="K23" s="17">
        <v>5</v>
      </c>
      <c r="L23" s="17">
        <v>1700000</v>
      </c>
    </row>
    <row r="24" spans="1:12" x14ac:dyDescent="0.3">
      <c r="A24" s="20">
        <v>6</v>
      </c>
      <c r="B24" s="20" t="s">
        <v>112</v>
      </c>
      <c r="C24" s="21"/>
      <c r="E24" s="17">
        <v>6</v>
      </c>
      <c r="F24" s="17">
        <v>6</v>
      </c>
      <c r="G24" s="17">
        <v>2</v>
      </c>
      <c r="H24" s="17">
        <v>2</v>
      </c>
      <c r="I24" s="17">
        <v>2</v>
      </c>
      <c r="K24" s="17">
        <v>6</v>
      </c>
      <c r="L24" s="17">
        <v>30000</v>
      </c>
    </row>
    <row r="25" spans="1:12" x14ac:dyDescent="0.3">
      <c r="A25" s="20">
        <v>7</v>
      </c>
      <c r="B25" s="20" t="s">
        <v>113</v>
      </c>
      <c r="C25" s="21"/>
      <c r="E25" s="17">
        <v>7</v>
      </c>
      <c r="F25" s="17">
        <v>7</v>
      </c>
      <c r="G25" s="17">
        <v>2</v>
      </c>
      <c r="H25" s="17">
        <v>3</v>
      </c>
      <c r="I25" s="17">
        <v>2</v>
      </c>
      <c r="K25" s="17">
        <v>7</v>
      </c>
      <c r="L25" s="17">
        <v>1000000</v>
      </c>
    </row>
    <row r="26" spans="1:12" x14ac:dyDescent="0.3">
      <c r="A26" s="20">
        <v>8</v>
      </c>
      <c r="B26" s="20" t="s">
        <v>114</v>
      </c>
      <c r="C26" s="21"/>
      <c r="E26" s="17">
        <v>8</v>
      </c>
      <c r="F26" s="17">
        <v>8</v>
      </c>
      <c r="G26" s="17">
        <v>2</v>
      </c>
      <c r="H26" s="17">
        <v>4</v>
      </c>
      <c r="I26" s="17">
        <v>2</v>
      </c>
      <c r="K26" s="17">
        <v>8</v>
      </c>
      <c r="L26" s="17">
        <v>50000</v>
      </c>
    </row>
    <row r="28" spans="1:12" x14ac:dyDescent="0.3">
      <c r="A28" s="28" t="s">
        <v>90</v>
      </c>
    </row>
    <row r="29" spans="1:12" x14ac:dyDescent="0.3">
      <c r="A29" s="24" t="s">
        <v>67</v>
      </c>
    </row>
    <row r="30" spans="1:12" x14ac:dyDescent="0.3">
      <c r="A30" s="32" t="s">
        <v>66</v>
      </c>
      <c r="B30" s="32" t="s">
        <v>76</v>
      </c>
      <c r="C30" s="33" t="s">
        <v>77</v>
      </c>
      <c r="D30" s="35"/>
      <c r="E30" s="22"/>
      <c r="F30" s="22"/>
      <c r="G30" s="21"/>
    </row>
    <row r="31" spans="1:12" x14ac:dyDescent="0.3">
      <c r="A31" s="17">
        <v>1</v>
      </c>
      <c r="B31" s="17">
        <v>1</v>
      </c>
      <c r="C31" s="20" t="s">
        <v>138</v>
      </c>
      <c r="D31" s="22"/>
      <c r="E31" s="22"/>
      <c r="F31" s="22"/>
      <c r="G31" s="21"/>
    </row>
    <row r="33" spans="1:5" x14ac:dyDescent="0.3">
      <c r="A33" s="24" t="s">
        <v>78</v>
      </c>
    </row>
    <row r="34" spans="1:5" x14ac:dyDescent="0.3">
      <c r="A34" s="32" t="s">
        <v>139</v>
      </c>
      <c r="B34" s="32" t="s">
        <v>124</v>
      </c>
      <c r="C34" s="32" t="s">
        <v>80</v>
      </c>
    </row>
    <row r="35" spans="1:5" x14ac:dyDescent="0.3">
      <c r="A35" s="17">
        <v>1</v>
      </c>
      <c r="B35" s="17">
        <v>1</v>
      </c>
      <c r="C35" s="17">
        <v>1</v>
      </c>
    </row>
    <row r="36" spans="1:5" x14ac:dyDescent="0.3">
      <c r="A36" s="17">
        <v>2</v>
      </c>
      <c r="B36" s="17">
        <v>1</v>
      </c>
      <c r="C36" s="17">
        <v>1</v>
      </c>
    </row>
    <row r="37" spans="1:5" x14ac:dyDescent="0.3">
      <c r="A37" s="17">
        <v>3</v>
      </c>
      <c r="B37" s="17">
        <v>1</v>
      </c>
      <c r="C37" s="17">
        <v>1</v>
      </c>
    </row>
    <row r="38" spans="1:5" x14ac:dyDescent="0.3">
      <c r="A38" s="17">
        <v>4</v>
      </c>
      <c r="B38" s="17">
        <v>1</v>
      </c>
      <c r="C38" s="17">
        <v>1</v>
      </c>
    </row>
    <row r="39" spans="1:5" x14ac:dyDescent="0.3">
      <c r="A39" s="17">
        <v>5</v>
      </c>
      <c r="B39" s="17">
        <v>1</v>
      </c>
      <c r="C39" s="17">
        <v>1</v>
      </c>
    </row>
    <row r="40" spans="1:5" x14ac:dyDescent="0.3">
      <c r="A40" s="17">
        <v>6</v>
      </c>
      <c r="B40" s="17">
        <v>1</v>
      </c>
      <c r="C40" s="17">
        <v>1</v>
      </c>
    </row>
    <row r="41" spans="1:5" x14ac:dyDescent="0.3">
      <c r="A41" s="17">
        <v>7</v>
      </c>
      <c r="B41" s="17">
        <v>1</v>
      </c>
      <c r="C41" s="17">
        <v>1</v>
      </c>
    </row>
    <row r="42" spans="1:5" x14ac:dyDescent="0.3">
      <c r="A42" s="17">
        <v>8</v>
      </c>
      <c r="B42" s="17">
        <v>1</v>
      </c>
      <c r="C42" s="17">
        <v>1</v>
      </c>
    </row>
    <row r="43" spans="1:5" x14ac:dyDescent="0.3">
      <c r="A43" s="31"/>
      <c r="B43" s="31"/>
      <c r="C43" s="31"/>
      <c r="D43" s="31"/>
    </row>
    <row r="44" spans="1:5" x14ac:dyDescent="0.3">
      <c r="A44" s="24" t="s">
        <v>81</v>
      </c>
    </row>
    <row r="45" spans="1:5" x14ac:dyDescent="0.3">
      <c r="A45" s="32" t="s">
        <v>82</v>
      </c>
      <c r="B45" s="32" t="s">
        <v>124</v>
      </c>
      <c r="C45" s="32" t="s">
        <v>80</v>
      </c>
      <c r="D45" s="32" t="s">
        <v>83</v>
      </c>
    </row>
    <row r="46" spans="1:5" x14ac:dyDescent="0.3">
      <c r="A46" s="17">
        <v>1</v>
      </c>
      <c r="B46" s="17">
        <v>1</v>
      </c>
      <c r="C46" s="17">
        <v>1</v>
      </c>
      <c r="D46" s="17">
        <v>1</v>
      </c>
    </row>
    <row r="47" spans="1:5" x14ac:dyDescent="0.3">
      <c r="A47" s="31"/>
      <c r="B47" s="31"/>
      <c r="C47" s="31"/>
      <c r="D47" s="31"/>
      <c r="E47" s="31"/>
    </row>
    <row r="49" spans="1:12" x14ac:dyDescent="0.3">
      <c r="A49" s="24" t="s">
        <v>54</v>
      </c>
    </row>
    <row r="50" spans="1:12" x14ac:dyDescent="0.3">
      <c r="A50" s="32" t="s">
        <v>83</v>
      </c>
      <c r="B50" s="32" t="s">
        <v>125</v>
      </c>
      <c r="C50" s="32" t="s">
        <v>126</v>
      </c>
      <c r="D50" s="32" t="s">
        <v>65</v>
      </c>
      <c r="E50" s="32" t="s">
        <v>127</v>
      </c>
      <c r="F50" s="32" t="s">
        <v>128</v>
      </c>
      <c r="G50" s="17" t="s">
        <v>129</v>
      </c>
      <c r="H50" s="17" t="s">
        <v>130</v>
      </c>
      <c r="I50" s="17" t="s">
        <v>131</v>
      </c>
      <c r="J50" s="17" t="s">
        <v>132</v>
      </c>
      <c r="K50" s="17" t="s">
        <v>133</v>
      </c>
      <c r="L50" s="17" t="s">
        <v>134</v>
      </c>
    </row>
    <row r="51" spans="1:12" x14ac:dyDescent="0.3">
      <c r="A51" s="17">
        <v>1</v>
      </c>
      <c r="B51" s="17">
        <v>1</v>
      </c>
      <c r="C51" s="17">
        <v>2</v>
      </c>
      <c r="D51" s="17">
        <v>2</v>
      </c>
      <c r="E51" s="17">
        <v>50000</v>
      </c>
      <c r="F51" s="17">
        <v>2500000</v>
      </c>
      <c r="G51" s="17">
        <v>0</v>
      </c>
      <c r="H51" s="17">
        <v>0</v>
      </c>
      <c r="I51" s="17">
        <v>0</v>
      </c>
      <c r="J51" s="17">
        <v>0</v>
      </c>
      <c r="K51" s="17">
        <v>0</v>
      </c>
      <c r="L51" s="17">
        <v>0</v>
      </c>
    </row>
    <row r="53" spans="1:12" x14ac:dyDescent="0.3">
      <c r="A53" t="s">
        <v>140</v>
      </c>
    </row>
    <row r="54" spans="1:12" x14ac:dyDescent="0.3">
      <c r="A54" s="32" t="s">
        <v>141</v>
      </c>
      <c r="B54" s="32" t="s">
        <v>80</v>
      </c>
      <c r="C54" s="32" t="s">
        <v>82</v>
      </c>
    </row>
    <row r="55" spans="1:12" x14ac:dyDescent="0.3">
      <c r="A55" s="17">
        <v>1</v>
      </c>
      <c r="B55" s="17">
        <v>1</v>
      </c>
      <c r="C55" s="17">
        <v>1</v>
      </c>
    </row>
    <row r="56" spans="1:12" x14ac:dyDescent="0.3">
      <c r="A56" s="17">
        <v>2</v>
      </c>
      <c r="B56" s="17">
        <v>2</v>
      </c>
      <c r="C56" s="17">
        <v>1</v>
      </c>
    </row>
    <row r="57" spans="1:12" x14ac:dyDescent="0.3">
      <c r="A57" s="17">
        <v>3</v>
      </c>
      <c r="B57" s="17">
        <v>3</v>
      </c>
      <c r="C57" s="17">
        <v>1</v>
      </c>
    </row>
    <row r="58" spans="1:12" x14ac:dyDescent="0.3">
      <c r="A58" s="17">
        <v>4</v>
      </c>
      <c r="B58" s="17">
        <v>4</v>
      </c>
      <c r="C58" s="17">
        <v>1</v>
      </c>
    </row>
    <row r="59" spans="1:12" x14ac:dyDescent="0.3">
      <c r="A59" s="17">
        <v>5</v>
      </c>
      <c r="B59" s="17">
        <v>5</v>
      </c>
      <c r="C59" s="17">
        <v>1</v>
      </c>
    </row>
    <row r="60" spans="1:12" x14ac:dyDescent="0.3">
      <c r="A60" s="17">
        <v>6</v>
      </c>
      <c r="B60" s="17">
        <v>6</v>
      </c>
      <c r="C60" s="17">
        <v>1</v>
      </c>
    </row>
    <row r="61" spans="1:12" x14ac:dyDescent="0.3">
      <c r="A61" s="17">
        <v>7</v>
      </c>
      <c r="B61" s="17">
        <v>7</v>
      </c>
      <c r="C61" s="17">
        <v>1</v>
      </c>
    </row>
    <row r="62" spans="1:12" x14ac:dyDescent="0.3">
      <c r="A62" s="17">
        <v>8</v>
      </c>
      <c r="B62" s="17">
        <v>8</v>
      </c>
      <c r="C62" s="17">
        <v>1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2017-03-22T16:39:00Z</dcterms:modified>
</cp:coreProperties>
</file>