
<file path=[Content_Types].xml><?xml version="1.0" encoding="utf-8"?>
<Types xmlns="http://schemas.openxmlformats.org/package/2006/content-types">
  <Default ContentType="image/x-wmf" Extension="wmf"/>
  <Default ContentType="image/png" Extension="png"/>
  <Default ContentType="image/jpeg" Extension="jpeg"/>
  <Default ContentType="application/xml" Extension="xml"/>
  <Default ContentType="application/vnd.openxmlformats-package.relationships+xml" Extension="rels"/>
  <Default ContentType="application/vnd.openxmlformats-officedocument.oleObject" Extension="bin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XmlProperties+xml" PartName="/customXml/itemProps1.xml"/>
  <Override ContentType="application/vnd.openxmlformats-officedocument.spreadsheetml.worksheet+xml" PartName="/xl/worksheets/sheet27.xml"/>
  <Override ContentType="application/vnd.openxmlformats-officedocument.customXmlProperties+xml" PartName="/customXml/itemProps3.xml"/>
  <Override ContentType="application/vnd.openxmlformats-officedocument.custom-properties+xml" PartName="/docProps/custom.xml"/>
  <Override ContentType="application/vnd.openxmlformats-officedocument.spreadsheetml.worksheet+xml" PartName="/xl/worksheets/sheet29.xml"/>
  <Override ContentType="application/vnd.openxmlformats-officedocument.spreadsheetml.worksheet+xml" PartName="/xl/worksheets/sheet13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6.xml"/>
  <Override ContentType="application/vnd.openxmlformats-officedocument.spreadsheetml.worksheet+xml" PartName="/xl/worksheets/sheet34.xml"/>
  <Override ContentType="application/vnd.openxmlformats-officedocument.spreadsheetml.worksheet+xml" PartName="/xl/worksheets/sheet11.xml"/>
  <Override ContentType="application/vnd.openxmlformats-officedocument.spreadsheetml.table+xml" PartName="/xl/tables/table2.xml"/>
  <Override ContentType="application/vnd.openxmlformats-officedocument.spreadsheetml.table+xml" PartName="/xl/tables/table14.xml"/>
  <Override ContentType="application/vnd.openxmlformats-officedocument.spreadsheetml.table+xml" PartName="/xl/tables/table3.xml"/>
  <Override ContentType="application/vnd.openxmlformats-officedocument.spreadsheetml.worksheet+xml" PartName="/xl/worksheets/sheet12.xml"/>
  <Override ContentType="application/vnd.openxmlformats-officedocument.spreadsheetml.table+xml" PartName="/xl/tables/table17.xml"/>
  <Override ContentType="application/vnd.openxmlformats-officedocument.spreadsheetml.worksheet+xml" PartName="/xl/worksheets/sheet23.xml"/>
  <Override ContentType="application/vnd.openxmlformats-officedocument.spreadsheetml.table+xml" PartName="/xl/tables/table7.xml"/>
  <Override ContentType="application/vnd.openxmlformats-officedocument.spreadsheetml.worksheet+xml" PartName="/xl/worksheets/sheet21.xml"/>
  <Override ContentType="application/vnd.openxmlformats-officedocument.spreadsheetml.worksheet+xml" PartName="/xl/worksheets/sheet7.xml"/>
  <Override ContentType="application/vnd.openxmlformats-officedocument.spreadsheetml.table+xml" PartName="/xl/tables/table4.xml"/>
  <Override ContentType="application/vnd.openxmlformats-officedocument.spreadsheetml.worksheet+xml" PartName="/xl/worksheets/sheet8.xml"/>
  <Override ContentType="application/vnd.openxmlformats-officedocument.spreadsheetml.table+xml" PartName="/xl/tables/table5.xml"/>
  <Override ContentType="application/vnd.openxmlformats-officedocument.spreadsheetml.table+xml" PartName="/xl/tables/table9.xml"/>
  <Override ContentType="application/vnd.openxmlformats-officedocument.spreadsheetml.worksheet+xml" PartName="/xl/worksheets/sheet19.xml"/>
  <Override ContentType="application/vnd.openxmlformats-officedocument.spreadsheetml.worksheet+xml" PartName="/xl/worksheets/sheet28.xml"/>
  <Override ContentType="application/vnd.openxmlformats-officedocument.spreadsheetml.table+xml" PartName="/xl/tables/table10.xml"/>
  <Override ContentType="application/vnd.openxmlformats-officedocument.spreadsheetml.worksheet+xml" PartName="/xl/worksheets/sheet10.xml"/>
  <Override ContentType="application/vnd.openxmlformats-officedocument.spreadsheetml.worksheet+xml" PartName="/xl/worksheets/sheet24.xml"/>
  <Override ContentType="application/vnd.openxmlformats-officedocument.spreadsheetml.table+xml" PartName="/xl/tables/table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5.xml"/>
  <Override ContentType="application/vnd.openxmlformats-officedocument.spreadsheetml.worksheet+xml" PartName="/xl/worksheets/sheet25.xml"/>
  <Override ContentType="application/vnd.openxmlformats-officedocument.spreadsheetml.worksheet+xml" PartName="/xl/worksheets/sheet6.xml"/>
  <Override ContentType="application/vnd.openxmlformats-officedocument.spreadsheetml.worksheet+xml" PartName="/xl/worksheets/sheet30.xml"/>
  <Override ContentType="application/vnd.openxmlformats-officedocument.spreadsheetml.worksheet+xml" PartName="/xl/worksheets/sheet17.xml"/>
  <Override ContentType="application/vnd.openxmlformats-officedocument.spreadsheetml.table+xml" PartName="/xl/tables/table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20.xml"/>
  <Override ContentType="application/vnd.openxmlformats-officedocument.spreadsheetml.worksheet+xml" PartName="/xl/worksheets/sheet22.xml"/>
  <Override ContentType="application/vnd.openxmlformats-officedocument.spreadsheetml.worksheet+xml" PartName="/xl/worksheets/sheet15.xml"/>
  <Override ContentType="application/vnd.openxmlformats-officedocument.spreadsheetml.worksheet+xml" PartName="/xl/worksheets/sheet9.xml"/>
  <Override ContentType="application/vnd.openxmlformats-officedocument.spreadsheetml.worksheet+xml" PartName="/xl/worksheets/sheet14.xml"/>
  <Override ContentType="application/vnd.openxmlformats-officedocument.spreadsheetml.table+xml" PartName="/xl/tables/table8.xml"/>
  <Override ContentType="application/vnd.openxmlformats-officedocument.spreadsheetml.table+xml" PartName="/xl/tables/table15.xml"/>
  <Override ContentType="application/vnd.openxmlformats-officedocument.spreadsheetml.worksheet+xml" PartName="/xl/worksheets/sheet32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customXmlProperties+xml" PartName="/customXml/itemProps2.xml"/>
  <Override ContentType="application/vnd.openxmlformats-officedocument.spreadsheetml.worksheet+xml" PartName="/xl/worksheets/sheet1.xml"/>
  <Override ContentType="application/vnd.openxmlformats-officedocument.spreadsheetml.worksheet+xml" PartName="/xl/worksheets/sheet33.xml"/>
  <Override ContentType="application/vnd.openxmlformats-officedocument.spreadsheetml.worksheet+xml" PartName="/xl/worksheets/sheet35.xml"/>
  <Override ContentType="application/vnd.openxmlformats-officedocument.spreadsheetml.table+xml" PartName="/xl/tables/table11.xml"/>
  <Override ContentType="application/vnd.openxmlformats-officedocument.spreadsheetml.worksheet+xml" PartName="/xl/worksheets/sheet18.xml"/>
  <Override ContentType="application/vnd.openxmlformats-officedocument.spreadsheetml.table+xml" PartName="/xl/tables/table16.xml"/>
  <Override ContentType="application/vnd.openxmlformats-officedocument.spreadsheetml.table+xml" PartName="/xl/tables/table6.xml"/>
  <Override ContentType="application/vnd.openxmlformats-officedocument.spreadsheetml.sharedStrings+xml" PartName="/xl/sharedStrings.xml"/>
  <Override ContentType="application/vnd.openxmlformats-officedocument.spreadsheetml.sheet.main+xml" PartName="/xl/workbook.xml"/>
</Types>
</file>

<file path=_rels/.rels><?xml version="1.0" encoding="utf-8"?><Relationships xmlns="http://schemas.openxmlformats.org/package/2006/relationships"><Relationship Id="rId4" Target="xl/workbook.xml" Type="http://schemas.openxmlformats.org/officeDocument/2006/relationships/officeDocument"/><Relationship Id="rId3" Target="docProps/custom.xml" Type="http://schemas.openxmlformats.org/officeDocument/2006/relationships/custom-properties"/><Relationship Id="rId2" Target="docProps/core.xml" Type="http://schemas.openxmlformats.org/package/2006/relationships/metadata/core-properties"/><Relationship Id="rId1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Сотрудники" sheetId="1" state="visible" r:id="rId4"/>
    <sheet name="Расчеты общие" sheetId="2" state="visible" r:id="rId5"/>
    <sheet name="TS_ Сент 2019" sheetId="3" state="visible" r:id="rId6"/>
    <sheet name="Отчет Сент 2019" sheetId="4" state="visible" r:id="rId7"/>
    <sheet name="TS Окт 2019" sheetId="5" state="visible" r:id="rId8"/>
    <sheet name="Отчет Окт 2019" sheetId="6" state="visible" r:id="rId9"/>
    <sheet name="TS Нояб 2019" sheetId="7" state="visible" r:id="rId10"/>
    <sheet name="Отчет Нояб 2019" sheetId="8" state="visible" r:id="rId11"/>
    <sheet name="TS Дек 2019" sheetId="9" state="visible" r:id="rId12"/>
    <sheet name="Отчет Дек 2019" sheetId="10" state="visible" r:id="rId13"/>
    <sheet name="TS Янв 2020" sheetId="11" state="visible" r:id="rId14"/>
    <sheet name="Отчет Янв 2020" sheetId="12" state="visible" r:id="rId15"/>
    <sheet name="TS Фев 2020" sheetId="13" state="visible" r:id="rId16"/>
    <sheet name="Отчет Фев 2020" sheetId="14" state="visible" r:id="rId17"/>
    <sheet name="TS Март 2020" sheetId="15" state="visible" r:id="rId18"/>
    <sheet name="Отчет Март 2020" sheetId="16" state="visible" r:id="rId19"/>
    <sheet name="TS Апрель 2020" sheetId="17" state="visible" r:id="rId20"/>
    <sheet name="Отчет Апрель 2020" sheetId="18" state="visible" r:id="rId21"/>
    <sheet name="TS Май 2020" sheetId="19" state="visible" r:id="rId22"/>
    <sheet name="Отчет Май 2020" sheetId="20" state="visible" r:id="rId23"/>
    <sheet name="TS Июнь 2020" sheetId="21" state="visible" r:id="rId24"/>
    <sheet name="Отчет Июнь 2020" sheetId="22" state="visible" r:id="rId25"/>
    <sheet name="TS Июль 2020" sheetId="23" state="visible" r:id="rId26"/>
    <sheet name="Отчет Июль 2020" sheetId="24" state="visible" r:id="rId27"/>
    <sheet name="TS Август 2020" sheetId="25" state="visible" r:id="rId28"/>
    <sheet name="Отчет Август 2020" sheetId="26" state="visible" r:id="rId29"/>
    <sheet name="TS Сентябрь 2020" sheetId="27" state="visible" r:id="rId30"/>
    <sheet name="Отчет Сентябрь 2020" sheetId="28" state="visible" r:id="rId31"/>
    <sheet name="TS Октябрь 2020" sheetId="29" state="visible" r:id="rId32"/>
    <sheet name="Отчет Октябрь 2020" sheetId="30" state="visible" r:id="rId33"/>
    <sheet name="TS Ноябрь 2020" sheetId="31" state="visible" r:id="rId34"/>
    <sheet name="Отчет Ноябрь 2020" sheetId="32" state="visible" r:id="rId35"/>
    <sheet name="TS Декабрь 2020" sheetId="33" state="visible" r:id="rId36"/>
    <sheet name="Отчет Декабрь 2020" sheetId="34" state="visible" r:id="rId37"/>
    <sheet name="TS Январь 2021" sheetId="35" state="visible" r:id="rId38"/>
  </sheets>
  <definedNames>
    <definedName name="_xlnm.Print_Area" localSheetId="31">'Отчет Ноябрь 2020'!$A$2:$L$81</definedName>
    <definedName name="_xlnm.Print_Area" localSheetId="33">'Отчет Декабрь 2020'!$A$2:$L$82</definedName>
    <definedName name="_xlnm._FilterDatabase" localSheetId="0" hidden="1">Сотрудники!$A$3:$A$106</definedName>
  </definedNames>
  <calcPr/>
</workbook>
</file>

<file path=xl/sharedStrings.xml><?xml version="1.0" encoding="utf-8"?>
<sst xmlns="http://schemas.openxmlformats.org/spreadsheetml/2006/main" count="672" uniqueCount="672">
  <si>
    <t>Альфабанк</t>
  </si>
  <si>
    <t xml:space="preserve">Вносить ID последовательно</t>
  </si>
  <si>
    <t xml:space="preserve">ID сотрудника</t>
  </si>
  <si>
    <t>ФИО</t>
  </si>
  <si>
    <t>Статус</t>
  </si>
  <si>
    <t xml:space="preserve">Дата начала работы</t>
  </si>
  <si>
    <t xml:space="preserve">Работает в интересах направления</t>
  </si>
  <si>
    <t xml:space="preserve">Область компетенции</t>
  </si>
  <si>
    <t>Компетенция</t>
  </si>
  <si>
    <t xml:space="preserve">Город (локация Банка)</t>
  </si>
  <si>
    <t xml:space="preserve">Команда </t>
  </si>
  <si>
    <t>Премия</t>
  </si>
  <si>
    <t xml:space="preserve">оклад ГРОСС</t>
  </si>
  <si>
    <t xml:space="preserve">Ставка в день</t>
  </si>
  <si>
    <t>Столбец1</t>
  </si>
  <si>
    <t xml:space="preserve">Дата расчета 1</t>
  </si>
  <si>
    <t xml:space="preserve">Дата расчета 2</t>
  </si>
  <si>
    <t xml:space="preserve">Дата расчета 3</t>
  </si>
  <si>
    <t>Комментарии</t>
  </si>
  <si>
    <t xml:space="preserve">Изменение условий</t>
  </si>
  <si>
    <t xml:space="preserve">Кузьмин Антон</t>
  </si>
  <si>
    <t>Работает</t>
  </si>
  <si>
    <t>HPSM</t>
  </si>
  <si>
    <t>Аналитика</t>
  </si>
  <si>
    <t xml:space="preserve">HPSM - разработчик</t>
  </si>
  <si>
    <t>Москва</t>
  </si>
  <si>
    <t xml:space="preserve">Крейнделин Борис </t>
  </si>
  <si>
    <t xml:space="preserve">Не работает</t>
  </si>
  <si>
    <t xml:space="preserve">дата увольнения 21.04.2021</t>
  </si>
  <si>
    <t>Разработка</t>
  </si>
  <si>
    <t xml:space="preserve">BI/DWH разработчик</t>
  </si>
  <si>
    <t>Tableau</t>
  </si>
  <si>
    <t xml:space="preserve">Асеев Феофан</t>
  </si>
  <si>
    <t xml:space="preserve">дата увольнения 30.07.2021</t>
  </si>
  <si>
    <t xml:space="preserve">Булатова Людмила</t>
  </si>
  <si>
    <t xml:space="preserve">Ресурсное планирование</t>
  </si>
  <si>
    <t xml:space="preserve">Главный аналитик</t>
  </si>
  <si>
    <t>неизвестно</t>
  </si>
  <si>
    <t xml:space="preserve">Яковлев Дмитрий</t>
  </si>
  <si>
    <t xml:space="preserve">Кредиты наличными </t>
  </si>
  <si>
    <t xml:space="preserve">Delivery manager</t>
  </si>
  <si>
    <t>Скрам-мастер</t>
  </si>
  <si>
    <t xml:space="preserve">Буланова Юлия</t>
  </si>
  <si>
    <t xml:space="preserve">дата увольнения 31.05.2021</t>
  </si>
  <si>
    <t xml:space="preserve">Руководитель проекта</t>
  </si>
  <si>
    <t xml:space="preserve">Гайнуллин Закван</t>
  </si>
  <si>
    <t xml:space="preserve">Встречная конвертация. Инвестиционный стрим. Увольнение 21.01.22 </t>
  </si>
  <si>
    <t xml:space="preserve">Разработчик JS</t>
  </si>
  <si>
    <t>Екатеринбург</t>
  </si>
  <si>
    <t xml:space="preserve">Встречная конвертация</t>
  </si>
  <si>
    <t xml:space="preserve">Хохлова Крестина</t>
  </si>
  <si>
    <t>Администратор</t>
  </si>
  <si>
    <t xml:space="preserve">Пойш Виталий</t>
  </si>
  <si>
    <t xml:space="preserve">Единое окно сотрудника ЕОС ФЛ. Совмещает с РГС</t>
  </si>
  <si>
    <t xml:space="preserve">Единое окно сотрудника ЕОС ФЛ</t>
  </si>
  <si>
    <t xml:space="preserve">Повышение с 01.02.22 (было 24000)</t>
  </si>
  <si>
    <t xml:space="preserve">Офицеров Дмитрий</t>
  </si>
  <si>
    <r>
      <t xml:space="preserve">Партнерские каналы</t>
    </r>
    <r>
      <rPr>
        <sz val="12"/>
        <color theme="1"/>
        <rFont val="Times New Roman"/>
      </rPr>
      <t xml:space="preserve"> </t>
    </r>
  </si>
  <si>
    <t xml:space="preserve">Системный аналитик</t>
  </si>
  <si>
    <t>СПБ</t>
  </si>
  <si>
    <t>приземление</t>
  </si>
  <si>
    <t xml:space="preserve">Повышение с 01.04.2022 (было 14905/156400)</t>
  </si>
  <si>
    <t xml:space="preserve">Муштекенов Тимур</t>
  </si>
  <si>
    <t xml:space="preserve">Loan Manager/ Кредитный конвейер</t>
  </si>
  <si>
    <t xml:space="preserve">Функциональное тестирование</t>
  </si>
  <si>
    <t xml:space="preserve">Инженер по тестированию</t>
  </si>
  <si>
    <t xml:space="preserve">Нурбаева Елена</t>
  </si>
  <si>
    <t xml:space="preserve">Пообъектный учёт залогов</t>
  </si>
  <si>
    <t xml:space="preserve">Выход после декрета с 20.05.22</t>
  </si>
  <si>
    <t xml:space="preserve">Богданов Михаил</t>
  </si>
  <si>
    <t xml:space="preserve">дата увольнения 18.12/20</t>
  </si>
  <si>
    <t>Автотестирование</t>
  </si>
  <si>
    <t xml:space="preserve"> </t>
  </si>
  <si>
    <t xml:space="preserve">LM Риски</t>
  </si>
  <si>
    <t xml:space="preserve">Смирнова Екатерина</t>
  </si>
  <si>
    <t xml:space="preserve">дата увольнения 24.12.2021</t>
  </si>
  <si>
    <t xml:space="preserve">Младший аналитик</t>
  </si>
  <si>
    <t xml:space="preserve">Герасимова Елизавета</t>
  </si>
  <si>
    <t xml:space="preserve">Абдуллаева Анжелика</t>
  </si>
  <si>
    <t>Методолог</t>
  </si>
  <si>
    <t xml:space="preserve">Наймушин Евгений</t>
  </si>
  <si>
    <t xml:space="preserve">МАПЛ (Модуль автоматизации программ лояльности). </t>
  </si>
  <si>
    <t>.net-разработчик</t>
  </si>
  <si>
    <t xml:space="preserve">МАПЛ (Модуль автоматизации программ лояльности)</t>
  </si>
  <si>
    <t xml:space="preserve">Повышение с 01.04.22 (было 23400/252885)</t>
  </si>
  <si>
    <t xml:space="preserve">Тимиргалеев Иван</t>
  </si>
  <si>
    <t xml:space="preserve">дата увольнения 02.12.2021</t>
  </si>
  <si>
    <t xml:space="preserve">Лопатин Максим</t>
  </si>
  <si>
    <t xml:space="preserve">Калмурзаев Руслан </t>
  </si>
  <si>
    <t xml:space="preserve">30 часов в неделю</t>
  </si>
  <si>
    <t xml:space="preserve">Шимберев Борис</t>
  </si>
  <si>
    <t xml:space="preserve">дата увольнения 11.06.2021</t>
  </si>
  <si>
    <t xml:space="preserve">Виштак Татьяна</t>
  </si>
  <si>
    <t xml:space="preserve">дата увольнения 30.12.2021</t>
  </si>
  <si>
    <t xml:space="preserve">310 400 </t>
  </si>
  <si>
    <t xml:space="preserve">Путилов Александр</t>
  </si>
  <si>
    <t xml:space="preserve">Повышение с 01.04.22 (было 252900/23112)</t>
  </si>
  <si>
    <t xml:space="preserve">Цыганкова Анастасия</t>
  </si>
  <si>
    <t xml:space="preserve">Ресурсное планирование.Увольнение 29.04.22</t>
  </si>
  <si>
    <t xml:space="preserve">Беседин Игорь</t>
  </si>
  <si>
    <t xml:space="preserve">Нижний Новгород</t>
  </si>
  <si>
    <t xml:space="preserve">Молчанов Роман</t>
  </si>
  <si>
    <t xml:space="preserve">Внедрение методологии долгосрочного планирования - Тетрис</t>
  </si>
  <si>
    <t xml:space="preserve">Пузанов Андрей</t>
  </si>
  <si>
    <t xml:space="preserve">дата увольнения 12.02.2021</t>
  </si>
  <si>
    <t xml:space="preserve">Хотулев Дмитрий</t>
  </si>
  <si>
    <t xml:space="preserve">Платежи юридических лиц (Малый и средний бизнес)</t>
  </si>
  <si>
    <t>Саратов</t>
  </si>
  <si>
    <t xml:space="preserve">Воронцов Григорий</t>
  </si>
  <si>
    <t xml:space="preserve">Увольнение 01.03.22</t>
  </si>
  <si>
    <t xml:space="preserve">Разработчик Jira</t>
  </si>
  <si>
    <t xml:space="preserve">Тарасов Алексей</t>
  </si>
  <si>
    <t xml:space="preserve">Повышение с января 22 (было 21502)</t>
  </si>
  <si>
    <t xml:space="preserve">Саринков Андрей</t>
  </si>
  <si>
    <t xml:space="preserve">Разработчик Delphi</t>
  </si>
  <si>
    <t xml:space="preserve">Смердов Алексей</t>
  </si>
  <si>
    <t xml:space="preserve">Киевский Сергей</t>
  </si>
  <si>
    <t xml:space="preserve">Devops инженер</t>
  </si>
  <si>
    <t xml:space="preserve">Ильин Дмитрий</t>
  </si>
  <si>
    <t xml:space="preserve">дата увольнения 22.01.2021</t>
  </si>
  <si>
    <t xml:space="preserve">Продуктовый аналитик</t>
  </si>
  <si>
    <t>Казань</t>
  </si>
  <si>
    <t xml:space="preserve">Дмитриев Николай</t>
  </si>
  <si>
    <t xml:space="preserve">дата увольнения 20.08.2021</t>
  </si>
  <si>
    <t xml:space="preserve">Направление Риски</t>
  </si>
  <si>
    <t xml:space="preserve">Юркин Николай</t>
  </si>
  <si>
    <t xml:space="preserve">дата увольнения 06.04.2021</t>
  </si>
  <si>
    <t xml:space="preserve">Ионов Евгений</t>
  </si>
  <si>
    <t xml:space="preserve">Разработчик t-sql</t>
  </si>
  <si>
    <t xml:space="preserve">Передков Константин</t>
  </si>
  <si>
    <t xml:space="preserve">Дзядевич Екатерина</t>
  </si>
  <si>
    <t xml:space="preserve">Повышение с 01.06.22 (было 92000/10077)</t>
  </si>
  <si>
    <t xml:space="preserve">Томских Виталий</t>
  </si>
  <si>
    <t xml:space="preserve">дата увольнения 18.06.21</t>
  </si>
  <si>
    <t xml:space="preserve">Новиков Роман</t>
  </si>
  <si>
    <t xml:space="preserve">Газизова Вероника</t>
  </si>
  <si>
    <t xml:space="preserve">1. Повышение с 01.08.21 2. Повышение с 01.06 25000/230</t>
  </si>
  <si>
    <t xml:space="preserve">Титова Наталия</t>
  </si>
  <si>
    <t xml:space="preserve">дата увольнения 11.02.2021</t>
  </si>
  <si>
    <t xml:space="preserve">Роман Иван</t>
  </si>
  <si>
    <t xml:space="preserve">разработчик powerbuilder</t>
  </si>
  <si>
    <t xml:space="preserve">Волошина Виктория</t>
  </si>
  <si>
    <t xml:space="preserve">дата увольнения 13/11/20</t>
  </si>
  <si>
    <t xml:space="preserve">Мельников Александр</t>
  </si>
  <si>
    <t xml:space="preserve">Повышение с 01.12.21</t>
  </si>
  <si>
    <t xml:space="preserve">Некрасов Антон</t>
  </si>
  <si>
    <t xml:space="preserve">Уволен 30/09/20</t>
  </si>
  <si>
    <t xml:space="preserve">Управление проектами</t>
  </si>
  <si>
    <t xml:space="preserve">Ромашкин Никита</t>
  </si>
  <si>
    <t xml:space="preserve">java разработчик</t>
  </si>
  <si>
    <t>Барнаул</t>
  </si>
  <si>
    <t xml:space="preserve">Лагутин Иван</t>
  </si>
  <si>
    <t xml:space="preserve">дата увольнения 16.04.2021</t>
  </si>
  <si>
    <t xml:space="preserve">Системный инженер</t>
  </si>
  <si>
    <t xml:space="preserve">Жарницкий Давид</t>
  </si>
  <si>
    <t xml:space="preserve">дата увольнения 08.04.2021</t>
  </si>
  <si>
    <t xml:space="preserve">Колмогорова Анна</t>
  </si>
  <si>
    <t xml:space="preserve">дата увольнения 18/11/20</t>
  </si>
  <si>
    <t>Краснодар</t>
  </si>
  <si>
    <t xml:space="preserve">Головин Евгений</t>
  </si>
  <si>
    <t xml:space="preserve">дата увольнения 30.09.2021</t>
  </si>
  <si>
    <t xml:space="preserve">Скаржинский Тимур</t>
  </si>
  <si>
    <t xml:space="preserve">Администратор БД</t>
  </si>
  <si>
    <t xml:space="preserve">Закрацкий Станислав</t>
  </si>
  <si>
    <t xml:space="preserve">дата увольнения 23.11.2021</t>
  </si>
  <si>
    <t xml:space="preserve">Архитектор ПО</t>
  </si>
  <si>
    <t xml:space="preserve">Секисов Константин</t>
  </si>
  <si>
    <t xml:space="preserve">дата увольнения 08.10.2021</t>
  </si>
  <si>
    <t>Аналитик</t>
  </si>
  <si>
    <t>Курган</t>
  </si>
  <si>
    <t xml:space="preserve">Русинов Михаил</t>
  </si>
  <si>
    <t xml:space="preserve">Дата увольнения 15.01.2021</t>
  </si>
  <si>
    <t xml:space="preserve">Руководитель проектов</t>
  </si>
  <si>
    <t xml:space="preserve">Кузякина Ирина</t>
  </si>
  <si>
    <t xml:space="preserve">Дата увольнения 11.01.2022</t>
  </si>
  <si>
    <t xml:space="preserve">Аналитик Jira</t>
  </si>
  <si>
    <t xml:space="preserve">Нгуен Дмитрий</t>
  </si>
  <si>
    <t xml:space="preserve">Зырянов Николай</t>
  </si>
  <si>
    <t xml:space="preserve">приземление </t>
  </si>
  <si>
    <t xml:space="preserve">Гнусов Алексей</t>
  </si>
  <si>
    <t xml:space="preserve">дата увольнения 07.09.2021</t>
  </si>
  <si>
    <t xml:space="preserve">Ушаков Сергей</t>
  </si>
  <si>
    <t xml:space="preserve">Горьков Алексей</t>
  </si>
  <si>
    <t xml:space="preserve">Разработчик MS SQL</t>
  </si>
  <si>
    <t xml:space="preserve">Ненякина Анастасия</t>
  </si>
  <si>
    <t xml:space="preserve">Жердева Екатерина</t>
  </si>
  <si>
    <t xml:space="preserve">Уволена 25/09/20</t>
  </si>
  <si>
    <t>HR</t>
  </si>
  <si>
    <t xml:space="preserve">Специалист по подбору персонала</t>
  </si>
  <si>
    <t>Архангельск</t>
  </si>
  <si>
    <t xml:space="preserve">Павлов Роман</t>
  </si>
  <si>
    <t xml:space="preserve">Мукина Кристина</t>
  </si>
  <si>
    <t xml:space="preserve">Дата увольнения 16.12.2020</t>
  </si>
  <si>
    <t>Координатор</t>
  </si>
  <si>
    <t>Ульяновск</t>
  </si>
  <si>
    <t xml:space="preserve">Лукьянов Станислав</t>
  </si>
  <si>
    <t xml:space="preserve">Дата увольнения 04.10.2021</t>
  </si>
  <si>
    <t xml:space="preserve">Киле Егор</t>
  </si>
  <si>
    <t xml:space="preserve">Уволен 09/10/20</t>
  </si>
  <si>
    <t xml:space="preserve">Кучмиёв Иван</t>
  </si>
  <si>
    <t xml:space="preserve">Повышение с 01.02.22 (было 15250)</t>
  </si>
  <si>
    <t xml:space="preserve">Егоров Валерий</t>
  </si>
  <si>
    <t xml:space="preserve">Дата увольнения 15.03.22 (переход в штат)</t>
  </si>
  <si>
    <t>Рязань</t>
  </si>
  <si>
    <t xml:space="preserve">Балагушкин Артем</t>
  </si>
  <si>
    <t xml:space="preserve">дата увольнения 30.11.2020</t>
  </si>
  <si>
    <t xml:space="preserve">Чермашенцев Илья</t>
  </si>
  <si>
    <t xml:space="preserve">1. Повышение с января 22 ( была 27000/ 287400)                     2. Повышение с 01.04 (фактически с 01.05, платим премией) (было 30800/ 333400)</t>
  </si>
  <si>
    <t xml:space="preserve">Градосельская Наталья</t>
  </si>
  <si>
    <t xml:space="preserve">Увольнение 10.03 (перевод в штат)</t>
  </si>
  <si>
    <t xml:space="preserve">Шарапов Артем</t>
  </si>
  <si>
    <t xml:space="preserve">дата увольнения 30.04.2021</t>
  </si>
  <si>
    <t xml:space="preserve">Менеджер по рискам</t>
  </si>
  <si>
    <t xml:space="preserve">Родионов Всеволод</t>
  </si>
  <si>
    <t xml:space="preserve">Лашкуль Александра</t>
  </si>
  <si>
    <t xml:space="preserve">дата увольнения 19.02.2021</t>
  </si>
  <si>
    <t xml:space="preserve">Мокрова Анастасия</t>
  </si>
  <si>
    <t xml:space="preserve">дата увольнения 11.03.2021</t>
  </si>
  <si>
    <t xml:space="preserve">Волотов Илья</t>
  </si>
  <si>
    <t xml:space="preserve">Дата увольнения 22.03.22</t>
  </si>
  <si>
    <t xml:space="preserve">Гаврилова Екатерина</t>
  </si>
  <si>
    <t>Чебоксары</t>
  </si>
  <si>
    <t xml:space="preserve">Шакиров Вадим</t>
  </si>
  <si>
    <t xml:space="preserve">дата увольнения 12.11.2021</t>
  </si>
  <si>
    <t xml:space="preserve">Разработчик Java</t>
  </si>
  <si>
    <t>Иннополис</t>
  </si>
  <si>
    <t xml:space="preserve">Павлов Никита</t>
  </si>
  <si>
    <t xml:space="preserve">дата увольнения 31.01</t>
  </si>
  <si>
    <t xml:space="preserve">Помощник аналитика</t>
  </si>
  <si>
    <t xml:space="preserve">Александрова Кристина</t>
  </si>
  <si>
    <t xml:space="preserve">Крапивин Сергей</t>
  </si>
  <si>
    <t xml:space="preserve">Дата увольнения 07.02.22</t>
  </si>
  <si>
    <t xml:space="preserve">Автотестировщик Ruby</t>
  </si>
  <si>
    <t xml:space="preserve">Сабиров Артур</t>
  </si>
  <si>
    <t xml:space="preserve">дата увольнения 26.01.2021</t>
  </si>
  <si>
    <t xml:space="preserve">Рудаков Сергей</t>
  </si>
  <si>
    <t xml:space="preserve">дата увольнения 23.04.2021</t>
  </si>
  <si>
    <t xml:space="preserve">Михеев Дмитрий</t>
  </si>
  <si>
    <t xml:space="preserve">Повышение с 01.11.21</t>
  </si>
  <si>
    <t xml:space="preserve">Борисова Алёна</t>
  </si>
  <si>
    <t xml:space="preserve">дата увольнения 08.11.2021</t>
  </si>
  <si>
    <t xml:space="preserve">Коурова Мария</t>
  </si>
  <si>
    <t xml:space="preserve">Дата увольнения 31.05.22</t>
  </si>
  <si>
    <t xml:space="preserve">Рамазанов Виталий</t>
  </si>
  <si>
    <t xml:space="preserve">Увольнение 28.02.22</t>
  </si>
  <si>
    <t xml:space="preserve">Ios разработчик</t>
  </si>
  <si>
    <t xml:space="preserve">Майорова Дарья</t>
  </si>
  <si>
    <t xml:space="preserve">дата увольнения 01.03.2021</t>
  </si>
  <si>
    <t xml:space="preserve">Макаров Владимир</t>
  </si>
  <si>
    <t xml:space="preserve">дата увольнения 29.07.2021</t>
  </si>
  <si>
    <t xml:space="preserve">Митрофанов Кирилл</t>
  </si>
  <si>
    <t xml:space="preserve">Шурков Дмитрий</t>
  </si>
  <si>
    <t xml:space="preserve">дата увольнения 26.02.2021</t>
  </si>
  <si>
    <t xml:space="preserve">Автотестировщик C#</t>
  </si>
  <si>
    <t>Калининград</t>
  </si>
  <si>
    <t xml:space="preserve">Русев Дмитрий</t>
  </si>
  <si>
    <t xml:space="preserve">дата увольнения 14.04.2021</t>
  </si>
  <si>
    <t xml:space="preserve">Шутов Максим</t>
  </si>
  <si>
    <t xml:space="preserve">Повышение с 01.03.22 (было 9525/ 100000)</t>
  </si>
  <si>
    <t xml:space="preserve">Мелёхин Александр</t>
  </si>
  <si>
    <t>Автотестировщик</t>
  </si>
  <si>
    <t xml:space="preserve">Повышение с 01.02.22 (было 9300)</t>
  </si>
  <si>
    <t xml:space="preserve">Карев Андрей</t>
  </si>
  <si>
    <t xml:space="preserve">дата увольнения 18.02.2021</t>
  </si>
  <si>
    <t xml:space="preserve">Новикова Анастасия</t>
  </si>
  <si>
    <t xml:space="preserve">дата увольнения 24.01.22</t>
  </si>
  <si>
    <t xml:space="preserve">Менеджер проекта</t>
  </si>
  <si>
    <t xml:space="preserve">Борисова Елизавета</t>
  </si>
  <si>
    <t xml:space="preserve">Повышение января 22 (было 15115)</t>
  </si>
  <si>
    <t xml:space="preserve">Любкина Анна</t>
  </si>
  <si>
    <t xml:space="preserve">дата увольнения 03.02.2021</t>
  </si>
  <si>
    <t xml:space="preserve">Салов Андрей</t>
  </si>
  <si>
    <t xml:space="preserve">дата увольнения 16.07.21</t>
  </si>
  <si>
    <t xml:space="preserve">Галкин Антон</t>
  </si>
  <si>
    <t xml:space="preserve">Повышение с 01.03.22 (было 38315/ 402300)</t>
  </si>
  <si>
    <t xml:space="preserve">Разработчик Pega</t>
  </si>
  <si>
    <t xml:space="preserve">Повышение с 05.03</t>
  </si>
  <si>
    <t xml:space="preserve">Коновалов Павел</t>
  </si>
  <si>
    <t xml:space="preserve">Повышение с 01.03.22 (было 39410/ 413800)</t>
  </si>
  <si>
    <t xml:space="preserve">Антонов Иван</t>
  </si>
  <si>
    <t xml:space="preserve">Увольнение 25.02.22</t>
  </si>
  <si>
    <t xml:space="preserve">Дмитриева Анна</t>
  </si>
  <si>
    <t xml:space="preserve">Повышение с 01.06.22 (было 8760/92000)</t>
  </si>
  <si>
    <t xml:space="preserve">Золотухин Владислав</t>
  </si>
  <si>
    <t xml:space="preserve">дата увольнения 23.09.2021</t>
  </si>
  <si>
    <t xml:space="preserve">Балбышева Ольга</t>
  </si>
  <si>
    <t xml:space="preserve">дата увольнения 14.01.2022</t>
  </si>
  <si>
    <t xml:space="preserve">Тюрина Ольга</t>
  </si>
  <si>
    <t xml:space="preserve">дата увольнения 31.08.2021</t>
  </si>
  <si>
    <t xml:space="preserve">Усик Светалана</t>
  </si>
  <si>
    <t xml:space="preserve">дата увольнения 02.04.2021</t>
  </si>
  <si>
    <t xml:space="preserve">Аввакумов Алексей</t>
  </si>
  <si>
    <t xml:space="preserve">дата увольнения 06.05.2022 (переход в штат)</t>
  </si>
  <si>
    <t xml:space="preserve">Кошелев Дмитрий</t>
  </si>
  <si>
    <t xml:space="preserve">дата увольнения 17.08.2021</t>
  </si>
  <si>
    <t xml:space="preserve">Якименко Роман</t>
  </si>
  <si>
    <t xml:space="preserve">Разработчик C#</t>
  </si>
  <si>
    <t xml:space="preserve">Пешков Александр</t>
  </si>
  <si>
    <t xml:space="preserve">Рабочий Дмитрий</t>
  </si>
  <si>
    <t xml:space="preserve">дата увольнения 18.10.21</t>
  </si>
  <si>
    <t>Новосибирск</t>
  </si>
  <si>
    <t xml:space="preserve">Васильев Радомир</t>
  </si>
  <si>
    <t xml:space="preserve">Зеликин Илья</t>
  </si>
  <si>
    <t xml:space="preserve">Хонинов Чингис</t>
  </si>
  <si>
    <t xml:space="preserve">дата увольнения 09.12.2021</t>
  </si>
  <si>
    <t>Специалист</t>
  </si>
  <si>
    <t xml:space="preserve">Грачев Анатолий</t>
  </si>
  <si>
    <t xml:space="preserve">Ровковский Дмитрий</t>
  </si>
  <si>
    <t xml:space="preserve">Product Owner</t>
  </si>
  <si>
    <t xml:space="preserve">Премия с 01.04.22 (была ставка 21900)</t>
  </si>
  <si>
    <t xml:space="preserve">Кудряшов Алексей</t>
  </si>
  <si>
    <t xml:space="preserve">Service Manager</t>
  </si>
  <si>
    <t xml:space="preserve">Савинов Игорь</t>
  </si>
  <si>
    <t xml:space="preserve">Повышение с 01.03.22 (было 25000/ 299000)</t>
  </si>
  <si>
    <t xml:space="preserve">Татуйко Сергей</t>
  </si>
  <si>
    <t xml:space="preserve">дата увольнения 10.12.2021</t>
  </si>
  <si>
    <t xml:space="preserve">Сидоров Александр</t>
  </si>
  <si>
    <t xml:space="preserve">Ромашов Владислав</t>
  </si>
  <si>
    <t xml:space="preserve">Дата увольнения 23.05.22</t>
  </si>
  <si>
    <t xml:space="preserve">Повышение с 01.04.22 (было 18620/170)                             Повышение с 01.05 (было 21905/200)</t>
  </si>
  <si>
    <t xml:space="preserve">Румянцев Александр</t>
  </si>
  <si>
    <t xml:space="preserve">Повышение с 01.04.22 (было 34500/315) + теперь без премии 15%</t>
  </si>
  <si>
    <t xml:space="preserve">Мазуренко Наталья</t>
  </si>
  <si>
    <t xml:space="preserve">Бондарчук Вера</t>
  </si>
  <si>
    <t xml:space="preserve">Финансовый аналитик</t>
  </si>
  <si>
    <t xml:space="preserve">Повышение с 01.06 (было 19810/160)</t>
  </si>
  <si>
    <t xml:space="preserve">Жигалова Полина</t>
  </si>
  <si>
    <t xml:space="preserve">дата увольнения 29.11.21 </t>
  </si>
  <si>
    <t>hr</t>
  </si>
  <si>
    <t xml:space="preserve">Чулюков Александр</t>
  </si>
  <si>
    <t xml:space="preserve">гпх. Переведен в штат с 01.02</t>
  </si>
  <si>
    <t xml:space="preserve">Младший методолог</t>
  </si>
  <si>
    <t xml:space="preserve">Бритвин Василий</t>
  </si>
  <si>
    <t xml:space="preserve">дата увольнения 29.10.21</t>
  </si>
  <si>
    <t>Пермь</t>
  </si>
  <si>
    <t xml:space="preserve">Бушков Константин</t>
  </si>
  <si>
    <t xml:space="preserve">Юртаева Софья</t>
  </si>
  <si>
    <t xml:space="preserve">макбук. ЗАЯВЛЕНИЕ НА 14.01</t>
  </si>
  <si>
    <t xml:space="preserve">Курицына Ольга</t>
  </si>
  <si>
    <t xml:space="preserve">со 2го месяца 8 762. Дата увольнения 11.02</t>
  </si>
  <si>
    <t xml:space="preserve">Макеев Юрий</t>
  </si>
  <si>
    <t>ФНС</t>
  </si>
  <si>
    <t xml:space="preserve">Степин Георгий</t>
  </si>
  <si>
    <t>Красноярск</t>
  </si>
  <si>
    <t xml:space="preserve">Тычинин Илья</t>
  </si>
  <si>
    <t xml:space="preserve">к нам 25.06</t>
  </si>
  <si>
    <t xml:space="preserve">Разработчик Full Stack </t>
  </si>
  <si>
    <t xml:space="preserve">Антипова Виктория</t>
  </si>
  <si>
    <t xml:space="preserve">дата увольнения 01.02.22 </t>
  </si>
  <si>
    <t xml:space="preserve">Лобачева Ольга</t>
  </si>
  <si>
    <t xml:space="preserve">дата увольнения 01.03.22</t>
  </si>
  <si>
    <t xml:space="preserve">Технический специалист</t>
  </si>
  <si>
    <t xml:space="preserve">Джамбинова Анастасия</t>
  </si>
  <si>
    <t xml:space="preserve">дата увольнения 17.05.2022</t>
  </si>
  <si>
    <t xml:space="preserve">Солодкин Алексей</t>
  </si>
  <si>
    <t xml:space="preserve">дата увольнения 27.12.2021</t>
  </si>
  <si>
    <t xml:space="preserve">Специалист BI</t>
  </si>
  <si>
    <t>Томск</t>
  </si>
  <si>
    <t xml:space="preserve">Корнеева Александра</t>
  </si>
  <si>
    <t xml:space="preserve">после испыт 16 430 (с 01.11). Дата увольнения 24.03.22</t>
  </si>
  <si>
    <t xml:space="preserve">Омаров Марат</t>
  </si>
  <si>
    <t xml:space="preserve">Android разработчик</t>
  </si>
  <si>
    <t>Омск</t>
  </si>
  <si>
    <t xml:space="preserve">Болотников Дмитрий</t>
  </si>
  <si>
    <t xml:space="preserve">Ильичева Валерия</t>
  </si>
  <si>
    <t xml:space="preserve">Увольнение 05.04.22</t>
  </si>
  <si>
    <t xml:space="preserve">Павлов Александр</t>
  </si>
  <si>
    <t xml:space="preserve">Марьясов Илья</t>
  </si>
  <si>
    <t xml:space="preserve">ГПХ. Переведен в штат с 01.02</t>
  </si>
  <si>
    <t xml:space="preserve">Сычев Игорь</t>
  </si>
  <si>
    <t xml:space="preserve">1. Повышение с 01.04.22 (было 13143/120000)                       2. Повышение с 01.05.22 (было 18620/ 170)</t>
  </si>
  <si>
    <t xml:space="preserve">Бойцов Дмитрий</t>
  </si>
  <si>
    <t xml:space="preserve">ЛИД автотестирования</t>
  </si>
  <si>
    <t xml:space="preserve">Коротина Татьяна</t>
  </si>
  <si>
    <t xml:space="preserve">Повышение с 9300 (январь 22)</t>
  </si>
  <si>
    <t xml:space="preserve">Технический писатель</t>
  </si>
  <si>
    <t xml:space="preserve">Повышение с января 22 (было 9300)</t>
  </si>
  <si>
    <t xml:space="preserve">Князев Максим </t>
  </si>
  <si>
    <t xml:space="preserve">Лифанов Иван</t>
  </si>
  <si>
    <t xml:space="preserve">Головач Андрей </t>
  </si>
  <si>
    <t xml:space="preserve">Администратор поддержки</t>
  </si>
  <si>
    <t xml:space="preserve">Повышение с 01.02 (было 10840)</t>
  </si>
  <si>
    <t xml:space="preserve">Булат Александр</t>
  </si>
  <si>
    <t xml:space="preserve">Дата увольнения 08.04.22</t>
  </si>
  <si>
    <t xml:space="preserve">Серегина Анастасия </t>
  </si>
  <si>
    <t xml:space="preserve">Башинская Надежда</t>
  </si>
  <si>
    <t>Самара</t>
  </si>
  <si>
    <t xml:space="preserve">Калмыков Егор</t>
  </si>
  <si>
    <t xml:space="preserve">Разработчик BI</t>
  </si>
  <si>
    <t xml:space="preserve">Пчелинцева Анастасия</t>
  </si>
  <si>
    <t xml:space="preserve">Даньшина Елена</t>
  </si>
  <si>
    <t xml:space="preserve">Смирнов Владимир</t>
  </si>
  <si>
    <t xml:space="preserve">макбук 873. увольнение 20.05.22</t>
  </si>
  <si>
    <t xml:space="preserve">Бушукин Александр</t>
  </si>
  <si>
    <t xml:space="preserve">макбук. Увольнение 31.05.22</t>
  </si>
  <si>
    <t xml:space="preserve">Яковлев Олег</t>
  </si>
  <si>
    <t>макбук</t>
  </si>
  <si>
    <t xml:space="preserve">Переход на др. проект + повышение с 18.04 (фактически с 06.04, но брал за свой сч.) было 20160/200)</t>
  </si>
  <si>
    <t xml:space="preserve">Усова Анастасия</t>
  </si>
  <si>
    <t xml:space="preserve">Повышение с 01.03.22 (было 5480/ 57500)</t>
  </si>
  <si>
    <t xml:space="preserve">стажер аналитик пега</t>
  </si>
  <si>
    <t xml:space="preserve">Никифоров Вячеслав</t>
  </si>
  <si>
    <t xml:space="preserve">ноут не надо</t>
  </si>
  <si>
    <t xml:space="preserve">Тупицын Антон</t>
  </si>
  <si>
    <t xml:space="preserve">Садчиков Роман</t>
  </si>
  <si>
    <t xml:space="preserve">РП </t>
  </si>
  <si>
    <t xml:space="preserve">Сумарокова Александра</t>
  </si>
  <si>
    <t xml:space="preserve">Нурдынов Сергей</t>
  </si>
  <si>
    <t xml:space="preserve">дата увольнения 20.12.2021</t>
  </si>
  <si>
    <t xml:space="preserve">Байтова Мария</t>
  </si>
  <si>
    <t xml:space="preserve">ФТ стажер</t>
  </si>
  <si>
    <t xml:space="preserve">На старте 60к на руки, через полгода 70к на руки, через год 80к на руки</t>
  </si>
  <si>
    <t xml:space="preserve">Кравцов Константин</t>
  </si>
  <si>
    <t xml:space="preserve">Стажёр АТ</t>
  </si>
  <si>
    <t xml:space="preserve">Белянков Олег</t>
  </si>
  <si>
    <t xml:space="preserve">макбук. 23017 + 15% с 01.04. Увольнение 30.03.22</t>
  </si>
  <si>
    <t xml:space="preserve">Васильев Денис</t>
  </si>
  <si>
    <t xml:space="preserve">Костенко Любовь</t>
  </si>
  <si>
    <t xml:space="preserve">Комаров Андрей</t>
  </si>
  <si>
    <t xml:space="preserve">Пирогов Иван</t>
  </si>
  <si>
    <t xml:space="preserve">Береза Дмитрий</t>
  </si>
  <si>
    <t xml:space="preserve">Повышение с 01.05 (было 31000/344900), АБ подняли с 01.04, доплатим премией разницу</t>
  </si>
  <si>
    <t xml:space="preserve">Иванов Игорь</t>
  </si>
  <si>
    <t xml:space="preserve">Шаронов Виталий</t>
  </si>
  <si>
    <t xml:space="preserve">Администратор ЦОД</t>
  </si>
  <si>
    <t xml:space="preserve">Парфенова Анастасия</t>
  </si>
  <si>
    <t xml:space="preserve">Алемасов Никита</t>
  </si>
  <si>
    <t xml:space="preserve">Муртаков Андрей</t>
  </si>
  <si>
    <t xml:space="preserve">Бизнес аналитик</t>
  </si>
  <si>
    <t xml:space="preserve">Молчанова Ольга</t>
  </si>
  <si>
    <t xml:space="preserve">Данченко Валерия </t>
  </si>
  <si>
    <t xml:space="preserve">Увольнение 23.05.2022</t>
  </si>
  <si>
    <t>Дизайнер</t>
  </si>
  <si>
    <t xml:space="preserve">Писаренко Валерия</t>
  </si>
  <si>
    <t xml:space="preserve">оформлена с 10.11 - премией</t>
  </si>
  <si>
    <t xml:space="preserve">Белых Илья</t>
  </si>
  <si>
    <t xml:space="preserve">Лагкути Эрик</t>
  </si>
  <si>
    <t xml:space="preserve">Системный инженер колл центр</t>
  </si>
  <si>
    <t xml:space="preserve">Галямов Ринат</t>
  </si>
  <si>
    <t xml:space="preserve">MSSQL разработчик</t>
  </si>
  <si>
    <t xml:space="preserve">Евдокимов Павел</t>
  </si>
  <si>
    <t xml:space="preserve">4000, через 2 мес 8000. Дата увол - 30.03.22</t>
  </si>
  <si>
    <t xml:space="preserve">Аналитик стажер</t>
  </si>
  <si>
    <t xml:space="preserve">Онищук Андрей</t>
  </si>
  <si>
    <t>Архитектор</t>
  </si>
  <si>
    <t xml:space="preserve">Виноградова Марина</t>
  </si>
  <si>
    <t xml:space="preserve">Дата Солюшенс</t>
  </si>
  <si>
    <t xml:space="preserve">Зайченко Василий</t>
  </si>
  <si>
    <t xml:space="preserve">инженер ЦОД (подменный)</t>
  </si>
  <si>
    <t xml:space="preserve">Струк Светалана</t>
  </si>
  <si>
    <t xml:space="preserve">Блащук Дарья</t>
  </si>
  <si>
    <t>Приземление</t>
  </si>
  <si>
    <t xml:space="preserve">Галимов Тимур</t>
  </si>
  <si>
    <t>Уфа</t>
  </si>
  <si>
    <t xml:space="preserve">Егрищин Артем</t>
  </si>
  <si>
    <t xml:space="preserve">Кошелев Сергей</t>
  </si>
  <si>
    <t xml:space="preserve">После испытательного - 115000 (гросс), ставка - 10 953 (была 9905) 2. Повышение с 01.06.22 (было 10953/115)</t>
  </si>
  <si>
    <t xml:space="preserve">Кильметов Антон</t>
  </si>
  <si>
    <t xml:space="preserve">Увольнение 23.03.22</t>
  </si>
  <si>
    <t xml:space="preserve">Фомина Юлия </t>
  </si>
  <si>
    <t xml:space="preserve">Повышение с 01.04 (было 18620/195500)</t>
  </si>
  <si>
    <t xml:space="preserve">Фомичева Мария</t>
  </si>
  <si>
    <t xml:space="preserve">Менеджер проектов</t>
  </si>
  <si>
    <t xml:space="preserve">Захаров Андрей </t>
  </si>
  <si>
    <t xml:space="preserve">Руководитель направления по среднему бизнесу</t>
  </si>
  <si>
    <t xml:space="preserve">Воловичева Надежда</t>
  </si>
  <si>
    <t xml:space="preserve">Боровских Михаил</t>
  </si>
  <si>
    <t xml:space="preserve">Сергиенко Светлана</t>
  </si>
  <si>
    <t xml:space="preserve">Аксенова Виктория</t>
  </si>
  <si>
    <t xml:space="preserve">Дата увольнения 31.03</t>
  </si>
  <si>
    <t xml:space="preserve">Функциональный тестировщик</t>
  </si>
  <si>
    <t>Петергоф</t>
  </si>
  <si>
    <t xml:space="preserve">Живцова Виктория</t>
  </si>
  <si>
    <t xml:space="preserve">с 10.01 работает</t>
  </si>
  <si>
    <t xml:space="preserve">Анпилогова Елизавета</t>
  </si>
  <si>
    <t>Санкт-Петербург</t>
  </si>
  <si>
    <t xml:space="preserve">Повышение с 01.06.22 (было 10400/109200)</t>
  </si>
  <si>
    <t xml:space="preserve">Клиничев Арсений</t>
  </si>
  <si>
    <t xml:space="preserve">Повышение с 01.04.22 (было 15334/ 140000)</t>
  </si>
  <si>
    <t xml:space="preserve">Жуйкова Екатерина</t>
  </si>
  <si>
    <t xml:space="preserve">Системный аналитик_ABBYY/OBIP в направление Ипотека</t>
  </si>
  <si>
    <t xml:space="preserve">Леонтьев Андрей </t>
  </si>
  <si>
    <t xml:space="preserve">Системный инженер (baas )</t>
  </si>
  <si>
    <t xml:space="preserve">Некрасов Олег</t>
  </si>
  <si>
    <t xml:space="preserve">Фактически с 31.01. 1 день - премия. Макбук про</t>
  </si>
  <si>
    <t xml:space="preserve">Разработчик Android</t>
  </si>
  <si>
    <t xml:space="preserve">Новиков Сергей</t>
  </si>
  <si>
    <t xml:space="preserve">Разработчик .net </t>
  </si>
  <si>
    <t xml:space="preserve">Авдеев Виталий</t>
  </si>
  <si>
    <t xml:space="preserve">Трушков Олег</t>
  </si>
  <si>
    <t xml:space="preserve">Пермяков Алексей</t>
  </si>
  <si>
    <t xml:space="preserve">Усков Роман</t>
  </si>
  <si>
    <t xml:space="preserve">Изотов Дмитрий</t>
  </si>
  <si>
    <t xml:space="preserve">1-2.02 премией</t>
  </si>
  <si>
    <t xml:space="preserve">Силионов Леонид</t>
  </si>
  <si>
    <t xml:space="preserve">Главный специалист по функциональному тестированию</t>
  </si>
  <si>
    <t xml:space="preserve">Пигалов Максим</t>
  </si>
  <si>
    <t>Пенза</t>
  </si>
  <si>
    <t xml:space="preserve">Мясоедов Юрий</t>
  </si>
  <si>
    <t xml:space="preserve">ГПХ. Монитор (в штат с 22.06.22)</t>
  </si>
  <si>
    <t xml:space="preserve">Разработчик MS SQL/ .NET</t>
  </si>
  <si>
    <t xml:space="preserve">Повышение с 01.06.22 (было 24086/252900)</t>
  </si>
  <si>
    <t xml:space="preserve">Яринский Андрей</t>
  </si>
  <si>
    <t xml:space="preserve">Шиндина Ксения</t>
  </si>
  <si>
    <t xml:space="preserve">Специалист клиентской поддержки</t>
  </si>
  <si>
    <t xml:space="preserve">Каплун Екатерина</t>
  </si>
  <si>
    <t xml:space="preserve">МО (Королев)</t>
  </si>
  <si>
    <t xml:space="preserve">Семенов Максим</t>
  </si>
  <si>
    <t xml:space="preserve">Старший 
специалист по интеллектуальному анализу данных</t>
  </si>
  <si>
    <t xml:space="preserve">Коэф 1,8</t>
  </si>
  <si>
    <t xml:space="preserve">Кнунянц Иван</t>
  </si>
  <si>
    <t xml:space="preserve">Младший специалист 
по интеллектуальному анализу данных</t>
  </si>
  <si>
    <t xml:space="preserve">коэф 1,8</t>
  </si>
  <si>
    <t xml:space="preserve">Зырянов Дмитрий </t>
  </si>
  <si>
    <t xml:space="preserve">Дата увольнения 16.05.22</t>
  </si>
  <si>
    <t xml:space="preserve">Системный инженер (сопровождение КоллЦентра)</t>
  </si>
  <si>
    <t xml:space="preserve">Даньшина Лена</t>
  </si>
  <si>
    <t xml:space="preserve">Газизов Руслан</t>
  </si>
  <si>
    <t xml:space="preserve">Системный аналитик (проект Альфа-Инвестиции)</t>
  </si>
  <si>
    <t xml:space="preserve">Галичанский Владислав</t>
  </si>
  <si>
    <t xml:space="preserve">Специалист 
по интеллектуальному анализу данных</t>
  </si>
  <si>
    <t xml:space="preserve">Борисов Михаил</t>
  </si>
  <si>
    <t xml:space="preserve">Дата увольнения 30.05.22</t>
  </si>
  <si>
    <t xml:space="preserve">Инженер ЦОД </t>
  </si>
  <si>
    <t xml:space="preserve">Смирнов Андрей</t>
  </si>
  <si>
    <t xml:space="preserve">Системный аналитик Альфа-директ</t>
  </si>
  <si>
    <t>Джамбинова</t>
  </si>
  <si>
    <t xml:space="preserve">Артемов Алексей</t>
  </si>
  <si>
    <t xml:space="preserve">После испыт - 21896</t>
  </si>
  <si>
    <t xml:space="preserve">Системный аналитик alfa iaas</t>
  </si>
  <si>
    <t>Герасимова</t>
  </si>
  <si>
    <t xml:space="preserve">Вячеслав Юрьев</t>
  </si>
  <si>
    <t xml:space="preserve">Ведущий эксперт, отдел проектов</t>
  </si>
  <si>
    <t xml:space="preserve">Сапегин Сергей </t>
  </si>
  <si>
    <t xml:space="preserve">Системный аналитикик Альфа-директ</t>
  </si>
  <si>
    <t xml:space="preserve">Холев Алексей</t>
  </si>
  <si>
    <t xml:space="preserve">Специалист Power BI</t>
  </si>
  <si>
    <t>Воронеж</t>
  </si>
  <si>
    <t xml:space="preserve">Перепелкина Настя</t>
  </si>
  <si>
    <t xml:space="preserve">Бодров Владислав</t>
  </si>
  <si>
    <t xml:space="preserve">Борченко Андрей</t>
  </si>
  <si>
    <t xml:space="preserve">Ведущий специалист сопровождения (java)</t>
  </si>
  <si>
    <t>Призмеление</t>
  </si>
  <si>
    <t xml:space="preserve">Стуков Илья</t>
  </si>
  <si>
    <t>Бизнес-аналитик</t>
  </si>
  <si>
    <t xml:space="preserve">Шувалова Виктория</t>
  </si>
  <si>
    <t xml:space="preserve">Афтени Иван</t>
  </si>
  <si>
    <t xml:space="preserve">Инженер сопровождения</t>
  </si>
  <si>
    <t>Мытищи</t>
  </si>
  <si>
    <t xml:space="preserve">Поышение с 01.05.22 (было 16429/150)</t>
  </si>
  <si>
    <t xml:space="preserve">Лямин Дмитрий </t>
  </si>
  <si>
    <t xml:space="preserve">Руководитель инфраструктурных проектов</t>
  </si>
  <si>
    <t xml:space="preserve">Мустафаев Эмиль</t>
  </si>
  <si>
    <t xml:space="preserve">МО (Подольск)</t>
  </si>
  <si>
    <t xml:space="preserve">Гаибов Демид </t>
  </si>
  <si>
    <t xml:space="preserve">Макбук (в ставке)</t>
  </si>
  <si>
    <r>
      <t xml:space="preserve">Разработчик Pega</t>
    </r>
    <r>
      <rPr>
        <sz val="12"/>
        <color theme="1"/>
        <rFont val="Calibri"/>
        <scheme val="minor"/>
      </rPr>
      <t xml:space="preserve"> </t>
    </r>
  </si>
  <si>
    <t xml:space="preserve">Казакова Светлана</t>
  </si>
  <si>
    <t>Тольятти</t>
  </si>
  <si>
    <t>Хохлова</t>
  </si>
  <si>
    <t xml:space="preserve">Есин Сергей</t>
  </si>
  <si>
    <t xml:space="preserve">Ведущий инженер по сопровождению инфраструктурных проектов</t>
  </si>
  <si>
    <t xml:space="preserve">Борисова Наталия </t>
  </si>
  <si>
    <t xml:space="preserve">Ослоповский Алексей</t>
  </si>
  <si>
    <t xml:space="preserve">Серов Алексей</t>
  </si>
  <si>
    <t xml:space="preserve">Струбин Иван</t>
  </si>
  <si>
    <t xml:space="preserve">Шмаков Валентин </t>
  </si>
  <si>
    <t xml:space="preserve">Кузнецов Сергей </t>
  </si>
  <si>
    <t xml:space="preserve">Женя Палаткина</t>
  </si>
  <si>
    <t xml:space="preserve">Самодуров Сергей</t>
  </si>
  <si>
    <t xml:space="preserve">В нашем офисе ЕКБ</t>
  </si>
  <si>
    <t xml:space="preserve">Бландинова Анна</t>
  </si>
  <si>
    <t xml:space="preserve">Тамара Куранова</t>
  </si>
  <si>
    <t xml:space="preserve">Жиляев Иван </t>
  </si>
  <si>
    <t xml:space="preserve">DevOps инженер </t>
  </si>
  <si>
    <t xml:space="preserve">Трофимова Виктория</t>
  </si>
  <si>
    <t xml:space="preserve">Зп 100гросс(на испытал.), 132гросс(после испытал.)
Ставка 9 524 (наиспытал), 12 572 (после испытал.)</t>
  </si>
  <si>
    <t xml:space="preserve">МО (Зеленоград)</t>
  </si>
  <si>
    <t xml:space="preserve">Аль-Джамаль Даниил </t>
  </si>
  <si>
    <t xml:space="preserve">ГПХ на 3 мес</t>
  </si>
  <si>
    <t xml:space="preserve">Ельсукова Анна</t>
  </si>
  <si>
    <t xml:space="preserve">ГПХ на 1 мес
При успешной работе - перевод к нам в штат с повышением ЗП и ставки</t>
  </si>
  <si>
    <t xml:space="preserve">Технический редактор</t>
  </si>
  <si>
    <t xml:space="preserve">Трудоустройство по ГПХ на 1 месяц, при успешной работе - перевод к нам в штат с повышением ЗП и ставки</t>
  </si>
  <si>
    <t xml:space="preserve">Белашова Анна</t>
  </si>
  <si>
    <t xml:space="preserve">Никольчук Владимир</t>
  </si>
  <si>
    <t xml:space="preserve">Специалист тех. поддержки</t>
  </si>
  <si>
    <t>Ярославль</t>
  </si>
  <si>
    <t xml:space="preserve">Янин Ярослав</t>
  </si>
  <si>
    <t>Макбук</t>
  </si>
  <si>
    <t xml:space="preserve">Инженер по сопровождению</t>
  </si>
  <si>
    <t xml:space="preserve">Томей Александра</t>
  </si>
  <si>
    <t xml:space="preserve">Срочный ТД</t>
  </si>
  <si>
    <t xml:space="preserve">Сценарист / редактор</t>
  </si>
  <si>
    <t xml:space="preserve">Осипов Сергей </t>
  </si>
  <si>
    <t xml:space="preserve">Малиновский Виталий</t>
  </si>
  <si>
    <t xml:space="preserve">Куранова Тамара</t>
  </si>
  <si>
    <t xml:space="preserve">Иоффе Алексей</t>
  </si>
  <si>
    <t xml:space="preserve">Писаренко Лера</t>
  </si>
  <si>
    <t xml:space="preserve">Мелькин Алексей </t>
  </si>
  <si>
    <t xml:space="preserve">01.07-09.07 -уходит в отпуск за собственный счет(с Альфой согласовано)</t>
  </si>
  <si>
    <t xml:space="preserve">Ведущий инженер дежурной смены</t>
  </si>
  <si>
    <t xml:space="preserve">Люлюшина Светлана</t>
  </si>
  <si>
    <t>Выходит</t>
  </si>
  <si>
    <t xml:space="preserve">Срочный ТД на 6 месяцев с воз. Пролонгации
3 мес.: 206.900гросс,ставка 19.705; далее: 229.900гросс,ставка 21.896</t>
  </si>
  <si>
    <t xml:space="preserve">UX исследователь</t>
  </si>
  <si>
    <t xml:space="preserve">Кибардин Анатолий</t>
  </si>
  <si>
    <t xml:space="preserve">Силачева Яна</t>
  </si>
  <si>
    <t xml:space="preserve">Лежнев Сергей </t>
  </si>
  <si>
    <t xml:space="preserve">Fullstack-разработчик (Go+JavaScript)</t>
  </si>
  <si>
    <t xml:space="preserve">Бабкова Виктория</t>
  </si>
  <si>
    <t xml:space="preserve">Герасимова Лиза</t>
  </si>
  <si>
    <t xml:space="preserve">Добрынина Елизавета </t>
  </si>
  <si>
    <t xml:space="preserve">Камушкин Константин</t>
  </si>
  <si>
    <t>СБ</t>
  </si>
  <si>
    <t xml:space="preserve">Ванюшкина Катя</t>
  </si>
  <si>
    <t xml:space="preserve">СБ (без пред-оффера)</t>
  </si>
  <si>
    <t xml:space="preserve">Delivery Manager</t>
  </si>
  <si>
    <t xml:space="preserve">Белугин Клим</t>
  </si>
  <si>
    <t>Оффер</t>
  </si>
  <si>
    <t xml:space="preserve">На испыт 15334, после испыт - 17524</t>
  </si>
  <si>
    <t xml:space="preserve">Джамбинова Настя</t>
  </si>
  <si>
    <t xml:space="preserve">Мясников Даниил</t>
  </si>
  <si>
    <t xml:space="preserve">Денисова Екатерина</t>
  </si>
  <si>
    <t xml:space="preserve">СБ (пред-оффер)</t>
  </si>
  <si>
    <t xml:space="preserve">Чаплыгин Артем</t>
  </si>
  <si>
    <t>v</t>
  </si>
  <si>
    <t>fvf</t>
  </si>
  <si>
    <t>фио</t>
  </si>
  <si>
    <t xml:space="preserve">дата нач раб</t>
  </si>
  <si>
    <t>ставка</t>
  </si>
  <si>
    <t>октябрь</t>
  </si>
  <si>
    <t>ноябрь</t>
  </si>
  <si>
    <t>декабрь</t>
  </si>
  <si>
    <t>январь</t>
  </si>
  <si>
    <t>февраль</t>
  </si>
  <si>
    <t>итого</t>
  </si>
  <si>
    <t xml:space="preserve"> отраб.дни</t>
  </si>
  <si>
    <t>оплачено</t>
  </si>
  <si>
    <t>да</t>
  </si>
  <si>
    <t>нет</t>
  </si>
  <si>
    <t xml:space="preserve">Заполняется автоматом</t>
  </si>
  <si>
    <t>ID</t>
  </si>
  <si>
    <t>Должность</t>
  </si>
  <si>
    <t xml:space="preserve">Нужно только внести ID сотрудника</t>
  </si>
  <si>
    <t xml:space="preserve">Внести часы здесь</t>
  </si>
  <si>
    <t xml:space="preserve">8 - часов - рабочий день</t>
  </si>
  <si>
    <t xml:space="preserve">0 - отпуск, или отсутствие на работе</t>
  </si>
  <si>
    <t>ИТОГО</t>
  </si>
  <si>
    <t xml:space="preserve">Отчет на Октябрь 2019</t>
  </si>
  <si>
    <t xml:space="preserve">считаются автоматом</t>
  </si>
  <si>
    <t xml:space="preserve">Адрес локации </t>
  </si>
  <si>
    <t xml:space="preserve">Кол-во рабочих дней</t>
  </si>
  <si>
    <t xml:space="preserve">Отпуск, больничные</t>
  </si>
  <si>
    <t xml:space="preserve">Итого кол-во рабочих часов</t>
  </si>
  <si>
    <t xml:space="preserve">Ставка в час</t>
  </si>
  <si>
    <t xml:space="preserve">Сумма в рублях</t>
  </si>
  <si>
    <t xml:space="preserve">Отчет на Ноябрь 2019</t>
  </si>
  <si>
    <t xml:space="preserve">Отчет на Декабрь 2019</t>
  </si>
  <si>
    <t xml:space="preserve">Отчет на Январь 2020</t>
  </si>
  <si>
    <t xml:space="preserve">Отчет на Февраль 2020</t>
  </si>
  <si>
    <t xml:space="preserve">Отчет на Март 2020</t>
  </si>
  <si>
    <t xml:space="preserve">Отчет на Апрель 2020</t>
  </si>
  <si>
    <t xml:space="preserve">Отчет на Май 2020</t>
  </si>
  <si>
    <t>Некрасов</t>
  </si>
  <si>
    <t xml:space="preserve">Отчет на июль 2020</t>
  </si>
  <si>
    <t xml:space="preserve">Отчет на август 2020</t>
  </si>
  <si>
    <t xml:space="preserve">Отчет на сентябрь 2020</t>
  </si>
  <si>
    <t>командировка</t>
  </si>
  <si>
    <t xml:space="preserve">Отчет на октябрь 2020</t>
  </si>
  <si>
    <t xml:space="preserve">Отчет на ноябрь 2020</t>
  </si>
  <si>
    <t xml:space="preserve">Отчет на декабрь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</si>
</sst>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#,##0.00\ &quot;₽&quot;"/>
    <numFmt numFmtId="161" formatCode="dd\-mmm"/>
    <numFmt numFmtId="162" formatCode="#,##0\ &quot;₽&quot;"/>
    <numFmt numFmtId="163" formatCode="_-* #,##0.00_-;\-* #,##0.00_-;_-* &quot;-&quot;??_-;_-@_-"/>
    <numFmt numFmtId="164" formatCode="#,##0.0"/>
    <numFmt numFmtId="165" formatCode="dd/mm/yyyy"/>
  </numFmts>
  <fonts count="7">
    <font>
      <name val="Calibri"/>
      <color theme="1"/>
      <sz val="12.000000"/>
      <scheme val="minor"/>
    </font>
    <font>
      <name val="Calibri"/>
      <color theme="1"/>
      <sz val="11.000000"/>
      <scheme val="minor"/>
    </font>
    <font>
      <name val="Calibri"/>
      <b/>
      <color theme="1"/>
      <sz val="12.000000"/>
      <scheme val="minor"/>
    </font>
    <font>
      <name val="Times New Roman"/>
      <b/>
      <sz val="11.000000"/>
    </font>
    <font>
      <name val="Calibri"/>
      <b/>
      <color theme="1"/>
      <sz val="11.000000"/>
      <scheme val="minor"/>
    </font>
    <font>
      <name val="Calibri"/>
      <color rgb="FF00B050"/>
      <sz val="11.000000"/>
      <scheme val="minor"/>
    </font>
    <font>
      <name val="Times New Roman"/>
      <sz val="11.000000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rgb="FF92D05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theme="9" tint="0.59999389629810485"/>
        <bgColor theme="9" tint="0.59999389629810485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theme="9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9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fontId="0" fillId="0" borderId="0" numFmtId="0" applyNumberFormat="1" applyFont="1" applyFill="1" applyBorder="1"/>
    <xf fontId="1" fillId="0" borderId="0" numFmtId="0" applyNumberFormat="1" applyFont="1" applyFill="1" applyBorder="1"/>
  </cellStyleXfs>
  <cellXfs count="142">
    <xf fontId="0" fillId="0" borderId="0" numFmtId="0" xfId="0"/>
    <xf fontId="0" fillId="0" borderId="0" numFmtId="3" xfId="0" applyNumberFormat="1" applyAlignment="1">
      <alignment horizontal="center"/>
    </xf>
    <xf fontId="2" fillId="0" borderId="0" numFmtId="3" xfId="0" applyNumberFormat="1" applyFont="1" applyAlignment="1">
      <alignment horizontal="center"/>
    </xf>
    <xf fontId="0" fillId="2" borderId="0" numFmtId="0" xfId="0" applyFill="1"/>
    <xf fontId="2" fillId="0" borderId="0" numFmtId="14" xfId="0" applyNumberFormat="1" applyFont="1" applyAlignment="1">
      <alignment horizontal="left"/>
    </xf>
    <xf fontId="3" fillId="3" borderId="1" numFmtId="0" xfId="0" applyFont="1" applyFill="1" applyBorder="1" applyAlignment="1">
      <alignment horizontal="center" shrinkToFit="1" wrapText="1"/>
    </xf>
    <xf fontId="3" fillId="3" borderId="2" numFmtId="0" xfId="0" applyFont="1" applyFill="1" applyBorder="1" applyAlignment="1">
      <alignment shrinkToFit="1" wrapText="1"/>
    </xf>
    <xf fontId="3" fillId="3" borderId="3" numFmtId="0" xfId="0" applyFont="1" applyFill="1" applyBorder="1" applyAlignment="1">
      <alignment shrinkToFit="1" wrapText="1"/>
    </xf>
    <xf fontId="3" fillId="3" borderId="0" numFmtId="0" xfId="0" applyFont="1" applyFill="1" applyAlignment="1">
      <alignment shrinkToFit="1" wrapText="1"/>
    </xf>
    <xf fontId="0" fillId="0" borderId="4" numFmtId="0" xfId="0" applyBorder="1" applyAlignment="1">
      <alignment horizontal="center" shrinkToFit="1" wrapText="1"/>
    </xf>
    <xf fontId="0" fillId="0" borderId="5" numFmtId="0" xfId="0" applyBorder="1" applyAlignment="1">
      <alignment shrinkToFit="1" wrapText="1"/>
    </xf>
    <xf fontId="0" fillId="0" borderId="6" numFmtId="16" xfId="0" applyNumberFormat="1" applyBorder="1" applyAlignment="1">
      <alignment shrinkToFit="1" wrapText="1"/>
    </xf>
    <xf fontId="0" fillId="0" borderId="7" numFmtId="14" xfId="0" applyNumberFormat="1" applyBorder="1"/>
    <xf fontId="0" fillId="0" borderId="7" numFmtId="16" xfId="0" applyNumberFormat="1" applyBorder="1" applyAlignment="1">
      <alignment shrinkToFit="1" wrapText="1"/>
    </xf>
    <xf fontId="0" fillId="0" borderId="6" numFmtId="0" xfId="0" applyBorder="1" applyAlignment="1">
      <alignment shrinkToFit="1" wrapText="1"/>
    </xf>
    <xf fontId="0" fillId="0" borderId="8" numFmtId="0" xfId="0" applyBorder="1" applyAlignment="1">
      <alignment shrinkToFit="1" wrapText="1"/>
    </xf>
    <xf fontId="0" fillId="0" borderId="6" numFmtId="160" xfId="0" applyNumberFormat="1" applyBorder="1" applyAlignment="1">
      <alignment shrinkToFit="1" wrapText="1"/>
    </xf>
    <xf fontId="0" fillId="0" borderId="5" numFmtId="4" xfId="0" applyNumberFormat="1" applyBorder="1" applyAlignment="1">
      <alignment shrinkToFit="1" wrapText="1"/>
    </xf>
    <xf fontId="0" fillId="0" borderId="5" numFmtId="14" xfId="0" applyNumberFormat="1" applyBorder="1" applyAlignment="1">
      <alignment shrinkToFit="1" wrapText="1"/>
    </xf>
    <xf fontId="0" fillId="0" borderId="0" numFmtId="0" xfId="0" applyAlignment="1">
      <alignment shrinkToFit="1" wrapText="1"/>
    </xf>
    <xf fontId="0" fillId="0" borderId="9" numFmtId="0" xfId="0" applyBorder="1" applyAlignment="1">
      <alignment horizontal="center" shrinkToFit="1" wrapText="1"/>
    </xf>
    <xf fontId="0" fillId="0" borderId="6" numFmtId="0" xfId="0" applyBorder="1"/>
    <xf fontId="0" fillId="0" borderId="10" numFmtId="0" xfId="0" applyBorder="1" applyAlignment="1">
      <alignment shrinkToFit="1" wrapText="1"/>
    </xf>
    <xf fontId="0" fillId="0" borderId="6" numFmtId="4" xfId="0" applyNumberFormat="1" applyBorder="1" applyAlignment="1">
      <alignment shrinkToFit="1" wrapText="1"/>
    </xf>
    <xf fontId="0" fillId="0" borderId="11" numFmtId="3" xfId="0" applyNumberFormat="1" applyBorder="1" applyAlignment="1">
      <alignment shrinkToFit="1" wrapText="1"/>
    </xf>
    <xf fontId="0" fillId="0" borderId="12" numFmtId="161" xfId="0" applyNumberFormat="1" applyBorder="1" applyAlignment="1">
      <alignment shrinkToFit="1" wrapText="1"/>
    </xf>
    <xf fontId="0" fillId="0" borderId="11" numFmtId="0" xfId="0" applyBorder="1" applyAlignment="1">
      <alignment shrinkToFit="1" wrapText="1"/>
    </xf>
    <xf fontId="0" fillId="0" borderId="11" numFmtId="16" xfId="0" applyNumberFormat="1" applyBorder="1" applyAlignment="1">
      <alignment shrinkToFit="1" wrapText="1"/>
    </xf>
    <xf fontId="0" fillId="0" borderId="11" numFmtId="161" xfId="0" applyNumberFormat="1" applyBorder="1" applyAlignment="1">
      <alignment shrinkToFit="1" wrapText="1"/>
    </xf>
    <xf fontId="0" fillId="2" borderId="4" numFmtId="0" xfId="0" applyFill="1" applyBorder="1" applyAlignment="1">
      <alignment horizontal="center" shrinkToFit="1" wrapText="1"/>
    </xf>
    <xf fontId="0" fillId="0" borderId="12" numFmtId="0" xfId="0" applyBorder="1" applyAlignment="1">
      <alignment shrinkToFit="1" wrapText="1"/>
    </xf>
    <xf fontId="0" fillId="0" borderId="11" numFmtId="9" xfId="0" applyNumberFormat="1" applyBorder="1" applyAlignment="1">
      <alignment shrinkToFit="1" wrapText="1"/>
    </xf>
    <xf fontId="0" fillId="0" borderId="6" numFmtId="3" xfId="0" applyNumberFormat="1" applyBorder="1" applyAlignment="1">
      <alignment shrinkToFit="1" wrapText="1"/>
    </xf>
    <xf fontId="0" fillId="4" borderId="11" numFmtId="0" xfId="0" applyFill="1" applyBorder="1" applyAlignment="1">
      <alignment shrinkToFit="1" wrapText="1"/>
    </xf>
    <xf fontId="0" fillId="5" borderId="9" numFmtId="0" xfId="0" applyFill="1" applyBorder="1" applyAlignment="1">
      <alignment horizontal="center" shrinkToFit="1" wrapText="1"/>
    </xf>
    <xf fontId="0" fillId="0" borderId="13" numFmtId="0" xfId="0" applyBorder="1" applyAlignment="1">
      <alignment shrinkToFit="1" wrapText="1"/>
    </xf>
    <xf fontId="0" fillId="4" borderId="12" numFmtId="161" xfId="0" applyNumberFormat="1" applyFill="1" applyBorder="1" applyAlignment="1">
      <alignment shrinkToFit="1" wrapText="1"/>
    </xf>
    <xf fontId="1" fillId="0" borderId="12" numFmtId="0" xfId="0" applyFont="1" applyBorder="1"/>
    <xf fontId="0" fillId="0" borderId="0" numFmtId="16" xfId="0" applyNumberFormat="1" applyAlignment="1">
      <alignment shrinkToFit="1" wrapText="1"/>
    </xf>
    <xf fontId="0" fillId="0" borderId="7" numFmtId="161" xfId="0" applyNumberFormat="1" applyBorder="1" applyAlignment="1">
      <alignment shrinkToFit="1" wrapText="1"/>
    </xf>
    <xf fontId="0" fillId="0" borderId="6" numFmtId="161" xfId="0" applyNumberFormat="1" applyBorder="1" applyAlignment="1">
      <alignment shrinkToFit="1" wrapText="1"/>
    </xf>
    <xf fontId="0" fillId="0" borderId="10" numFmtId="9" xfId="0" applyNumberFormat="1" applyBorder="1" applyAlignment="1">
      <alignment shrinkToFit="1" wrapText="1"/>
    </xf>
    <xf fontId="0" fillId="0" borderId="6" numFmtId="14" xfId="0" applyNumberFormat="1" applyBorder="1" applyAlignment="1">
      <alignment shrinkToFit="1" wrapText="1"/>
    </xf>
    <xf fontId="0" fillId="5" borderId="0" numFmtId="3" xfId="0" applyNumberFormat="1" applyFill="1" applyAlignment="1">
      <alignment horizontal="center"/>
    </xf>
    <xf fontId="0" fillId="0" borderId="13" numFmtId="3" xfId="0" applyNumberFormat="1" applyBorder="1" applyAlignment="1">
      <alignment shrinkToFit="1" wrapText="1"/>
    </xf>
    <xf fontId="0" fillId="4" borderId="12" numFmtId="0" xfId="0" applyFill="1" applyBorder="1" applyAlignment="1">
      <alignment shrinkToFit="1" wrapText="1"/>
    </xf>
    <xf fontId="0" fillId="3" borderId="6" numFmtId="16" xfId="0" applyNumberFormat="1" applyFill="1" applyBorder="1" applyAlignment="1">
      <alignment shrinkToFit="1" wrapText="1"/>
    </xf>
    <xf fontId="0" fillId="0" borderId="6" numFmtId="9" xfId="0" applyNumberFormat="1" applyBorder="1" applyAlignment="1">
      <alignment shrinkToFit="1" wrapText="1"/>
    </xf>
    <xf fontId="0" fillId="4" borderId="6" numFmtId="0" xfId="0" applyFill="1" applyBorder="1" applyAlignment="1">
      <alignment shrinkToFit="1" wrapText="1"/>
    </xf>
    <xf fontId="0" fillId="0" borderId="6" numFmtId="9" xfId="0" applyNumberFormat="1" applyBorder="1" applyAlignment="1">
      <alignment shrinkToFit="1" vertical="center" wrapText="1"/>
    </xf>
    <xf fontId="0" fillId="0" borderId="11" numFmtId="0" xfId="0" applyBorder="1" applyAlignment="1">
      <alignment shrinkToFit="1" vertical="center" wrapText="1"/>
    </xf>
    <xf fontId="0" fillId="0" borderId="6" numFmtId="0" xfId="0" applyBorder="1" applyAlignment="1">
      <alignment shrinkToFit="1"/>
    </xf>
    <xf fontId="0" fillId="0" borderId="12" numFmtId="161" xfId="0" applyNumberFormat="1" applyBorder="1" applyAlignment="1">
      <alignment shrinkToFit="1"/>
    </xf>
    <xf fontId="0" fillId="0" borderId="11" numFmtId="0" xfId="0" applyBorder="1" applyAlignment="1">
      <alignment shrinkToFit="1"/>
    </xf>
    <xf fontId="0" fillId="6" borderId="11" numFmtId="3" xfId="0" applyNumberFormat="1" applyFill="1" applyBorder="1" applyAlignment="1">
      <alignment shrinkToFit="1" wrapText="1"/>
    </xf>
    <xf fontId="0" fillId="3" borderId="11" numFmtId="161" xfId="0" applyNumberFormat="1" applyFill="1" applyBorder="1" applyAlignment="1">
      <alignment shrinkToFit="1" wrapText="1"/>
    </xf>
    <xf fontId="0" fillId="0" borderId="6" numFmtId="160" xfId="0" applyNumberFormat="1" applyBorder="1" applyAlignment="1">
      <alignment horizontal="right" shrinkToFit="1" wrapText="1"/>
    </xf>
    <xf fontId="0" fillId="0" borderId="7" numFmtId="0" xfId="0" applyBorder="1" applyAlignment="1">
      <alignment shrinkToFit="1" wrapText="1"/>
    </xf>
    <xf fontId="0" fillId="0" borderId="6" numFmtId="0" xfId="0" applyBorder="1" applyAlignment="1">
      <alignment shrinkToFit="1" vertical="center" wrapText="1"/>
    </xf>
    <xf fontId="0" fillId="7" borderId="6" numFmtId="162" xfId="0" applyNumberFormat="1" applyFill="1" applyBorder="1"/>
    <xf fontId="0" fillId="8" borderId="6" numFmtId="162" xfId="0" applyNumberFormat="1" applyFill="1" applyBorder="1"/>
    <xf fontId="0" fillId="2" borderId="6" numFmtId="162" xfId="0" applyNumberFormat="1" applyFill="1" applyBorder="1"/>
    <xf fontId="0" fillId="8" borderId="11" numFmtId="3" xfId="0" applyNumberFormat="1" applyFill="1" applyBorder="1" applyAlignment="1">
      <alignment shrinkToFit="1" wrapText="1"/>
    </xf>
    <xf fontId="0" fillId="9" borderId="6" numFmtId="0" xfId="0" applyFill="1" applyBorder="1" applyAlignment="1">
      <alignment shrinkToFit="1" wrapText="1"/>
    </xf>
    <xf fontId="0" fillId="8" borderId="0" numFmtId="0" xfId="0" applyFill="1"/>
    <xf fontId="0" fillId="8" borderId="0" numFmtId="3" xfId="0" applyNumberFormat="1" applyFill="1" applyAlignment="1">
      <alignment horizontal="center"/>
    </xf>
    <xf fontId="0" fillId="8" borderId="11" numFmtId="161" xfId="0" applyNumberFormat="1" applyFill="1" applyBorder="1" applyAlignment="1">
      <alignment shrinkToFit="1" wrapText="1"/>
    </xf>
    <xf fontId="0" fillId="8" borderId="7" numFmtId="161" xfId="0" applyNumberFormat="1" applyFill="1" applyBorder="1" applyAlignment="1">
      <alignment shrinkToFit="1" wrapText="1"/>
    </xf>
    <xf fontId="0" fillId="8" borderId="6" numFmtId="0" xfId="0" applyFill="1" applyBorder="1" applyAlignment="1">
      <alignment shrinkToFit="1" wrapText="1"/>
    </xf>
    <xf fontId="0" fillId="8" borderId="6" numFmtId="4" xfId="0" applyNumberFormat="1" applyFill="1" applyBorder="1" applyAlignment="1">
      <alignment shrinkToFit="1" wrapText="1"/>
    </xf>
    <xf fontId="0" fillId="8" borderId="0" numFmtId="0" xfId="0" applyFill="1" applyAlignment="1">
      <alignment shrinkToFit="1" wrapText="1"/>
    </xf>
    <xf fontId="0" fillId="2" borderId="11" numFmtId="3" xfId="0" applyNumberFormat="1" applyFill="1" applyBorder="1" applyAlignment="1">
      <alignment shrinkToFit="1" wrapText="1"/>
    </xf>
    <xf fontId="0" fillId="8" borderId="6" numFmtId="160" xfId="0" applyNumberFormat="1" applyFill="1" applyBorder="1" applyAlignment="1">
      <alignment shrinkToFit="1" wrapText="1"/>
    </xf>
    <xf fontId="0" fillId="0" borderId="7" numFmtId="161" xfId="0" applyNumberFormat="1" applyBorder="1" applyAlignment="1">
      <alignment shrinkToFit="1"/>
    </xf>
    <xf fontId="0" fillId="0" borderId="11" numFmtId="160" xfId="0" applyNumberFormat="1" applyBorder="1" applyAlignment="1">
      <alignment shrinkToFit="1" wrapText="1"/>
    </xf>
    <xf fontId="0" fillId="0" borderId="11" numFmtId="4" xfId="0" applyNumberFormat="1" applyBorder="1" applyAlignment="1">
      <alignment shrinkToFit="1" wrapText="1"/>
    </xf>
    <xf fontId="1" fillId="0" borderId="6" numFmtId="0" xfId="0" applyFont="1" applyBorder="1" applyAlignment="1">
      <alignment shrinkToFit="1" wrapText="1"/>
    </xf>
    <xf fontId="1" fillId="0" borderId="11" numFmtId="0" xfId="0" applyFont="1" applyBorder="1" applyAlignment="1">
      <alignment shrinkToFit="1" wrapText="1"/>
    </xf>
    <xf fontId="1" fillId="0" borderId="0" numFmtId="0" xfId="0" applyFont="1" applyAlignment="1">
      <alignment shrinkToFit="1" wrapText="1"/>
    </xf>
    <xf fontId="1" fillId="0" borderId="6" numFmtId="0" xfId="0" applyFont="1" applyBorder="1" applyAlignment="1">
      <alignment vertical="center"/>
    </xf>
    <xf fontId="0" fillId="0" borderId="7" numFmtId="14" xfId="0" applyNumberFormat="1" applyBorder="1" applyAlignment="1">
      <alignment shrinkToFit="1" wrapText="1"/>
    </xf>
    <xf fontId="0" fillId="0" borderId="12" numFmtId="14" xfId="0" applyNumberFormat="1" applyBorder="1"/>
    <xf fontId="0" fillId="0" borderId="12" numFmtId="14" xfId="0" applyNumberFormat="1" applyBorder="1" applyAlignment="1">
      <alignment shrinkToFit="1" wrapText="1"/>
    </xf>
    <xf fontId="0" fillId="0" borderId="12" numFmtId="161" xfId="0" applyNumberFormat="1" applyBorder="1" applyAlignment="1">
      <alignment shrinkToFit="1" wrapText="1"/>
    </xf>
    <xf fontId="0" fillId="0" borderId="12" numFmtId="16" xfId="0" applyNumberFormat="1" applyBorder="1" applyAlignment="1">
      <alignment shrinkToFit="1" wrapText="1"/>
    </xf>
    <xf fontId="0" fillId="0" borderId="11" numFmtId="163" xfId="0" applyNumberFormat="1" applyBorder="1" applyAlignment="1">
      <alignment shrinkToFit="1" wrapText="1"/>
    </xf>
    <xf fontId="0" fillId="0" borderId="0" numFmtId="0" xfId="0"/>
    <xf fontId="0" fillId="0" borderId="0" numFmtId="3" xfId="0" applyNumberFormat="1" applyAlignment="1">
      <alignment shrinkToFit="1" wrapText="1"/>
    </xf>
    <xf fontId="0" fillId="0" borderId="0" numFmtId="161" xfId="0" applyNumberFormat="1" applyAlignment="1">
      <alignment shrinkToFit="1" wrapText="1"/>
    </xf>
    <xf fontId="0" fillId="0" borderId="0" numFmtId="163" xfId="0" applyNumberFormat="1" applyAlignment="1">
      <alignment shrinkToFit="1" wrapText="1"/>
    </xf>
    <xf fontId="4" fillId="0" borderId="0" numFmtId="0" xfId="0" applyFont="1"/>
    <xf fontId="0" fillId="0" borderId="6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0" numFmtId="160" xfId="0" applyNumberFormat="1" applyBorder="1" applyAlignment="1">
      <alignment horizontal="center"/>
    </xf>
    <xf fontId="0" fillId="0" borderId="14" numFmtId="160" xfId="0" applyNumberFormat="1" applyBorder="1" applyAlignment="1">
      <alignment horizontal="center"/>
    </xf>
    <xf fontId="0" fillId="0" borderId="15" numFmtId="160" xfId="0" applyNumberFormat="1" applyBorder="1" applyAlignment="1">
      <alignment horizontal="center"/>
    </xf>
    <xf fontId="0" fillId="0" borderId="16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17" numFmtId="160" xfId="0" applyNumberFormat="1" applyBorder="1" applyAlignment="1">
      <alignment horizontal="center"/>
    </xf>
    <xf fontId="0" fillId="10" borderId="0" numFmtId="0" xfId="0" applyFill="1"/>
    <xf fontId="0" fillId="0" borderId="0" numFmtId="14" xfId="0" applyNumberFormat="1"/>
    <xf fontId="0" fillId="0" borderId="0" numFmtId="160" xfId="0" applyNumberFormat="1"/>
    <xf fontId="0" fillId="0" borderId="0" numFmtId="0" xfId="0" applyAlignment="1">
      <alignment horizontal="center"/>
    </xf>
    <xf fontId="0" fillId="0" borderId="3" numFmtId="160" xfId="0" applyNumberFormat="1" applyBorder="1" applyAlignment="1">
      <alignment horizontal="center"/>
    </xf>
    <xf fontId="0" fillId="0" borderId="12" numFmtId="160" xfId="0" applyNumberFormat="1" applyBorder="1"/>
    <xf fontId="0" fillId="0" borderId="18" numFmtId="160" xfId="0" applyNumberFormat="1" applyBorder="1"/>
    <xf fontId="0" fillId="11" borderId="0" numFmtId="0" xfId="0" applyFill="1"/>
    <xf fontId="1" fillId="0" borderId="0" numFmtId="0" xfId="1" applyFont="1"/>
    <xf fontId="4" fillId="5" borderId="0" numFmtId="0" xfId="1" applyFont="1" applyFill="1"/>
    <xf fontId="4" fillId="0" borderId="6" numFmtId="0" xfId="1" applyFont="1" applyBorder="1" applyAlignment="1">
      <alignment horizontal="center"/>
    </xf>
    <xf fontId="4" fillId="5" borderId="11" numFmtId="14" xfId="1" applyNumberFormat="1" applyFont="1" applyFill="1" applyBorder="1" applyAlignment="1">
      <alignment horizontal="center"/>
    </xf>
    <xf fontId="4" fillId="0" borderId="11" numFmtId="14" xfId="1" applyNumberFormat="1" applyFont="1" applyBorder="1" applyAlignment="1">
      <alignment horizontal="center"/>
    </xf>
    <xf fontId="1" fillId="0" borderId="6" numFmtId="0" xfId="1" applyFont="1" applyBorder="1"/>
    <xf fontId="1" fillId="5" borderId="6" numFmtId="0" xfId="1" applyFont="1" applyFill="1" applyBorder="1"/>
    <xf fontId="5" fillId="0" borderId="6" numFmtId="0" xfId="1" applyFont="1" applyBorder="1"/>
    <xf fontId="4" fillId="0" borderId="0" numFmtId="0" xfId="1" applyFont="1"/>
    <xf fontId="4" fillId="12" borderId="0" numFmtId="0" xfId="1" applyFont="1" applyFill="1"/>
    <xf fontId="4" fillId="0" borderId="5" numFmtId="0" xfId="1" applyFont="1" applyBorder="1" applyAlignment="1">
      <alignment horizontal="center"/>
    </xf>
    <xf fontId="0" fillId="0" borderId="0" numFmtId="3" xfId="0" applyNumberFormat="1"/>
    <xf fontId="2" fillId="0" borderId="0" numFmtId="0" xfId="0" applyFont="1"/>
    <xf fontId="0" fillId="5" borderId="0" numFmtId="0" xfId="0" applyFill="1"/>
    <xf fontId="3" fillId="5" borderId="2" numFmtId="0" xfId="0" applyFont="1" applyFill="1" applyBorder="1" applyAlignment="1">
      <alignment shrinkToFit="1" wrapText="1"/>
    </xf>
    <xf fontId="3" fillId="5" borderId="3" numFmtId="0" xfId="0" applyFont="1" applyFill="1" applyBorder="1" applyAlignment="1">
      <alignment shrinkToFit="1" wrapText="1"/>
    </xf>
    <xf fontId="6" fillId="5" borderId="3" numFmtId="3" xfId="0" applyNumberFormat="1" applyFont="1" applyFill="1" applyBorder="1" applyAlignment="1">
      <alignment shrinkToFit="1" wrapText="1"/>
    </xf>
    <xf fontId="0" fillId="5" borderId="5" numFmtId="0" xfId="0" applyFill="1" applyBorder="1" applyAlignment="1">
      <alignment shrinkToFit="1" wrapText="1"/>
    </xf>
    <xf fontId="0" fillId="0" borderId="5" numFmtId="0" xfId="0" applyBorder="1" applyAlignment="1">
      <alignment horizontal="right" shrinkToFit="1" wrapText="1"/>
    </xf>
    <xf fontId="0" fillId="5" borderId="5" numFmtId="164" xfId="0" applyNumberFormat="1" applyFill="1" applyBorder="1" applyAlignment="1">
      <alignment shrinkToFit="1" wrapText="1"/>
    </xf>
    <xf fontId="0" fillId="5" borderId="19" numFmtId="164" xfId="0" applyNumberFormat="1" applyFill="1" applyBorder="1" applyAlignment="1">
      <alignment shrinkToFit="1" wrapText="1"/>
    </xf>
    <xf fontId="0" fillId="5" borderId="5" numFmtId="3" xfId="0" applyNumberFormat="1" applyFill="1" applyBorder="1" applyAlignment="1">
      <alignment shrinkToFit="1" wrapText="1"/>
    </xf>
    <xf fontId="0" fillId="2" borderId="9" numFmtId="0" xfId="0" applyFill="1" applyBorder="1" applyAlignment="1">
      <alignment horizontal="center" shrinkToFit="1" wrapText="1"/>
    </xf>
    <xf fontId="0" fillId="0" borderId="6" numFmtId="0" xfId="0" applyBorder="1" applyAlignment="1">
      <alignment horizontal="right" shrinkToFit="1" wrapText="1"/>
    </xf>
    <xf fontId="6" fillId="5" borderId="5" numFmtId="3" xfId="0" applyNumberFormat="1" applyFont="1" applyFill="1" applyBorder="1" applyAlignment="1">
      <alignment shrinkToFit="1" wrapText="1"/>
    </xf>
    <xf fontId="5" fillId="5" borderId="6" numFmtId="0" xfId="1" applyFont="1" applyFill="1" applyBorder="1"/>
    <xf fontId="3" fillId="3" borderId="20" numFmtId="0" xfId="0" applyFont="1" applyFill="1" applyBorder="1" applyAlignment="1">
      <alignment horizontal="center" shrinkToFit="1" wrapText="1"/>
    </xf>
    <xf fontId="0" fillId="0" borderId="6" numFmtId="0" xfId="0" applyBorder="1" applyAlignment="1">
      <alignment horizontal="center" shrinkToFit="1" wrapText="1"/>
    </xf>
    <xf fontId="0" fillId="5" borderId="5" numFmtId="0" xfId="0" applyFill="1" applyBorder="1" applyAlignment="1">
      <alignment shrinkToFit="1"/>
    </xf>
    <xf fontId="0" fillId="0" borderId="13" numFmtId="0" xfId="0" applyBorder="1" applyAlignment="1">
      <alignment horizontal="center" shrinkToFit="1" wrapText="1"/>
    </xf>
    <xf fontId="5" fillId="0" borderId="10" numFmtId="0" xfId="1" applyFont="1" applyBorder="1" applyAlignment="1">
      <alignment horizontal="center"/>
    </xf>
    <xf fontId="5" fillId="0" borderId="14" numFmtId="0" xfId="1" applyFont="1" applyBorder="1" applyAlignment="1">
      <alignment horizontal="center"/>
    </xf>
    <xf fontId="5" fillId="0" borderId="7" numFmtId="0" xfId="1" applyFont="1" applyBorder="1" applyAlignment="1">
      <alignment horizontal="center"/>
    </xf>
    <xf fontId="5" fillId="0" borderId="6" numFmtId="0" xfId="1" applyFont="1" applyBorder="1" applyAlignment="1">
      <alignment horizontal="left"/>
    </xf>
  </cellXfs>
  <cellStyles count="2">
    <cellStyle name="Обычный" xfId="0" builtinId="0"/>
    <cellStyle name="Обычный 2" xfId="1"/>
  </cellStyles>
  <dxfs count="176">
    <dxf>
      <numFmt numFmtId="3" formatCode="#,##0"/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numFmt numFmtId="161" formatCode="dd\-mmm"/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numFmt numFmtId="165" formatCode="dd/mm/yyyy"/>
      <alignment indent="0" relativeIndent="0" shrinkToFit="1" textRotation="0" vertical="bottom" wrapText="1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numFmt numFmtId="161" formatCode="dd\-mmm"/>
      <alignment indent="0" relativeIndent="0" shrinkToFit="1" textRotation="0" vertical="bottom" wrapText="1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indent="0" relativeIndent="0" shrinkToFit="1" textRotation="0" vertical="bottom" wrapText="1"/>
    </dxf>
    <dxf>
      <alignment indent="0" relativeIndent="0" shrinkToFit="1" textRotation="0" vertical="bottom" wrapText="1"/>
    </dxf>
    <dxf>
      <alignment indent="0" relativeIndent="0" shrinkToFit="1" textRotation="0" vertical="bottom" wrapText="1"/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0" formatCode="General"/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alignment horizontal="right"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  <dxf>
      <numFmt numFmtId="164" formatCode="#,##0.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diagonal style="none"/>
        <vertical style="none"/>
        <horizontal style="none"/>
      </border>
    </dxf>
    <dxf>
      <font>
        <name val="Times New Roman"/>
        <b val="0"/>
        <sz val="11.000000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none"/>
        <bottom style="thin">
          <color auto="1"/>
        </bottom>
        <diagonal style="none"/>
        <vertical style="none"/>
        <horizontal style="none"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0" Type="http://schemas.openxmlformats.org/officeDocument/2006/relationships/sharedStrings" Target="sharedStrings.xml"/><Relationship  Id="rId39" Type="http://schemas.openxmlformats.org/officeDocument/2006/relationships/theme" Target="theme/theme1.xml"/><Relationship  Id="rId38" Type="http://schemas.openxmlformats.org/officeDocument/2006/relationships/worksheet" Target="worksheets/sheet35.xml"/><Relationship  Id="rId41" Type="http://schemas.openxmlformats.org/officeDocument/2006/relationships/styles" Target="styles.xml"/><Relationship  Id="rId36" Type="http://schemas.openxmlformats.org/officeDocument/2006/relationships/worksheet" Target="worksheets/sheet33.xml"/><Relationship  Id="rId35" Type="http://schemas.openxmlformats.org/officeDocument/2006/relationships/worksheet" Target="worksheets/sheet32.xml"/><Relationship  Id="rId34" Type="http://schemas.openxmlformats.org/officeDocument/2006/relationships/worksheet" Target="worksheets/sheet31.xml"/><Relationship  Id="rId33" Type="http://schemas.openxmlformats.org/officeDocument/2006/relationships/worksheet" Target="worksheets/sheet30.xml"/><Relationship  Id="rId29" Type="http://schemas.openxmlformats.org/officeDocument/2006/relationships/worksheet" Target="worksheets/sheet26.xml"/><Relationship  Id="rId28" Type="http://schemas.openxmlformats.org/officeDocument/2006/relationships/worksheet" Target="worksheets/sheet25.xml"/><Relationship  Id="rId27" Type="http://schemas.openxmlformats.org/officeDocument/2006/relationships/worksheet" Target="worksheets/sheet24.xml"/><Relationship  Id="rId23" Type="http://schemas.openxmlformats.org/officeDocument/2006/relationships/worksheet" Target="worksheets/sheet20.xml"/><Relationship  Id="rId22" Type="http://schemas.openxmlformats.org/officeDocument/2006/relationships/worksheet" Target="worksheets/sheet19.xml"/><Relationship  Id="rId21" Type="http://schemas.openxmlformats.org/officeDocument/2006/relationships/worksheet" Target="worksheets/sheet18.xml"/><Relationship  Id="rId25" Type="http://schemas.openxmlformats.org/officeDocument/2006/relationships/worksheet" Target="worksheets/sheet22.xml"/><Relationship  Id="rId13" Type="http://schemas.openxmlformats.org/officeDocument/2006/relationships/worksheet" Target="worksheets/sheet10.xml"/><Relationship  Id="rId11" Type="http://schemas.openxmlformats.org/officeDocument/2006/relationships/worksheet" Target="worksheets/sheet8.xml"/><Relationship  Id="rId24" Type="http://schemas.openxmlformats.org/officeDocument/2006/relationships/worksheet" Target="worksheets/sheet21.xml"/><Relationship  Id="rId10" Type="http://schemas.openxmlformats.org/officeDocument/2006/relationships/worksheet" Target="worksheets/sheet7.xml"/><Relationship  Id="rId17" Type="http://schemas.openxmlformats.org/officeDocument/2006/relationships/worksheet" Target="worksheets/sheet14.xml"/><Relationship  Id="rId18" Type="http://schemas.openxmlformats.org/officeDocument/2006/relationships/worksheet" Target="worksheets/sheet15.xml"/><Relationship  Id="rId26" Type="http://schemas.openxmlformats.org/officeDocument/2006/relationships/worksheet" Target="worksheets/sheet23.xml"/><Relationship  Id="rId15" Type="http://schemas.openxmlformats.org/officeDocument/2006/relationships/worksheet" Target="worksheets/sheet12.xml"/><Relationship  Id="rId9" Type="http://schemas.openxmlformats.org/officeDocument/2006/relationships/worksheet" Target="worksheets/sheet6.xml"/><Relationship  Id="rId8" Type="http://schemas.openxmlformats.org/officeDocument/2006/relationships/worksheet" Target="worksheets/sheet5.xml"/><Relationship  Id="rId20" Type="http://schemas.openxmlformats.org/officeDocument/2006/relationships/worksheet" Target="worksheets/sheet17.xml"/><Relationship  Id="rId31" Type="http://schemas.openxmlformats.org/officeDocument/2006/relationships/worksheet" Target="worksheets/sheet28.xml"/><Relationship  Id="rId37" Type="http://schemas.openxmlformats.org/officeDocument/2006/relationships/worksheet" Target="worksheets/sheet34.xml"/><Relationship  Id="rId19" Type="http://schemas.openxmlformats.org/officeDocument/2006/relationships/worksheet" Target="worksheets/sheet16.xml"/><Relationship  Id="rId7" Type="http://schemas.openxmlformats.org/officeDocument/2006/relationships/worksheet" Target="worksheets/sheet4.xml"/><Relationship  Id="rId14" Type="http://schemas.openxmlformats.org/officeDocument/2006/relationships/worksheet" Target="worksheets/sheet11.xml"/><Relationship  Id="rId6" Type="http://schemas.openxmlformats.org/officeDocument/2006/relationships/worksheet" Target="worksheets/sheet3.xml"/><Relationship  Id="rId5" Type="http://schemas.openxmlformats.org/officeDocument/2006/relationships/worksheet" Target="worksheets/sheet2.xml"/><Relationship  Id="rId16" Type="http://schemas.openxmlformats.org/officeDocument/2006/relationships/worksheet" Target="worksheets/sheet13.xml"/><Relationship  Id="rId4" Type="http://schemas.openxmlformats.org/officeDocument/2006/relationships/worksheet" Target="worksheets/sheet1.xml"/><Relationship  Id="rId12" Type="http://schemas.openxmlformats.org/officeDocument/2006/relationships/worksheet" Target="worksheets/sheet9.xml"/><Relationship  Id="rId32" Type="http://schemas.openxmlformats.org/officeDocument/2006/relationships/worksheet" Target="worksheets/sheet29.xml"/><Relationship  Id="rId3" Type="http://schemas.openxmlformats.org/officeDocument/2006/relationships/customXml" Target="../customXml/item3.xml"/><Relationship  Id="rId30" Type="http://schemas.openxmlformats.org/officeDocument/2006/relationships/worksheet" Target="worksheets/sheet27.xml"/><Relationship  Id="rId2" Type="http://schemas.openxmlformats.org/officeDocument/2006/relationships/customXml" Target="../customXml/item2.xml"/><Relationship  Id="rId1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22" ref="B3:R278" totalsRowCount="1">
  <autoFilter ref="B3:R277"/>
  <sortState ref="B4:R276">
    <sortCondition ref="D3:D276"/>
  </sortState>
  <tableColumns count="17">
    <tableColumn id="1" name="ФИО" dataDxfId="0"/>
    <tableColumn id="2" name="Статус" dataDxfId="1"/>
    <tableColumn id="3" name="Дата начала работы" dataDxfId="2"/>
    <tableColumn id="4" name="Работает в интересах направления" totalsRowLabel="" dataDxfId="3"/>
    <tableColumn id="5" name="Область компетенции" dataDxfId="4"/>
    <tableColumn id="6" name="Компетенция" dataDxfId="5"/>
    <tableColumn id="7" name="Город (локация Банка)" dataDxfId="6"/>
    <tableColumn id="8" name="Команда " dataDxfId="7"/>
    <tableColumn id="9" name="Премия" dataDxfId="8"/>
    <tableColumn id="10" name="оклад ГРОСС" dataDxfId="9"/>
    <tableColumn id="11" name="Ставка в день" totalsRowFunction="custom">
      <totalsRowFormula>SUBTOTAL(109,Таблица22[Ставка в день])*21</totalsRowFormula>
    </tableColumn>
    <tableColumn id="12" name="Столбец1" dataDxfId="10"/>
    <tableColumn id="13" name="Дата расчета 1" dataDxfId="11"/>
    <tableColumn id="14" name="Дата расчета 2" dataDxfId="12"/>
    <tableColumn id="15" name="Дата расчета 3" dataDxfId="13"/>
    <tableColumn id="16" name="Комментарии" dataDxfId="14"/>
    <tableColumn id="17" name="Изменение условий" dataDxfId="15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displayName="Таблица2567891011" ref="B4:K8">
  <autoFilter ref="B4:K8"/>
  <tableColumns count="10">
    <tableColumn id="1" name="ФИО" dataDxfId="96"/>
    <tableColumn id="2" name="Город (локация Банка)" dataDxfId="97"/>
    <tableColumn id="3" name="Адрес локации " dataDxfId="98"/>
    <tableColumn id="4" name="Команда " dataDxfId="99"/>
    <tableColumn id="5" name="Кол-во рабочих дней" dataDxfId="100"/>
    <tableColumn id="6" name="Отпуск, больничные" dataDxfId="101"/>
    <tableColumn id="7" name="Итого кол-во рабочих часов" dataDxfId="102"/>
    <tableColumn id="8" name="Ставка в день" dataDxfId="103"/>
    <tableColumn id="9" name="Ставка в час" dataDxfId="104"/>
    <tableColumn id="10" name="Сумма в рублях" dataDxfId="105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displayName="Таблица256789101112" ref="B4:K8">
  <autoFilter ref="B4:K8"/>
  <tableColumns count="10">
    <tableColumn id="1" name="ФИО" dataDxfId="106"/>
    <tableColumn id="2" name="Город (локация Банка)" dataDxfId="107"/>
    <tableColumn id="3" name="Адрес локации " dataDxfId="108"/>
    <tableColumn id="4" name="Команда " dataDxfId="109"/>
    <tableColumn id="5" name="Кол-во рабочих дней" dataDxfId="110"/>
    <tableColumn id="6" name="Отпуск, больничные" dataDxfId="111"/>
    <tableColumn id="7" name="Итого кол-во рабочих часов" dataDxfId="112"/>
    <tableColumn id="8" name="Ставка в день" dataDxfId="113"/>
    <tableColumn id="9" name="Ставка в час" dataDxfId="114"/>
    <tableColumn id="10" name="Сумма в рублях" dataDxfId="115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displayName="Таблица25678910111213" ref="B4:K8">
  <autoFilter ref="B4:K8"/>
  <tableColumns count="10">
    <tableColumn id="1" name="ФИО" dataDxfId="116"/>
    <tableColumn id="2" name="Город (локация Банка)" dataDxfId="117"/>
    <tableColumn id="3" name="Адрес локации " dataDxfId="118"/>
    <tableColumn id="4" name="Команда " dataDxfId="119"/>
    <tableColumn id="5" name="Кол-во рабочих дней" dataDxfId="120"/>
    <tableColumn id="6" name="Отпуск, больничные" dataDxfId="121"/>
    <tableColumn id="7" name="Итого кол-во рабочих часов" dataDxfId="122"/>
    <tableColumn id="8" name="Ставка в день" dataDxfId="123"/>
    <tableColumn id="9" name="Ставка в час" dataDxfId="124"/>
    <tableColumn id="10" name="Сумма в рублях" dataDxfId="125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displayName="Таблица2567891011121314" ref="B4:K8">
  <autoFilter ref="B4:K8"/>
  <tableColumns count="10">
    <tableColumn id="1" name="ФИО" dataDxfId="126"/>
    <tableColumn id="2" name="Город (локация Банка)" dataDxfId="127"/>
    <tableColumn id="3" name="Адрес локации " dataDxfId="128"/>
    <tableColumn id="4" name="Команда " dataDxfId="129"/>
    <tableColumn id="5" name="Кол-во рабочих дней" dataDxfId="130"/>
    <tableColumn id="6" name="Отпуск, больничные" dataDxfId="131"/>
    <tableColumn id="7" name="Итого кол-во рабочих часов" dataDxfId="132"/>
    <tableColumn id="8" name="Ставка в день" dataDxfId="133"/>
    <tableColumn id="9" name="Ставка в час" dataDxfId="134"/>
    <tableColumn id="10" name="Сумма в рублях" dataDxfId="135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displayName="Таблица256789101112131415" ref="B4:K8">
  <autoFilter ref="B4:K8"/>
  <tableColumns count="10">
    <tableColumn id="1" name="ФИО" dataDxfId="136"/>
    <tableColumn id="2" name="Город (локация Банка)" dataDxfId="137"/>
    <tableColumn id="3" name="Адрес локации " dataDxfId="138"/>
    <tableColumn id="4" name="Команда " dataDxfId="139"/>
    <tableColumn id="5" name="Кол-во рабочих дней" dataDxfId="140"/>
    <tableColumn id="6" name="Отпуск, больничные" dataDxfId="141"/>
    <tableColumn id="7" name="Итого кол-во рабочих часов" dataDxfId="142"/>
    <tableColumn id="8" name="Ставка в день" dataDxfId="143"/>
    <tableColumn id="9" name="Ставка в час" dataDxfId="144"/>
    <tableColumn id="10" name="Сумма в рублях" dataDxfId="145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displayName="Таблица25678910111213141516" ref="B4:K8">
  <autoFilter ref="B4:K8"/>
  <tableColumns count="10">
    <tableColumn id="1" name="ФИО" dataDxfId="146"/>
    <tableColumn id="2" name="Город (локация Банка)" dataDxfId="147"/>
    <tableColumn id="3" name="Адрес локации " dataDxfId="148"/>
    <tableColumn id="4" name="Команда " dataDxfId="149"/>
    <tableColumn id="5" name="Кол-во рабочих дней" dataDxfId="150"/>
    <tableColumn id="6" name="Отпуск, больничные" dataDxfId="151"/>
    <tableColumn id="7" name="Итого кол-во рабочих часов" dataDxfId="152"/>
    <tableColumn id="8" name="Ставка в день" dataDxfId="153"/>
    <tableColumn id="9" name="Ставка в час" dataDxfId="154"/>
    <tableColumn id="10" name="Сумма в рублях" dataDxfId="155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displayName="Таблица2567891011121314151617" ref="B4:K8">
  <autoFilter ref="B4:K8"/>
  <tableColumns count="10">
    <tableColumn id="1" name="ФИО" dataDxfId="156"/>
    <tableColumn id="2" name="Город (локация Банка)" dataDxfId="157"/>
    <tableColumn id="3" name="Адрес локации " dataDxfId="158"/>
    <tableColumn id="4" name="Команда " dataDxfId="159"/>
    <tableColumn id="5" name="Кол-во рабочих дней" dataDxfId="160"/>
    <tableColumn id="6" name="Отпуск, больничные" dataDxfId="161"/>
    <tableColumn id="7" name="Итого кол-во рабочих часов" dataDxfId="162"/>
    <tableColumn id="8" name="Ставка в день" dataDxfId="163"/>
    <tableColumn id="9" name="Ставка в час" dataDxfId="164"/>
    <tableColumn id="10" name="Сумма в рублях" dataDxfId="165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displayName="Таблица256789101112131415161718" ref="B4:K8">
  <autoFilter ref="B4:K8"/>
  <tableColumns count="10">
    <tableColumn id="1" name="ФИО" dataDxfId="166"/>
    <tableColumn id="2" name="Город (локация Банка)" dataDxfId="167"/>
    <tableColumn id="3" name="Адрес локации " dataDxfId="168"/>
    <tableColumn id="4" name="Команда " dataDxfId="169"/>
    <tableColumn id="5" name="Кол-во рабочих дней" dataDxfId="170"/>
    <tableColumn id="6" name="Отпуск, больничные" dataDxfId="171"/>
    <tableColumn id="7" name="Итого кол-во рабочих часов" dataDxfId="172"/>
    <tableColumn id="8" name="Ставка в день" dataDxfId="173"/>
    <tableColumn id="9" name="Ставка в час" dataDxfId="174"/>
    <tableColumn id="10" name="Сумма в рублях" dataDxfId="17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Таблица24" ref="B4:K10">
  <autoFilter ref="B4:K10"/>
  <tableColumns count="10">
    <tableColumn id="1" name="ФИО" dataDxfId="16"/>
    <tableColumn id="2" name="Город (локация Банка)" dataDxfId="17"/>
    <tableColumn id="3" name="Адрес локации " dataDxfId="18"/>
    <tableColumn id="4" name="Команда " dataDxfId="19"/>
    <tableColumn id="5" name="Кол-во рабочих дней" dataDxfId="20"/>
    <tableColumn id="6" name="Отпуск, больничные" dataDxfId="21"/>
    <tableColumn id="7" name="Итого кол-во рабочих часов" dataDxfId="22"/>
    <tableColumn id="8" name="Ставка в день" dataDxfId="23"/>
    <tableColumn id="9" name="Ставка в час" dataDxfId="24"/>
    <tableColumn id="10" name="Сумма в рублях" dataDxfId="2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Таблица2" ref="B4:K10">
  <autoFilter ref="B4:K10"/>
  <tableColumns count="10">
    <tableColumn id="1" name="ФИО" dataDxfId="26"/>
    <tableColumn id="2" name="Город (локация Банка)" dataDxfId="27"/>
    <tableColumn id="3" name="Адрес локации " dataDxfId="28"/>
    <tableColumn id="4" name="Команда " dataDxfId="29"/>
    <tableColumn id="5" name="Кол-во рабочих дней" dataDxfId="30"/>
    <tableColumn id="6" name="Отпуск, больничные" dataDxfId="31"/>
    <tableColumn id="7" name="Итого кол-во рабочих часов" dataDxfId="32"/>
    <tableColumn id="8" name="Ставка в день" dataDxfId="33"/>
    <tableColumn id="9" name="Ставка в час" dataDxfId="34"/>
    <tableColumn id="10" name="Сумма в рублях" dataDxfId="35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Таблица25" ref="B4:K10">
  <autoFilter ref="B4:K10"/>
  <tableColumns count="10">
    <tableColumn id="1" name="ФИО" dataDxfId="36"/>
    <tableColumn id="2" name="Город (локация Банка)" dataDxfId="37"/>
    <tableColumn id="3" name="Адрес локации " dataDxfId="38"/>
    <tableColumn id="4" name="Команда " dataDxfId="39"/>
    <tableColumn id="5" name="Кол-во рабочих дней" dataDxfId="40"/>
    <tableColumn id="6" name="Отпуск, больничные" dataDxfId="41"/>
    <tableColumn id="7" name="Итого кол-во рабочих часов" dataDxfId="42"/>
    <tableColumn id="8" name="Ставка в день" dataDxfId="43"/>
    <tableColumn id="9" name="Ставка в час" dataDxfId="44"/>
    <tableColumn id="10" name="Сумма в рублях" dataDxfId="45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displayName="Таблица256" ref="B4:K10">
  <autoFilter ref="B4:K10"/>
  <tableColumns count="10">
    <tableColumn id="1" name="ФИО" dataDxfId="46"/>
    <tableColumn id="2" name="Город (локация Банка)" dataDxfId="47"/>
    <tableColumn id="3" name="Адрес локации " dataDxfId="48"/>
    <tableColumn id="4" name="Команда " dataDxfId="49"/>
    <tableColumn id="5" name="Кол-во рабочих дней" dataDxfId="50"/>
    <tableColumn id="6" name="Отпуск, больничные" dataDxfId="51"/>
    <tableColumn id="7" name="Итого кол-во рабочих часов" dataDxfId="52"/>
    <tableColumn id="8" name="Ставка в день" dataDxfId="53"/>
    <tableColumn id="9" name="Ставка в час" dataDxfId="54"/>
    <tableColumn id="10" name="Сумма в рублях" dataDxfId="55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displayName="Таблица2567" ref="B4:K10">
  <autoFilter ref="B4:K10">
    <filterColumn colId="0">
      <filters>
        <filter val="Асеев Феофан"/>
        <filter val="Буланова Юлия"/>
        <filter val="Крейнделин Борис"/>
        <filter val="Кузьмин Антон"/>
        <filter val="Яковлев Дмитрий"/>
      </filters>
    </filterColumn>
  </autoFilter>
  <tableColumns count="10">
    <tableColumn id="1" name="ФИО" dataDxfId="56"/>
    <tableColumn id="2" name="Город (локация Банка)" dataDxfId="57"/>
    <tableColumn id="3" name="Адрес локации " dataDxfId="58"/>
    <tableColumn id="4" name="Команда " dataDxfId="59"/>
    <tableColumn id="5" name="Кол-во рабочих дней" dataDxfId="60"/>
    <tableColumn id="6" name="Отпуск, больничные" dataDxfId="61"/>
    <tableColumn id="7" name="Итого кол-во рабочих часов" dataDxfId="62"/>
    <tableColumn id="8" name="Ставка в день" dataDxfId="63"/>
    <tableColumn id="9" name="Ставка в час" dataDxfId="64"/>
    <tableColumn id="10" name="Сумма в рублях" dataDxfId="6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displayName="Таблица25678" ref="B4:K8">
  <autoFilter ref="B4:K8"/>
  <tableColumns count="10">
    <tableColumn id="1" name="ФИО" dataDxfId="66"/>
    <tableColumn id="2" name="Город (локация Банка)" dataDxfId="67"/>
    <tableColumn id="3" name="Адрес локации " dataDxfId="68"/>
    <tableColumn id="4" name="Команда " dataDxfId="69"/>
    <tableColumn id="5" name="Кол-во рабочих дней" dataDxfId="70"/>
    <tableColumn id="6" name="Отпуск, больничные" dataDxfId="71"/>
    <tableColumn id="7" name="Итого кол-во рабочих часов" dataDxfId="72"/>
    <tableColumn id="8" name="Ставка в день" dataDxfId="73"/>
    <tableColumn id="9" name="Ставка в час" dataDxfId="74"/>
    <tableColumn id="10" name="Сумма в рублях" dataDxfId="75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displayName="Таблица256789" ref="B4:K8">
  <autoFilter ref="B4:K8"/>
  <tableColumns count="10">
    <tableColumn id="1" name="ФИО" dataDxfId="76"/>
    <tableColumn id="2" name="Город (локация Банка)" dataDxfId="77"/>
    <tableColumn id="3" name="Адрес локации " dataDxfId="78"/>
    <tableColumn id="4" name="Команда " dataDxfId="79"/>
    <tableColumn id="5" name="Кол-во рабочих дней" dataDxfId="80"/>
    <tableColumn id="6" name="Отпуск, больничные" dataDxfId="81"/>
    <tableColumn id="7" name="Итого кол-во рабочих часов" dataDxfId="82"/>
    <tableColumn id="8" name="Ставка в день" dataDxfId="83"/>
    <tableColumn id="9" name="Ставка в час" dataDxfId="84"/>
    <tableColumn id="10" name="Сумма в рублях" dataDxfId="85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displayName="Таблица25678910" ref="B4:K8">
  <autoFilter ref="B4:K8"/>
  <tableColumns count="10">
    <tableColumn id="1" name="ФИО" dataDxfId="86"/>
    <tableColumn id="2" name="Город (локация Банка)" dataDxfId="87"/>
    <tableColumn id="3" name="Адрес локации " dataDxfId="88"/>
    <tableColumn id="4" name="Команда " dataDxfId="89"/>
    <tableColumn id="5" name="Кол-во рабочих дней" dataDxfId="90"/>
    <tableColumn id="6" name="Отпуск, больничные" dataDxfId="91"/>
    <tableColumn id="7" name="Итого кол-во рабочих часов" dataDxfId="92"/>
    <tableColumn id="8" name="Ставка в день" dataDxfId="93"/>
    <tableColumn id="9" name="Ставка в час" dataDxfId="94"/>
    <tableColumn id="10" name="Сумма в рублях" dataDxfId="95"/>
  </tableColumns>
  <tableStyleInfo name="TableStyleLight2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table" Target="../tables/table5.xml"/></Relationships>
</file>

<file path=xl/worksheets/_rels/sheet12.xml.rels><?xml version="1.0" encoding="UTF-8" standalone="yes"?><Relationships xmlns="http://schemas.openxmlformats.org/package/2006/relationships"><Relationship  Id="rId1" Type="http://schemas.openxmlformats.org/officeDocument/2006/relationships/table" Target="../tables/table6.xml"/></Relationships>
</file>

<file path=xl/worksheets/_rels/sheet14.xml.rels><?xml version="1.0" encoding="UTF-8" standalone="yes"?><Relationships xmlns="http://schemas.openxmlformats.org/package/2006/relationships"><Relationship  Id="rId1" Type="http://schemas.openxmlformats.org/officeDocument/2006/relationships/table" Target="../tables/table7.xml"/></Relationships>
</file>

<file path=xl/worksheets/_rels/sheet16.xml.rels><?xml version="1.0" encoding="UTF-8" standalone="yes"?><Relationships xmlns="http://schemas.openxmlformats.org/package/2006/relationships"><Relationship  Id="rId1" Type="http://schemas.openxmlformats.org/officeDocument/2006/relationships/table" Target="../tables/table8.xml"/></Relationships>
</file>

<file path=xl/worksheets/_rels/sheet18.xml.rels><?xml version="1.0" encoding="UTF-8" standalone="yes"?><Relationships xmlns="http://schemas.openxmlformats.org/package/2006/relationships"><Relationship  Id="rId1" Type="http://schemas.openxmlformats.org/officeDocument/2006/relationships/table" Target="../tables/table9.xml"/></Relationships>
</file>

<file path=xl/worksheets/_rels/sheet20.xml.rels><?xml version="1.0" encoding="UTF-8" standalone="yes"?><Relationships xmlns="http://schemas.openxmlformats.org/package/2006/relationships"><Relationship  Id="rId1" Type="http://schemas.openxmlformats.org/officeDocument/2006/relationships/table" Target="../tables/table10.xml"/></Relationships>
</file>

<file path=xl/worksheets/_rels/sheet22.xml.rels><?xml version="1.0" encoding="UTF-8" standalone="yes"?><Relationships xmlns="http://schemas.openxmlformats.org/package/2006/relationships"><Relationship  Id="rId1" Type="http://schemas.openxmlformats.org/officeDocument/2006/relationships/table" Target="../tables/table11.xml"/></Relationships>
</file>

<file path=xl/worksheets/_rels/sheet24.xml.rels><?xml version="1.0" encoding="UTF-8" standalone="yes"?><Relationships xmlns="http://schemas.openxmlformats.org/package/2006/relationships"><Relationship  Id="rId1" Type="http://schemas.openxmlformats.org/officeDocument/2006/relationships/table" Target="../tables/table12.xml"/></Relationships>
</file>

<file path=xl/worksheets/_rels/sheet26.xml.rels><?xml version="1.0" encoding="UTF-8" standalone="yes"?><Relationships xmlns="http://schemas.openxmlformats.org/package/2006/relationships"><Relationship  Id="rId1" Type="http://schemas.openxmlformats.org/officeDocument/2006/relationships/table" Target="../tables/table13.xml"/></Relationships>
</file>

<file path=xl/worksheets/_rels/sheet28.xml.rels><?xml version="1.0" encoding="UTF-8" standalone="yes"?><Relationships xmlns="http://schemas.openxmlformats.org/package/2006/relationships"><Relationship  Id="rId1" Type="http://schemas.openxmlformats.org/officeDocument/2006/relationships/table" Target="../tables/table14.xml"/></Relationships>
</file>

<file path=xl/worksheets/_rels/sheet30.xml.rels><?xml version="1.0" encoding="UTF-8" standalone="yes"?><Relationships xmlns="http://schemas.openxmlformats.org/package/2006/relationships"><Relationship  Id="rId1" Type="http://schemas.openxmlformats.org/officeDocument/2006/relationships/table" Target="../tables/table15.xml"/></Relationships>
</file>

<file path=xl/worksheets/_rels/sheet32.xml.rels><?xml version="1.0" encoding="UTF-8" standalone="yes"?><Relationships xmlns="http://schemas.openxmlformats.org/package/2006/relationships"><Relationship  Id="rId1" Type="http://schemas.openxmlformats.org/officeDocument/2006/relationships/table" Target="../tables/table16.xml"/></Relationships>
</file>

<file path=xl/worksheets/_rels/sheet34.xml.rels><?xml version="1.0" encoding="UTF-8" standalone="yes"?><Relationships xmlns="http://schemas.openxmlformats.org/package/2006/relationships"><Relationship  Id="rId1" Type="http://schemas.openxmlformats.org/officeDocument/2006/relationships/table" Target="../tables/table17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table" Target="../tables/table3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64" workbookViewId="0" zoomScale="80">
      <selection activeCell="E218" activeCellId="0" sqref="E218"/>
    </sheetView>
  </sheetViews>
  <sheetFormatPr defaultColWidth="8.8984375" defaultRowHeight="16.5"/>
  <cols>
    <col customWidth="1" min="1" max="1" style="1" width="6"/>
    <col customWidth="1" min="2" max="2" width="25.19921875"/>
    <col customWidth="1" min="3" max="3" width="17.59765625"/>
    <col customWidth="1" min="4" max="4" width="10.59765625"/>
    <col customWidth="1" min="5" max="5" width="60"/>
    <col customWidth="1" min="6" max="6" width="18.19921875"/>
    <col customWidth="1" min="7" max="7" width="54"/>
    <col customWidth="1" min="8" max="8" width="17.09765625"/>
    <col customWidth="1" min="9" max="9" width="15"/>
    <col customWidth="1" min="10" max="10" width="9.09765625"/>
    <col customWidth="1" min="11" max="11" width="12.8984375"/>
    <col customWidth="1" min="12" max="12" width="14.19921875"/>
    <col customWidth="1" min="13" max="13" width="18.69921875"/>
    <col customWidth="1" min="14" max="14" width="17.5"/>
    <col customWidth="1" min="15" max="15" width="8.8984375"/>
    <col customWidth="1" min="16" max="16" width="12.5"/>
    <col customWidth="1" min="17" max="17" width="24.59765625"/>
    <col customWidth="1" min="18" max="18" width="53.3984375"/>
  </cols>
  <sheetData>
    <row r="1">
      <c r="A1" s="2" t="s">
        <v>0</v>
      </c>
      <c r="C1" s="3" t="s">
        <v>1</v>
      </c>
      <c r="D1" s="3"/>
    </row>
    <row r="2" ht="16.199999999999999">
      <c r="A2" s="2"/>
      <c r="C2" s="4"/>
    </row>
    <row r="3" ht="42.600000000000001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  <c r="K3" s="8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</row>
    <row r="4">
      <c r="A4" s="9">
        <v>1</v>
      </c>
      <c r="B4" s="10" t="s">
        <v>20</v>
      </c>
      <c r="C4" s="11" t="s">
        <v>21</v>
      </c>
      <c r="D4" s="12">
        <v>43700</v>
      </c>
      <c r="E4" s="13" t="s">
        <v>22</v>
      </c>
      <c r="F4" s="14" t="s">
        <v>23</v>
      </c>
      <c r="G4" s="10" t="s">
        <v>24</v>
      </c>
      <c r="H4" s="10" t="s">
        <v>25</v>
      </c>
      <c r="I4" s="10" t="s">
        <v>22</v>
      </c>
      <c r="J4" s="15"/>
      <c r="K4" s="16">
        <v>287400</v>
      </c>
      <c r="L4" s="17">
        <v>23000</v>
      </c>
      <c r="M4" s="14">
        <f>Таблица22[[#This Row],[Ставка в день]]*21</f>
        <v>483000</v>
      </c>
      <c r="N4" s="18">
        <v>43889</v>
      </c>
      <c r="O4" s="10">
        <f>NETWORKDAYS(Таблица22[[#This Row],[Дата начала работы]],Таблица22[[#This Row],[Дата расчета 1]])</f>
        <v>136</v>
      </c>
      <c r="P4" s="19">
        <f>Таблица22[[#This Row],[Дата расчета 2]]*Таблица22[[#This Row],[Ставка в день]]</f>
        <v>3128000</v>
      </c>
      <c r="Q4" s="19"/>
      <c r="R4" s="19"/>
    </row>
    <row r="5">
      <c r="A5" s="20">
        <v>2</v>
      </c>
      <c r="B5" s="14" t="s">
        <v>26</v>
      </c>
      <c r="C5" s="11" t="s">
        <v>27</v>
      </c>
      <c r="D5" s="12">
        <v>43724</v>
      </c>
      <c r="E5" s="13" t="s">
        <v>28</v>
      </c>
      <c r="F5" s="14" t="s">
        <v>29</v>
      </c>
      <c r="G5" s="21" t="s">
        <v>30</v>
      </c>
      <c r="H5" s="14" t="s">
        <v>25</v>
      </c>
      <c r="I5" s="14" t="s">
        <v>31</v>
      </c>
      <c r="J5" s="22"/>
      <c r="K5" s="16"/>
      <c r="L5" s="17">
        <v>20150</v>
      </c>
      <c r="M5" s="14">
        <f>Таблица22[[#This Row],[Ставка в день]]*21</f>
        <v>423150</v>
      </c>
      <c r="N5" s="18">
        <v>43889</v>
      </c>
      <c r="O5" s="14">
        <f>NETWORKDAYS(Таблица22[[#This Row],[Дата начала работы]],Таблица22[[#This Row],[Дата расчета 1]])</f>
        <v>120</v>
      </c>
      <c r="P5" s="19">
        <f>Таблица22[[#This Row],[Дата расчета 2]]*Таблица22[[#This Row],[Ставка в день]]</f>
        <v>2418000</v>
      </c>
      <c r="Q5" s="19"/>
      <c r="R5" s="19"/>
    </row>
    <row r="6">
      <c r="A6" s="20">
        <v>3</v>
      </c>
      <c r="B6" s="14" t="s">
        <v>32</v>
      </c>
      <c r="C6" s="11" t="s">
        <v>27</v>
      </c>
      <c r="D6" s="12">
        <v>43724</v>
      </c>
      <c r="E6" s="13" t="s">
        <v>33</v>
      </c>
      <c r="F6" s="14" t="s">
        <v>23</v>
      </c>
      <c r="G6" s="21" t="s">
        <v>30</v>
      </c>
      <c r="H6" s="10" t="s">
        <v>25</v>
      </c>
      <c r="I6" s="14" t="s">
        <v>31</v>
      </c>
      <c r="J6" s="22"/>
      <c r="K6" s="16"/>
      <c r="L6" s="23">
        <v>20150</v>
      </c>
      <c r="M6" s="14">
        <f>Таблица22[[#This Row],[Ставка в день]]*21</f>
        <v>423150</v>
      </c>
      <c r="N6" s="18">
        <v>43889</v>
      </c>
      <c r="O6" s="14">
        <f>NETWORKDAYS(Таблица22[[#This Row],[Дата начала работы]],Таблица22[[#This Row],[Дата расчета 1]])</f>
        <v>120</v>
      </c>
      <c r="P6" s="19">
        <f>Таблица22[[#This Row],[Дата расчета 2]]*Таблица22[[#This Row],[Ставка в день]]</f>
        <v>2418000</v>
      </c>
      <c r="Q6" s="19"/>
      <c r="R6" s="19"/>
    </row>
    <row r="7">
      <c r="A7" s="20">
        <v>4</v>
      </c>
      <c r="B7" s="24" t="s">
        <v>34</v>
      </c>
      <c r="C7" s="11" t="s">
        <v>27</v>
      </c>
      <c r="D7" s="12">
        <v>43774</v>
      </c>
      <c r="E7" s="25" t="s">
        <v>35</v>
      </c>
      <c r="F7" s="26" t="s">
        <v>23</v>
      </c>
      <c r="G7" s="26" t="s">
        <v>36</v>
      </c>
      <c r="H7" s="26" t="s">
        <v>25</v>
      </c>
      <c r="I7" s="25" t="s">
        <v>37</v>
      </c>
      <c r="J7" s="26"/>
      <c r="K7" s="16"/>
      <c r="L7" s="17">
        <v>14976</v>
      </c>
      <c r="M7" s="14">
        <f>Таблица22[[#This Row],[Ставка в день]]*21</f>
        <v>314496</v>
      </c>
      <c r="N7" s="18">
        <v>43889</v>
      </c>
      <c r="O7" s="14">
        <f>NETWORKDAYS(Таблица22[[#This Row],[Дата начала работы]],Таблица22[[#This Row],[Дата расчета 1]])</f>
        <v>84</v>
      </c>
      <c r="P7" s="19">
        <f>Таблица22[[#This Row],[Дата расчета 2]]*Таблица22[[#This Row],[Ставка в день]]</f>
        <v>1257984</v>
      </c>
      <c r="Q7" s="19"/>
      <c r="R7" s="19"/>
    </row>
    <row r="8" ht="31.199999999999999">
      <c r="A8" s="20">
        <v>5</v>
      </c>
      <c r="B8" s="24" t="s">
        <v>38</v>
      </c>
      <c r="C8" s="11" t="s">
        <v>27</v>
      </c>
      <c r="D8" s="12">
        <v>43780</v>
      </c>
      <c r="E8" s="25" t="s">
        <v>39</v>
      </c>
      <c r="F8" s="26" t="s">
        <v>40</v>
      </c>
      <c r="G8" s="26" t="s">
        <v>41</v>
      </c>
      <c r="H8" s="26" t="s">
        <v>25</v>
      </c>
      <c r="I8" s="25" t="s">
        <v>39</v>
      </c>
      <c r="J8" s="26"/>
      <c r="K8" s="16"/>
      <c r="L8" s="17">
        <v>18720</v>
      </c>
      <c r="M8" s="14">
        <f>Таблица22[[#This Row],[Ставка в день]]*21</f>
        <v>393120</v>
      </c>
      <c r="N8" s="18">
        <v>43889</v>
      </c>
      <c r="O8" s="14">
        <f>NETWORKDAYS(Таблица22[[#This Row],[Дата начала работы]],Таблица22[[#This Row],[Дата расчета 1]])</f>
        <v>80</v>
      </c>
      <c r="P8" s="19">
        <f>Таблица22[[#This Row],[Дата расчета 2]]*Таблица22[[#This Row],[Ставка в день]]</f>
        <v>1497600</v>
      </c>
      <c r="Q8" s="19"/>
      <c r="R8" s="19"/>
    </row>
    <row r="9" ht="31.199999999999999">
      <c r="A9" s="20">
        <v>6</v>
      </c>
      <c r="B9" s="24" t="s">
        <v>42</v>
      </c>
      <c r="C9" s="27" t="s">
        <v>27</v>
      </c>
      <c r="D9" s="12">
        <v>43797</v>
      </c>
      <c r="E9" s="25" t="s">
        <v>43</v>
      </c>
      <c r="F9" s="26" t="s">
        <v>40</v>
      </c>
      <c r="G9" s="26" t="s">
        <v>44</v>
      </c>
      <c r="H9" s="26" t="s">
        <v>25</v>
      </c>
      <c r="I9" s="28" t="s">
        <v>39</v>
      </c>
      <c r="J9" s="26"/>
      <c r="K9" s="16"/>
      <c r="L9" s="17">
        <v>21800</v>
      </c>
      <c r="M9" s="14">
        <f>Таблица22[[#This Row],[Ставка в день]]*21</f>
        <v>457800</v>
      </c>
      <c r="N9" s="18">
        <v>43889</v>
      </c>
      <c r="O9" s="14">
        <f>NETWORKDAYS(Таблица22[[#This Row],[Дата начала работы]],Таблица22[[#This Row],[Дата расчета 1]])</f>
        <v>67</v>
      </c>
      <c r="P9" s="19">
        <f>Таблица22[[#This Row],[Дата расчета 2]]*Таблица22[[#This Row],[Ставка в день]]</f>
        <v>1460600</v>
      </c>
      <c r="Q9" s="19"/>
      <c r="R9" s="19"/>
    </row>
    <row r="10" ht="31.199999999999999">
      <c r="A10" s="29">
        <v>7</v>
      </c>
      <c r="B10" s="24" t="s">
        <v>45</v>
      </c>
      <c r="C10" s="11" t="s">
        <v>27</v>
      </c>
      <c r="D10" s="12">
        <v>43808</v>
      </c>
      <c r="E10" s="25" t="s">
        <v>46</v>
      </c>
      <c r="F10" s="14" t="s">
        <v>29</v>
      </c>
      <c r="G10" s="26" t="s">
        <v>47</v>
      </c>
      <c r="H10" s="26" t="s">
        <v>48</v>
      </c>
      <c r="I10" s="30" t="s">
        <v>49</v>
      </c>
      <c r="J10" s="26"/>
      <c r="K10" s="16"/>
      <c r="L10" s="17">
        <v>21895</v>
      </c>
      <c r="M10" s="14">
        <f>Таблица22[[#This Row],[Ставка в день]]*21</f>
        <v>459795</v>
      </c>
      <c r="N10" s="18">
        <v>43889</v>
      </c>
      <c r="O10" s="14">
        <f>NETWORKDAYS(Таблица22[[#This Row],[Дата начала работы]],Таблица22[[#This Row],[Дата расчета 1]])</f>
        <v>60</v>
      </c>
      <c r="P10" s="19">
        <f>Таблица22[[#This Row],[Дата расчета 2]]*Таблица22[[#This Row],[Ставка в день]]</f>
        <v>1313700</v>
      </c>
      <c r="Q10" s="19"/>
      <c r="R10" s="19"/>
    </row>
    <row r="11" ht="31.199999999999999">
      <c r="A11" s="20">
        <v>8</v>
      </c>
      <c r="B11" s="24" t="s">
        <v>50</v>
      </c>
      <c r="C11" s="11" t="s">
        <v>21</v>
      </c>
      <c r="D11" s="12">
        <v>43843</v>
      </c>
      <c r="E11" s="25" t="s">
        <v>35</v>
      </c>
      <c r="F11" s="14" t="s">
        <v>23</v>
      </c>
      <c r="G11" s="26" t="s">
        <v>51</v>
      </c>
      <c r="H11" s="26" t="s">
        <v>25</v>
      </c>
      <c r="I11" s="28" t="s">
        <v>35</v>
      </c>
      <c r="J11" s="31">
        <v>0.14999999999999999</v>
      </c>
      <c r="K11" s="16">
        <v>150000</v>
      </c>
      <c r="L11" s="17">
        <v>17616</v>
      </c>
      <c r="M11" s="14">
        <f>Таблица22[[#This Row],[Ставка в день]]*21</f>
        <v>369936</v>
      </c>
      <c r="N11" s="18">
        <v>43889</v>
      </c>
      <c r="O11" s="14">
        <f>NETWORKDAYS(Таблица22[[#This Row],[Дата начала работы]],Таблица22[[#This Row],[Дата расчета 1]])</f>
        <v>35</v>
      </c>
      <c r="P11" s="19">
        <f>Таблица22[[#This Row],[Дата расчета 2]]*Таблица22[[#This Row],[Ставка в день]]</f>
        <v>616560</v>
      </c>
      <c r="Q11" s="19"/>
      <c r="R11" s="19"/>
    </row>
    <row r="12" ht="46.799999999999997">
      <c r="A12" s="20">
        <v>9</v>
      </c>
      <c r="B12" s="32" t="s">
        <v>52</v>
      </c>
      <c r="C12" s="11" t="s">
        <v>21</v>
      </c>
      <c r="D12" s="12">
        <v>43844</v>
      </c>
      <c r="E12" s="25" t="s">
        <v>53</v>
      </c>
      <c r="F12" s="14" t="s">
        <v>29</v>
      </c>
      <c r="G12" s="14" t="s">
        <v>47</v>
      </c>
      <c r="H12" s="26" t="s">
        <v>48</v>
      </c>
      <c r="I12" s="30" t="s">
        <v>54</v>
      </c>
      <c r="J12" s="26"/>
      <c r="K12" s="16">
        <v>303500</v>
      </c>
      <c r="L12" s="17">
        <v>28905</v>
      </c>
      <c r="M12" s="14">
        <f>Таблица22[[#This Row],[Ставка в день]]*21</f>
        <v>607005</v>
      </c>
      <c r="N12" s="18">
        <v>43889</v>
      </c>
      <c r="O12" s="14">
        <f>NETWORKDAYS(Таблица22[[#This Row],[Дата начала работы]],Таблица22[[#This Row],[Дата расчета 1]])</f>
        <v>34</v>
      </c>
      <c r="P12" s="19">
        <f>Таблица22[[#This Row],[Дата расчета 2]]*Таблица22[[#This Row],[Ставка в день]]</f>
        <v>982770</v>
      </c>
      <c r="Q12" s="19"/>
      <c r="R12" s="19" t="s">
        <v>55</v>
      </c>
    </row>
    <row r="13">
      <c r="A13" s="20">
        <v>10</v>
      </c>
      <c r="B13" s="24" t="s">
        <v>56</v>
      </c>
      <c r="C13" s="11" t="s">
        <v>21</v>
      </c>
      <c r="D13" s="12">
        <v>43857</v>
      </c>
      <c r="E13" s="30" t="s">
        <v>57</v>
      </c>
      <c r="F13" s="14" t="s">
        <v>23</v>
      </c>
      <c r="G13" s="26" t="s">
        <v>58</v>
      </c>
      <c r="H13" s="26" t="s">
        <v>59</v>
      </c>
      <c r="I13" s="33" t="s">
        <v>60</v>
      </c>
      <c r="J13" s="26"/>
      <c r="K13" s="16">
        <v>218400</v>
      </c>
      <c r="L13" s="17">
        <v>20800</v>
      </c>
      <c r="M13" s="14">
        <f>Таблица22[[#This Row],[Ставка в день]]*21</f>
        <v>436800</v>
      </c>
      <c r="N13" s="18">
        <v>43889</v>
      </c>
      <c r="O13" s="14">
        <f>NETWORKDAYS(Таблица22[[#This Row],[Дата начала работы]],Таблица22[[#This Row],[Дата расчета 1]])</f>
        <v>25</v>
      </c>
      <c r="P13" s="19">
        <f>Таблица22[[#This Row],[Дата расчета 2]]*Таблица22[[#This Row],[Ставка в день]]</f>
        <v>520000</v>
      </c>
      <c r="Q13" s="19"/>
      <c r="R13" s="19" t="s">
        <v>61</v>
      </c>
    </row>
    <row r="14" ht="46.799999999999997">
      <c r="A14" s="34">
        <v>11</v>
      </c>
      <c r="B14" s="24" t="s">
        <v>62</v>
      </c>
      <c r="C14" s="11" t="s">
        <v>27</v>
      </c>
      <c r="D14" s="12">
        <v>43864</v>
      </c>
      <c r="E14" s="28" t="s">
        <v>63</v>
      </c>
      <c r="F14" s="14" t="s">
        <v>64</v>
      </c>
      <c r="G14" s="26" t="s">
        <v>65</v>
      </c>
      <c r="H14" s="26" t="s">
        <v>59</v>
      </c>
      <c r="I14" s="28" t="s">
        <v>63</v>
      </c>
      <c r="J14" s="26"/>
      <c r="K14" s="35"/>
      <c r="L14" s="17">
        <v>9520</v>
      </c>
      <c r="M14" s="14">
        <f>Таблица22[[#This Row],[Ставка в день]]*21</f>
        <v>199920</v>
      </c>
      <c r="N14" s="18">
        <v>43889</v>
      </c>
      <c r="O14" s="14">
        <f>NETWORKDAYS(Таблица22[[#This Row],[Дата начала работы]],Таблица22[[#This Row],[Дата расчета 1]])</f>
        <v>20</v>
      </c>
      <c r="P14" s="19">
        <f>Таблица22[[#This Row],[Дата расчета 2]]*Таблица22[[#This Row],[Ставка в день]]</f>
        <v>190400</v>
      </c>
      <c r="Q14" s="19"/>
      <c r="R14" s="19"/>
    </row>
    <row r="15">
      <c r="A15" s="20">
        <v>12</v>
      </c>
      <c r="B15" s="32" t="s">
        <v>66</v>
      </c>
      <c r="C15" s="11" t="s">
        <v>21</v>
      </c>
      <c r="D15" s="12">
        <v>43864</v>
      </c>
      <c r="E15" s="25" t="s">
        <v>67</v>
      </c>
      <c r="F15" s="14" t="s">
        <v>23</v>
      </c>
      <c r="G15" s="14" t="s">
        <v>58</v>
      </c>
      <c r="H15" s="26" t="s">
        <v>25</v>
      </c>
      <c r="I15" s="36" t="s">
        <v>60</v>
      </c>
      <c r="J15" s="14"/>
      <c r="K15" s="14"/>
      <c r="L15" s="23">
        <v>21571</v>
      </c>
      <c r="M15" s="14">
        <f>Таблица22[[#This Row],[Ставка в день]]*21</f>
        <v>452991</v>
      </c>
      <c r="N15" s="18">
        <v>43889</v>
      </c>
      <c r="O15" s="14">
        <f>NETWORKDAYS(Таблица22[[#This Row],[Дата начала работы]],Таблица22[[#This Row],[Дата расчета 1]])</f>
        <v>20</v>
      </c>
      <c r="P15" s="19">
        <f>Таблица22[[#This Row],[Дата расчета 2]]*Таблица22[[#This Row],[Ставка в день]]</f>
        <v>431420</v>
      </c>
      <c r="Q15" s="19"/>
      <c r="R15" s="19" t="s">
        <v>68</v>
      </c>
    </row>
    <row r="16">
      <c r="A16" s="34">
        <v>13</v>
      </c>
      <c r="B16" s="24" t="s">
        <v>69</v>
      </c>
      <c r="C16" s="11" t="s">
        <v>27</v>
      </c>
      <c r="D16" s="12">
        <v>43878</v>
      </c>
      <c r="E16" s="37" t="s">
        <v>70</v>
      </c>
      <c r="F16" s="14" t="s">
        <v>71</v>
      </c>
      <c r="G16" s="26" t="s">
        <v>72</v>
      </c>
      <c r="H16" s="26" t="s">
        <v>59</v>
      </c>
      <c r="I16" s="37" t="s">
        <v>73</v>
      </c>
      <c r="J16" s="26"/>
      <c r="K16" s="35"/>
      <c r="L16" s="17">
        <v>10241</v>
      </c>
      <c r="M16" s="26">
        <f>Таблица22[[#This Row],[Ставка в день]]*21</f>
        <v>215061</v>
      </c>
      <c r="N16" s="18">
        <v>43889</v>
      </c>
      <c r="O16" s="14">
        <f>NETWORKDAYS(Таблица22[[#This Row],[Дата начала работы]],Таблица22[[#This Row],[Дата расчета 1]])</f>
        <v>10</v>
      </c>
      <c r="P16" s="19">
        <f>Таблица22[[#This Row],[Дата расчета 2]]*Таблица22[[#This Row],[Ставка в день]]</f>
        <v>102410</v>
      </c>
      <c r="Q16" s="19"/>
      <c r="R16" s="19"/>
    </row>
    <row r="17">
      <c r="A17" s="34">
        <v>14</v>
      </c>
      <c r="B17" s="24" t="s">
        <v>74</v>
      </c>
      <c r="C17" s="11" t="s">
        <v>27</v>
      </c>
      <c r="D17" s="12">
        <v>43878</v>
      </c>
      <c r="E17" s="38" t="s">
        <v>75</v>
      </c>
      <c r="F17" s="26" t="s">
        <v>23</v>
      </c>
      <c r="G17" s="26" t="s">
        <v>76</v>
      </c>
      <c r="H17" s="26" t="s">
        <v>25</v>
      </c>
      <c r="I17" s="19" t="s">
        <v>31</v>
      </c>
      <c r="J17" s="26"/>
      <c r="K17" s="35"/>
      <c r="L17" s="17">
        <v>9530</v>
      </c>
      <c r="M17" s="26">
        <f>Таблица22[[#This Row],[Ставка в день]]*21</f>
        <v>200130</v>
      </c>
      <c r="N17" s="18">
        <v>43889</v>
      </c>
      <c r="O17" s="14">
        <f>NETWORKDAYS(Таблица22[[#This Row],[Дата начала работы]],Таблица22[[#This Row],[Дата расчета 1]])</f>
        <v>10</v>
      </c>
      <c r="P17" s="19">
        <f>Таблица22[[#This Row],[Дата расчета 2]]*Таблица22[[#This Row],[Ставка в день]]</f>
        <v>95300</v>
      </c>
      <c r="Q17" s="19"/>
      <c r="R17" s="19"/>
    </row>
    <row r="18" ht="31.199999999999999">
      <c r="A18" s="20">
        <v>15</v>
      </c>
      <c r="B18" s="32" t="s">
        <v>77</v>
      </c>
      <c r="C18" s="11" t="s">
        <v>21</v>
      </c>
      <c r="D18" s="12">
        <v>43881</v>
      </c>
      <c r="E18" s="39" t="s">
        <v>35</v>
      </c>
      <c r="F18" s="14" t="s">
        <v>23</v>
      </c>
      <c r="G18" s="14" t="s">
        <v>51</v>
      </c>
      <c r="H18" s="26" t="s">
        <v>25</v>
      </c>
      <c r="I18" s="40" t="s">
        <v>35</v>
      </c>
      <c r="J18" s="41">
        <v>0.14999999999999999</v>
      </c>
      <c r="K18" s="16">
        <v>150000</v>
      </c>
      <c r="L18" s="17">
        <v>15379</v>
      </c>
      <c r="M18" s="14">
        <f>Таблица22[[#This Row],[Ставка в день]]*21</f>
        <v>322959</v>
      </c>
      <c r="N18" s="18"/>
      <c r="O18" s="14">
        <f>NETWORKDAYS(Таблица22[[#This Row],[Дата начала работы]],Таблица22[[#This Row],[Дата расчета 1]])</f>
        <v>-31343</v>
      </c>
      <c r="P18" s="19">
        <f>Таблица22[[#This Row],[Дата расчета 2]]*Таблица22[[#This Row],[Ставка в день]]</f>
        <v>-482023997</v>
      </c>
      <c r="Q18" s="19"/>
      <c r="R18" s="19"/>
    </row>
    <row r="19" ht="31.199999999999999">
      <c r="A19" s="20">
        <v>16</v>
      </c>
      <c r="B19" s="24" t="s">
        <v>78</v>
      </c>
      <c r="C19" s="11" t="s">
        <v>27</v>
      </c>
      <c r="D19" s="12">
        <v>43892</v>
      </c>
      <c r="E19" s="25" t="s">
        <v>35</v>
      </c>
      <c r="F19" s="14" t="s">
        <v>79</v>
      </c>
      <c r="G19" s="14" t="s">
        <v>79</v>
      </c>
      <c r="H19" s="26" t="s">
        <v>25</v>
      </c>
      <c r="I19" s="30" t="s">
        <v>35</v>
      </c>
      <c r="J19" s="26"/>
      <c r="K19" s="35"/>
      <c r="L19" s="17">
        <v>20160</v>
      </c>
      <c r="M19" s="14">
        <f>Таблица22[[#This Row],[Ставка в день]]*21</f>
        <v>423360</v>
      </c>
      <c r="N19" s="42"/>
      <c r="O19" s="14"/>
      <c r="P19" s="19">
        <f>Таблица22[[#This Row],[Дата расчета 2]]*Таблица22[[#This Row],[Ставка в день]]</f>
        <v>0</v>
      </c>
      <c r="Q19" s="19"/>
      <c r="R19" s="19"/>
    </row>
    <row r="20" ht="62.399999999999999">
      <c r="A20" s="20">
        <v>17</v>
      </c>
      <c r="B20" s="24" t="s">
        <v>80</v>
      </c>
      <c r="C20" s="11" t="s">
        <v>21</v>
      </c>
      <c r="D20" s="12">
        <v>43892</v>
      </c>
      <c r="E20" s="25" t="s">
        <v>81</v>
      </c>
      <c r="F20" s="14" t="s">
        <v>29</v>
      </c>
      <c r="G20" s="26" t="s">
        <v>82</v>
      </c>
      <c r="H20" s="26" t="s">
        <v>48</v>
      </c>
      <c r="I20" s="26" t="s">
        <v>83</v>
      </c>
      <c r="J20" s="26"/>
      <c r="K20" s="16">
        <v>344900</v>
      </c>
      <c r="L20" s="17">
        <v>32027</v>
      </c>
      <c r="M20" s="26">
        <f>Таблица22[[#This Row],[Ставка в день]]*21</f>
        <v>672567</v>
      </c>
      <c r="N20" s="18"/>
      <c r="O20" s="14"/>
      <c r="P20" s="19">
        <f>Таблица22[[#This Row],[Дата расчета 2]]*Таблица22[[#This Row],[Ставка в день]]</f>
        <v>0</v>
      </c>
      <c r="Q20" s="19"/>
      <c r="R20" s="19" t="s">
        <v>84</v>
      </c>
    </row>
    <row r="21" ht="31.199999999999999">
      <c r="A21" s="1">
        <v>18</v>
      </c>
      <c r="B21" s="24" t="s">
        <v>85</v>
      </c>
      <c r="C21" s="11" t="s">
        <v>27</v>
      </c>
      <c r="D21" s="12">
        <v>43892</v>
      </c>
      <c r="E21" s="25" t="s">
        <v>86</v>
      </c>
      <c r="F21" s="26" t="s">
        <v>29</v>
      </c>
      <c r="G21" s="26" t="s">
        <v>82</v>
      </c>
      <c r="H21" s="26" t="s">
        <v>48</v>
      </c>
      <c r="I21" s="14" t="s">
        <v>67</v>
      </c>
      <c r="J21" s="26"/>
      <c r="K21" s="35"/>
      <c r="L21" s="17">
        <v>22000</v>
      </c>
      <c r="M21" s="26">
        <f>Таблица22[[#This Row],[Ставка в день]]*21</f>
        <v>462000</v>
      </c>
      <c r="N21" s="18"/>
      <c r="O21" s="14"/>
      <c r="P21" s="19">
        <f>Таблица22[[#This Row],[Дата расчета 2]]*Таблица22[[#This Row],[Ставка в день]]</f>
        <v>0</v>
      </c>
      <c r="Q21" s="19"/>
      <c r="R21" s="19"/>
    </row>
    <row r="22">
      <c r="A22" s="1">
        <v>19</v>
      </c>
      <c r="B22" s="24" t="s">
        <v>87</v>
      </c>
      <c r="C22" s="11" t="s">
        <v>27</v>
      </c>
      <c r="D22" s="12">
        <v>43893</v>
      </c>
      <c r="E22" s="25"/>
      <c r="F22" s="14" t="s">
        <v>23</v>
      </c>
      <c r="G22" s="26" t="s">
        <v>76</v>
      </c>
      <c r="H22" s="26" t="s">
        <v>25</v>
      </c>
      <c r="I22" s="26"/>
      <c r="J22" s="26"/>
      <c r="K22" s="35"/>
      <c r="L22" s="17">
        <v>9533</v>
      </c>
      <c r="M22" s="26">
        <f>Таблица22[[#This Row],[Ставка в день]]*21</f>
        <v>200193</v>
      </c>
      <c r="N22" s="10"/>
      <c r="O22" s="26">
        <f>NETWORKDAYS(Таблица22[[#This Row],[Дата начала работы]],Таблица22[[#This Row],[Дата расчета 1]])</f>
        <v>-31352</v>
      </c>
      <c r="P22" s="19">
        <f>Таблица22[[#This Row],[Дата расчета 2]]*Таблица22[[#This Row],[Ставка в день]]</f>
        <v>-298878616</v>
      </c>
      <c r="Q22" s="19"/>
      <c r="R22" s="19"/>
    </row>
    <row r="23">
      <c r="A23" s="1">
        <v>20</v>
      </c>
      <c r="B23" s="24" t="s">
        <v>88</v>
      </c>
      <c r="C23" s="11" t="s">
        <v>21</v>
      </c>
      <c r="D23" s="12">
        <v>43893</v>
      </c>
      <c r="E23" s="25" t="s">
        <v>89</v>
      </c>
      <c r="F23" s="14" t="s">
        <v>23</v>
      </c>
      <c r="G23" s="14" t="s">
        <v>76</v>
      </c>
      <c r="H23" s="26" t="s">
        <v>25</v>
      </c>
      <c r="I23" s="33" t="s">
        <v>60</v>
      </c>
      <c r="J23" s="26"/>
      <c r="K23" s="16">
        <v>90000</v>
      </c>
      <c r="L23" s="17">
        <v>11430</v>
      </c>
      <c r="M23" s="26">
        <f>Таблица22[[#This Row],[Ставка в день]]*21</f>
        <v>240030</v>
      </c>
      <c r="N23" s="26"/>
      <c r="O23" s="26">
        <f>NETWORKDAYS(Таблица22[[#This Row],[Дата начала работы]],Таблица22[[#This Row],[Дата расчета 1]])</f>
        <v>-31352</v>
      </c>
      <c r="P23" s="19">
        <f>Таблица22[[#This Row],[Дата расчета 2]]*Таблица22[[#This Row],[Ставка в день]]</f>
        <v>-358353360</v>
      </c>
      <c r="Q23" s="19"/>
      <c r="R23" s="19"/>
    </row>
    <row r="24">
      <c r="A24" s="43">
        <v>21</v>
      </c>
      <c r="B24" s="24" t="s">
        <v>90</v>
      </c>
      <c r="C24" s="11" t="s">
        <v>27</v>
      </c>
      <c r="D24" s="12">
        <v>43906</v>
      </c>
      <c r="E24" s="39" t="s">
        <v>91</v>
      </c>
      <c r="F24" s="14" t="s">
        <v>29</v>
      </c>
      <c r="G24" s="14" t="s">
        <v>82</v>
      </c>
      <c r="H24" s="26" t="s">
        <v>59</v>
      </c>
      <c r="I24" s="14"/>
      <c r="J24" s="26"/>
      <c r="K24" s="35"/>
      <c r="L24" s="17">
        <v>23112</v>
      </c>
      <c r="M24" s="14">
        <f>Таблица22[[#This Row],[Ставка в день]]*21</f>
        <v>485352</v>
      </c>
      <c r="N24" s="14"/>
      <c r="O24" s="14">
        <f>NETWORKDAYS(Таблица22[[#This Row],[Дата начала работы]],Таблица22[[#This Row],[Дата расчета 1]])</f>
        <v>-31362</v>
      </c>
      <c r="P24" s="19">
        <f>Таблица22[[#This Row],[Дата расчета 2]]*Таблица22[[#This Row],[Ставка в день]]</f>
        <v>-724838544</v>
      </c>
      <c r="Q24" s="19"/>
      <c r="R24" s="19"/>
    </row>
    <row r="25">
      <c r="A25" s="43">
        <v>22</v>
      </c>
      <c r="B25" s="44" t="s">
        <v>92</v>
      </c>
      <c r="C25" s="11" t="s">
        <v>27</v>
      </c>
      <c r="D25" s="12">
        <v>43906</v>
      </c>
      <c r="E25" s="39" t="s">
        <v>93</v>
      </c>
      <c r="F25" s="14" t="s">
        <v>23</v>
      </c>
      <c r="G25" s="26" t="s">
        <v>58</v>
      </c>
      <c r="H25" s="26" t="s">
        <v>25</v>
      </c>
      <c r="I25" s="33" t="s">
        <v>60</v>
      </c>
      <c r="J25" s="26"/>
      <c r="K25" s="16" t="s">
        <v>94</v>
      </c>
      <c r="L25" s="17">
        <v>29525</v>
      </c>
      <c r="M25" s="26">
        <f>Таблица22[[#This Row],[Ставка в день]]*21</f>
        <v>620025</v>
      </c>
      <c r="N25" s="26"/>
      <c r="O25" s="26">
        <f>NETWORKDAYS(Таблица22[[#This Row],[Дата начала работы]],Таблица22[[#This Row],[Дата расчета 1]])</f>
        <v>-31362</v>
      </c>
      <c r="P25" s="19">
        <f>Таблица22[[#This Row],[Дата расчета 2]]*Таблица22[[#This Row],[Ставка в день]]</f>
        <v>-925963050</v>
      </c>
      <c r="Q25" s="19"/>
      <c r="R25" s="19"/>
    </row>
    <row r="26">
      <c r="A26" s="1">
        <v>23</v>
      </c>
      <c r="B26" s="24" t="s">
        <v>95</v>
      </c>
      <c r="C26" s="11" t="s">
        <v>21</v>
      </c>
      <c r="D26" s="12">
        <v>43916</v>
      </c>
      <c r="E26" s="39"/>
      <c r="F26" s="14" t="s">
        <v>29</v>
      </c>
      <c r="G26" s="26" t="s">
        <v>47</v>
      </c>
      <c r="H26" s="26" t="s">
        <v>48</v>
      </c>
      <c r="I26" s="14"/>
      <c r="J26" s="14"/>
      <c r="K26" s="16">
        <v>303500</v>
      </c>
      <c r="L26" s="23">
        <v>28905</v>
      </c>
      <c r="M26" s="14">
        <f>Таблица22[[#This Row],[Ставка в день]]*21</f>
        <v>607005</v>
      </c>
      <c r="N26" s="14"/>
      <c r="O26" s="14">
        <f>NETWORKDAYS(Таблица22[[#This Row],[Дата начала работы]],Таблица22[[#This Row],[Дата расчета 1]])</f>
        <v>-31368</v>
      </c>
      <c r="P26" s="19">
        <f>Таблица22[[#This Row],[Дата расчета 2]]*Таблица22[[#This Row],[Ставка в день]]</f>
        <v>-906692040</v>
      </c>
      <c r="Q26" s="19"/>
      <c r="R26" s="39" t="s">
        <v>96</v>
      </c>
    </row>
    <row r="27" ht="31.199999999999999">
      <c r="A27" s="1">
        <v>24</v>
      </c>
      <c r="B27" s="24" t="s">
        <v>97</v>
      </c>
      <c r="C27" s="11" t="s">
        <v>27</v>
      </c>
      <c r="D27" s="12">
        <v>43916</v>
      </c>
      <c r="E27" s="25" t="s">
        <v>98</v>
      </c>
      <c r="F27" s="14" t="s">
        <v>23</v>
      </c>
      <c r="G27" s="26" t="s">
        <v>51</v>
      </c>
      <c r="H27" s="26" t="s">
        <v>25</v>
      </c>
      <c r="I27" s="28" t="s">
        <v>35</v>
      </c>
      <c r="J27" s="31">
        <v>0.14999999999999999</v>
      </c>
      <c r="K27" s="16">
        <v>150000</v>
      </c>
      <c r="L27" s="17">
        <v>14460</v>
      </c>
      <c r="M27" s="26">
        <f>Таблица22[[#This Row],[Ставка в день]]*21</f>
        <v>303660</v>
      </c>
      <c r="N27" s="26"/>
      <c r="O27" s="26">
        <f>NETWORKDAYS(Таблица22[[#This Row],[Дата начала работы]],Таблица22[[#This Row],[Дата расчета 1]])</f>
        <v>-31368</v>
      </c>
      <c r="P27" s="19">
        <f>Таблица22[[#This Row],[Дата расчета 2]]*Таблица22[[#This Row],[Ставка в день]]</f>
        <v>-453581280</v>
      </c>
      <c r="Q27" s="19"/>
      <c r="R27" s="19"/>
    </row>
    <row r="28">
      <c r="A28" s="1">
        <v>25</v>
      </c>
      <c r="B28" s="24" t="s">
        <v>99</v>
      </c>
      <c r="C28" s="11" t="s">
        <v>21</v>
      </c>
      <c r="D28" s="12">
        <v>43920</v>
      </c>
      <c r="E28" s="25"/>
      <c r="F28" s="14" t="s">
        <v>29</v>
      </c>
      <c r="G28" s="14" t="s">
        <v>82</v>
      </c>
      <c r="H28" s="26" t="s">
        <v>100</v>
      </c>
      <c r="I28" s="45" t="s">
        <v>60</v>
      </c>
      <c r="J28" s="26"/>
      <c r="K28" s="16">
        <v>310000</v>
      </c>
      <c r="L28" s="23">
        <v>29525</v>
      </c>
      <c r="M28" s="14">
        <f>Таблица22[[#This Row],[Ставка в день]]*21</f>
        <v>620025</v>
      </c>
      <c r="N28" s="14"/>
      <c r="O28" s="14">
        <f>NETWORKDAYS(Таблица22[[#This Row],[Дата начала работы]],Таблица22[[#This Row],[Дата расчета 1]])</f>
        <v>-31372</v>
      </c>
      <c r="P28" s="19">
        <f>Таблица22[[#This Row],[Дата расчета 2]]*Таблица22[[#This Row],[Ставка в день]]</f>
        <v>-926258300</v>
      </c>
      <c r="Q28" s="19"/>
      <c r="R28" s="19"/>
    </row>
    <row r="29" ht="31.199999999999999">
      <c r="A29" s="1">
        <v>26</v>
      </c>
      <c r="B29" s="24" t="s">
        <v>101</v>
      </c>
      <c r="C29" s="11" t="s">
        <v>21</v>
      </c>
      <c r="D29" s="12">
        <v>43920</v>
      </c>
      <c r="E29" s="25" t="s">
        <v>102</v>
      </c>
      <c r="F29" s="14" t="s">
        <v>40</v>
      </c>
      <c r="G29" s="26" t="s">
        <v>41</v>
      </c>
      <c r="H29" s="26" t="s">
        <v>25</v>
      </c>
      <c r="I29" s="28" t="s">
        <v>39</v>
      </c>
      <c r="J29" s="26"/>
      <c r="K29" s="16">
        <v>300000</v>
      </c>
      <c r="L29" s="17">
        <v>28600</v>
      </c>
      <c r="M29" s="26">
        <f>Таблица22[[#This Row],[Ставка в день]]*21</f>
        <v>600600</v>
      </c>
      <c r="N29" s="26"/>
      <c r="O29" s="26">
        <f>NETWORKDAYS(Таблица22[[#This Row],[Дата начала работы]],Таблица22[[#This Row],[Дата расчета 1]])</f>
        <v>-31372</v>
      </c>
      <c r="P29" s="19">
        <f>Таблица22[[#This Row],[Дата расчета 2]]*Таблица22[[#This Row],[Ставка в день]]</f>
        <v>-897239200</v>
      </c>
      <c r="Q29" s="19"/>
      <c r="R29" s="19"/>
    </row>
    <row r="30">
      <c r="A30" s="1">
        <v>27</v>
      </c>
      <c r="B30" s="24" t="s">
        <v>103</v>
      </c>
      <c r="C30" s="46" t="s">
        <v>27</v>
      </c>
      <c r="D30" s="12">
        <v>43922</v>
      </c>
      <c r="E30" s="25" t="s">
        <v>104</v>
      </c>
      <c r="F30" s="26" t="s">
        <v>23</v>
      </c>
      <c r="G30" s="26" t="s">
        <v>58</v>
      </c>
      <c r="H30" s="26" t="s">
        <v>25</v>
      </c>
      <c r="I30" s="25"/>
      <c r="J30" s="26"/>
      <c r="K30" s="26"/>
      <c r="L30" s="23">
        <v>5040</v>
      </c>
      <c r="M30" s="14">
        <f>Таблица22[[#This Row],[Ставка в день]]*21</f>
        <v>105840</v>
      </c>
      <c r="N30" s="14"/>
      <c r="O30" s="14">
        <f>NETWORKDAYS(Таблица22[[#This Row],[Дата начала работы]],Таблица22[[#This Row],[Дата расчета 1]])</f>
        <v>-31372</v>
      </c>
      <c r="P30" s="19">
        <f>Таблица22[[#This Row],[Дата расчета 2]]*Таблица22[[#This Row],[Ставка в день]]</f>
        <v>-158114880</v>
      </c>
      <c r="Q30" s="19"/>
      <c r="R30" s="19"/>
    </row>
    <row r="31" ht="78">
      <c r="A31" s="43">
        <v>28</v>
      </c>
      <c r="B31" s="24" t="s">
        <v>105</v>
      </c>
      <c r="C31" s="11" t="s">
        <v>27</v>
      </c>
      <c r="D31" s="12">
        <v>43927</v>
      </c>
      <c r="E31" s="39" t="s">
        <v>106</v>
      </c>
      <c r="F31" s="14" t="s">
        <v>23</v>
      </c>
      <c r="G31" s="26" t="s">
        <v>58</v>
      </c>
      <c r="H31" s="26" t="s">
        <v>107</v>
      </c>
      <c r="I31" s="40" t="s">
        <v>106</v>
      </c>
      <c r="J31" s="14"/>
      <c r="K31" s="14"/>
      <c r="L31" s="23">
        <v>21900</v>
      </c>
      <c r="M31" s="14">
        <f>Таблица22[[#This Row],[Ставка в день]]*21</f>
        <v>459900</v>
      </c>
      <c r="N31" s="14"/>
      <c r="O31" s="14">
        <f>NETWORKDAYS(Таблица22[[#This Row],[Дата начала работы]],Таблица22[[#This Row],[Дата расчета 1]])</f>
        <v>-31377</v>
      </c>
      <c r="P31" s="19">
        <f>Таблица22[[#This Row],[Дата расчета 2]]*Таблица22[[#This Row],[Ставка в день]]</f>
        <v>-687156300</v>
      </c>
      <c r="Q31" s="19"/>
      <c r="R31" s="19"/>
    </row>
    <row r="32">
      <c r="A32" s="43">
        <v>29</v>
      </c>
      <c r="B32" s="24" t="s">
        <v>108</v>
      </c>
      <c r="C32" s="11" t="s">
        <v>27</v>
      </c>
      <c r="D32" s="12">
        <v>43935</v>
      </c>
      <c r="E32" s="25" t="s">
        <v>109</v>
      </c>
      <c r="F32" s="14" t="s">
        <v>29</v>
      </c>
      <c r="G32" s="26" t="s">
        <v>110</v>
      </c>
      <c r="H32" s="14" t="s">
        <v>48</v>
      </c>
      <c r="I32" s="36" t="s">
        <v>60</v>
      </c>
      <c r="J32" s="26"/>
      <c r="K32" s="26"/>
      <c r="L32" s="23">
        <v>6700</v>
      </c>
      <c r="M32" s="14">
        <f>Таблица22[[#This Row],[Ставка в день]]*21</f>
        <v>140700</v>
      </c>
      <c r="N32" s="14"/>
      <c r="O32" s="14">
        <f>NETWORKDAYS(Таблица22[[#This Row],[Дата начала работы]],Таблица22[[#This Row],[Дата расчета 1]])</f>
        <v>-31382</v>
      </c>
      <c r="P32" s="19">
        <f>Таблица22[[#This Row],[Дата расчета 2]]*Таблица22[[#This Row],[Ставка в день]]</f>
        <v>-210259400</v>
      </c>
      <c r="Q32" s="19"/>
      <c r="R32" s="19"/>
    </row>
    <row r="33">
      <c r="A33" s="43">
        <v>30</v>
      </c>
      <c r="B33" s="24" t="s">
        <v>111</v>
      </c>
      <c r="C33" s="11" t="s">
        <v>21</v>
      </c>
      <c r="D33" s="12">
        <v>43941</v>
      </c>
      <c r="E33" s="39"/>
      <c r="F33" s="14" t="s">
        <v>29</v>
      </c>
      <c r="G33" s="14" t="s">
        <v>82</v>
      </c>
      <c r="H33" s="26" t="s">
        <v>59</v>
      </c>
      <c r="I33" s="14"/>
      <c r="J33" s="14"/>
      <c r="K33" s="16">
        <v>248000</v>
      </c>
      <c r="L33" s="23">
        <v>23650</v>
      </c>
      <c r="M33" s="14">
        <f>Таблица22[[#This Row],[Ставка в день]]*21</f>
        <v>496650</v>
      </c>
      <c r="N33" s="14"/>
      <c r="O33" s="14">
        <f>NETWORKDAYS(Таблица22[[#This Row],[Дата начала работы]],Таблица22[[#This Row],[Дата расчета 1]])</f>
        <v>-31387</v>
      </c>
      <c r="P33" s="19">
        <f>Таблица22[[#This Row],[Дата расчета 2]]*Таблица22[[#This Row],[Ставка в день]]</f>
        <v>-742302550</v>
      </c>
      <c r="Q33" s="19"/>
      <c r="R33" s="39" t="s">
        <v>112</v>
      </c>
    </row>
    <row r="34">
      <c r="A34" s="1">
        <v>31</v>
      </c>
      <c r="B34" s="24" t="s">
        <v>113</v>
      </c>
      <c r="C34" s="11" t="s">
        <v>27</v>
      </c>
      <c r="D34" s="12">
        <v>43943</v>
      </c>
      <c r="E34" s="25"/>
      <c r="F34" s="14" t="s">
        <v>29</v>
      </c>
      <c r="G34" s="26" t="s">
        <v>114</v>
      </c>
      <c r="H34" s="26" t="s">
        <v>25</v>
      </c>
      <c r="I34" s="28"/>
      <c r="J34" s="14"/>
      <c r="K34" s="10"/>
      <c r="L34" s="17">
        <v>23112</v>
      </c>
      <c r="M34" s="14">
        <f>Таблица22[[#This Row],[Ставка в день]]*21</f>
        <v>485352</v>
      </c>
      <c r="N34" s="14"/>
      <c r="O34" s="14">
        <f>NETWORKDAYS(Таблица22[[#This Row],[Дата начала работы]],Таблица22[[#This Row],[Дата расчета 1]])</f>
        <v>-31387</v>
      </c>
      <c r="P34" s="19">
        <f>Таблица22[[#This Row],[Дата расчета 2]]*Таблица22[[#This Row],[Ставка в день]]</f>
        <v>-725416344</v>
      </c>
      <c r="Q34" s="19"/>
      <c r="R34" s="19"/>
    </row>
    <row r="35">
      <c r="A35" s="1">
        <v>32</v>
      </c>
      <c r="B35" s="24" t="s">
        <v>115</v>
      </c>
      <c r="C35" s="11" t="s">
        <v>27</v>
      </c>
      <c r="D35" s="12">
        <v>43948</v>
      </c>
      <c r="E35" s="39" t="s">
        <v>93</v>
      </c>
      <c r="F35" s="14" t="s">
        <v>29</v>
      </c>
      <c r="G35" s="14" t="s">
        <v>82</v>
      </c>
      <c r="H35" s="26" t="s">
        <v>48</v>
      </c>
      <c r="I35" s="14"/>
      <c r="J35" s="14"/>
      <c r="K35" s="14"/>
      <c r="L35" s="23">
        <v>24058</v>
      </c>
      <c r="M35" s="14">
        <f>Таблица22[[#This Row],[Ставка в день]]*21</f>
        <v>505218</v>
      </c>
      <c r="N35" s="14"/>
      <c r="O35" s="14">
        <f>NETWORKDAYS(Таблица22[[#This Row],[Дата начала работы]],Таблица22[[#This Row],[Дата расчета 1]])</f>
        <v>-31392</v>
      </c>
      <c r="P35" s="19">
        <f>Таблица22[[#This Row],[Дата расчета 2]]*Таблица22[[#This Row],[Ставка в день]]</f>
        <v>-755228736</v>
      </c>
      <c r="Q35" s="19"/>
      <c r="R35" s="19"/>
    </row>
    <row r="36">
      <c r="A36" s="1">
        <v>33</v>
      </c>
      <c r="B36" s="24" t="s">
        <v>116</v>
      </c>
      <c r="C36" s="11" t="s">
        <v>27</v>
      </c>
      <c r="D36" s="12">
        <v>43963</v>
      </c>
      <c r="E36" s="25"/>
      <c r="F36" s="14" t="s">
        <v>29</v>
      </c>
      <c r="G36" s="26" t="s">
        <v>117</v>
      </c>
      <c r="H36" s="26" t="s">
        <v>25</v>
      </c>
      <c r="I36" s="26"/>
      <c r="J36" s="26"/>
      <c r="K36" s="26"/>
      <c r="L36" s="23">
        <v>18071</v>
      </c>
      <c r="M36" s="26">
        <f>Таблица22[[#This Row],[Ставка в день]]*21</f>
        <v>379491</v>
      </c>
      <c r="N36" s="26"/>
      <c r="O36" s="26">
        <f>NETWORKDAYS(Таблица22[[#This Row],[Дата начала работы]],Таблица22[[#This Row],[Дата расчета 1]])</f>
        <v>-31402</v>
      </c>
      <c r="P36" s="19">
        <f>Таблица22[[#This Row],[Дата расчета 2]]*Таблица22[[#This Row],[Ставка в день]]</f>
        <v>-567465542</v>
      </c>
      <c r="Q36" s="19"/>
      <c r="R36" s="19"/>
    </row>
    <row r="37">
      <c r="A37" s="43">
        <v>34</v>
      </c>
      <c r="B37" s="24" t="s">
        <v>118</v>
      </c>
      <c r="C37" s="46" t="s">
        <v>27</v>
      </c>
      <c r="D37" s="12">
        <v>43964</v>
      </c>
      <c r="E37" s="25" t="s">
        <v>119</v>
      </c>
      <c r="F37" s="14" t="s">
        <v>23</v>
      </c>
      <c r="G37" s="26" t="s">
        <v>120</v>
      </c>
      <c r="H37" s="26" t="s">
        <v>121</v>
      </c>
      <c r="I37" s="26"/>
      <c r="J37" s="26"/>
      <c r="K37" s="26"/>
      <c r="L37" s="23">
        <v>21905</v>
      </c>
      <c r="M37" s="26">
        <f>Таблица22[[#This Row],[Ставка в день]]*21</f>
        <v>460005</v>
      </c>
      <c r="N37" s="26"/>
      <c r="O37" s="26">
        <f>NETWORKDAYS(Таблица22[[#This Row],[Дата начала работы]],Таблица22[[#This Row],[Дата расчета 1]])</f>
        <v>-31402</v>
      </c>
      <c r="P37" s="19">
        <f>Таблица22[[#This Row],[Дата расчета 2]]*Таблица22[[#This Row],[Ставка в день]]</f>
        <v>-687860810</v>
      </c>
      <c r="Q37" s="19"/>
      <c r="R37" s="19"/>
    </row>
    <row r="38">
      <c r="A38" s="43">
        <v>35</v>
      </c>
      <c r="B38" s="24" t="s">
        <v>122</v>
      </c>
      <c r="C38" s="11" t="s">
        <v>27</v>
      </c>
      <c r="D38" s="12">
        <v>43976</v>
      </c>
      <c r="E38" s="25" t="s">
        <v>123</v>
      </c>
      <c r="F38" s="14" t="s">
        <v>124</v>
      </c>
      <c r="G38" s="26" t="s">
        <v>44</v>
      </c>
      <c r="H38" s="26" t="s">
        <v>25</v>
      </c>
      <c r="I38" s="26"/>
      <c r="J38" s="26"/>
      <c r="K38" s="26"/>
      <c r="L38" s="23">
        <v>24970</v>
      </c>
      <c r="M38" s="26">
        <f>Таблица22[[#This Row],[Ставка в день]]*21</f>
        <v>524370</v>
      </c>
      <c r="N38" s="26"/>
      <c r="O38" s="26">
        <f>NETWORKDAYS(Таблица22[[#This Row],[Дата начала работы]],Таблица22[[#This Row],[Дата расчета 1]])</f>
        <v>-31412</v>
      </c>
      <c r="P38" s="19">
        <f>Таблица22[[#This Row],[Дата расчета 2]]*Таблица22[[#This Row],[Ставка в день]]</f>
        <v>-784357640</v>
      </c>
      <c r="Q38" s="19"/>
      <c r="R38" s="19"/>
    </row>
    <row r="39">
      <c r="A39" s="1">
        <v>36</v>
      </c>
      <c r="B39" s="24" t="s">
        <v>125</v>
      </c>
      <c r="C39" s="11" t="s">
        <v>27</v>
      </c>
      <c r="D39" s="12">
        <v>43980</v>
      </c>
      <c r="E39" s="25" t="s">
        <v>126</v>
      </c>
      <c r="F39" s="26" t="s">
        <v>29</v>
      </c>
      <c r="G39" s="26" t="s">
        <v>117</v>
      </c>
      <c r="H39" s="26" t="s">
        <v>25</v>
      </c>
      <c r="I39" s="26"/>
      <c r="J39" s="26"/>
      <c r="K39" s="26"/>
      <c r="L39" s="23">
        <v>17520</v>
      </c>
      <c r="M39" s="26">
        <f>Таблица22[[#This Row],[Ставка в день]]*21</f>
        <v>367920</v>
      </c>
      <c r="N39" s="26"/>
      <c r="O39" s="26">
        <f>NETWORKDAYS(Таблица22[[#This Row],[Дата начала работы]],Таблица22[[#This Row],[Дата расчета 1]])</f>
        <v>-31414</v>
      </c>
      <c r="P39" s="19">
        <f>Таблица22[[#This Row],[Дата расчета 2]]*Таблица22[[#This Row],[Ставка в день]]</f>
        <v>-550373280</v>
      </c>
      <c r="Q39" s="19"/>
      <c r="R39" s="19"/>
    </row>
    <row r="40">
      <c r="A40" s="43">
        <v>37</v>
      </c>
      <c r="B40" s="24" t="s">
        <v>127</v>
      </c>
      <c r="C40" s="11" t="s">
        <v>27</v>
      </c>
      <c r="D40" s="12">
        <v>43983</v>
      </c>
      <c r="E40" s="39"/>
      <c r="F40" s="14" t="s">
        <v>29</v>
      </c>
      <c r="G40" s="26" t="s">
        <v>128</v>
      </c>
      <c r="H40" s="26" t="s">
        <v>25</v>
      </c>
      <c r="I40" s="14"/>
      <c r="J40" s="14"/>
      <c r="K40" s="14"/>
      <c r="L40" s="23">
        <v>14830</v>
      </c>
      <c r="M40" s="14">
        <f>Таблица22[[#This Row],[Ставка в день]]*21</f>
        <v>311430</v>
      </c>
      <c r="N40" s="14"/>
      <c r="O40" s="14">
        <f>NETWORKDAYS(Таблица22[[#This Row],[Дата начала работы]],Таблица22[[#This Row],[Дата расчета 1]])</f>
        <v>-31417</v>
      </c>
      <c r="P40" s="19">
        <f>Таблица22[[#This Row],[Дата расчета 2]]*Таблица22[[#This Row],[Ставка в день]]</f>
        <v>-465914110</v>
      </c>
      <c r="Q40" s="19"/>
      <c r="R40" s="19"/>
    </row>
    <row r="41">
      <c r="A41" s="1">
        <v>38</v>
      </c>
      <c r="B41" s="24" t="s">
        <v>129</v>
      </c>
      <c r="C41" s="11" t="s">
        <v>21</v>
      </c>
      <c r="D41" s="12">
        <v>43983</v>
      </c>
      <c r="E41" s="25"/>
      <c r="F41" s="14" t="s">
        <v>29</v>
      </c>
      <c r="G41" s="14" t="s">
        <v>114</v>
      </c>
      <c r="H41" s="26" t="s">
        <v>25</v>
      </c>
      <c r="I41" s="26"/>
      <c r="J41" s="26"/>
      <c r="K41" s="16">
        <v>253000</v>
      </c>
      <c r="L41" s="23">
        <v>25500</v>
      </c>
      <c r="M41" s="26">
        <f>Таблица22[[#This Row],[Ставка в день]]*21</f>
        <v>535500</v>
      </c>
      <c r="N41" s="26"/>
      <c r="O41" s="26">
        <f>NETWORKDAYS(Таблица22[[#This Row],[Дата начала работы]],Таблица22[[#This Row],[Дата расчета 1]])</f>
        <v>-31417</v>
      </c>
      <c r="P41" s="19">
        <f>Таблица22[[#This Row],[Дата расчета 2]]*Таблица22[[#This Row],[Ставка в день]]</f>
        <v>-801133500</v>
      </c>
      <c r="Q41" s="19"/>
      <c r="R41" s="19"/>
    </row>
    <row r="42">
      <c r="A42" s="1">
        <v>39</v>
      </c>
      <c r="B42" s="24" t="s">
        <v>130</v>
      </c>
      <c r="C42" s="11" t="s">
        <v>21</v>
      </c>
      <c r="D42" s="12">
        <v>43990</v>
      </c>
      <c r="E42" s="39"/>
      <c r="F42" s="14"/>
      <c r="G42" s="14" t="s">
        <v>51</v>
      </c>
      <c r="H42" s="26" t="s">
        <v>25</v>
      </c>
      <c r="I42" s="14"/>
      <c r="J42" s="47">
        <v>0.14999999999999999</v>
      </c>
      <c r="K42" s="16">
        <v>146000</v>
      </c>
      <c r="L42" s="23">
        <v>16000</v>
      </c>
      <c r="M42" s="14">
        <f>Таблица22[[#This Row],[Ставка в день]]*21</f>
        <v>336000</v>
      </c>
      <c r="N42" s="14"/>
      <c r="O42" s="14">
        <f>NETWORKDAYS(Таблица22[[#This Row],[Дата начала работы]],Таблица22[[#This Row],[Дата расчета 1]])</f>
        <v>-31422</v>
      </c>
      <c r="P42" s="19">
        <f>Таблица22[[#This Row],[Дата расчета 2]]*Таблица22[[#This Row],[Ставка в день]]</f>
        <v>-502752000</v>
      </c>
      <c r="Q42" s="19"/>
      <c r="R42" s="19" t="s">
        <v>131</v>
      </c>
    </row>
    <row r="43">
      <c r="A43" s="1">
        <v>40</v>
      </c>
      <c r="B43" s="24" t="s">
        <v>132</v>
      </c>
      <c r="C43" s="11" t="s">
        <v>27</v>
      </c>
      <c r="D43" s="12">
        <v>44007</v>
      </c>
      <c r="E43" s="25" t="s">
        <v>133</v>
      </c>
      <c r="F43" s="26" t="s">
        <v>29</v>
      </c>
      <c r="G43" s="26" t="s">
        <v>82</v>
      </c>
      <c r="H43" s="26" t="s">
        <v>25</v>
      </c>
      <c r="I43" s="26"/>
      <c r="J43" s="26"/>
      <c r="K43" s="26"/>
      <c r="L43" s="23">
        <v>18027</v>
      </c>
      <c r="M43" s="26">
        <f>Таблица22[[#This Row],[Ставка в день]]*21</f>
        <v>378567</v>
      </c>
      <c r="N43" s="26"/>
      <c r="O43" s="26">
        <f>NETWORKDAYS(Таблица22[[#This Row],[Дата начала работы]],Таблица22[[#This Row],[Дата расчета 1]])</f>
        <v>-31433</v>
      </c>
      <c r="P43" s="19">
        <f>Таблица22[[#This Row],[Дата расчета 2]]*Таблица22[[#This Row],[Ставка в день]]</f>
        <v>-566642691</v>
      </c>
      <c r="Q43" s="19"/>
      <c r="R43" s="19"/>
    </row>
    <row r="44">
      <c r="A44" s="1">
        <v>41</v>
      </c>
      <c r="B44" s="24" t="s">
        <v>134</v>
      </c>
      <c r="C44" s="11" t="s">
        <v>27</v>
      </c>
      <c r="D44" s="12">
        <v>44015</v>
      </c>
      <c r="E44" s="25" t="s">
        <v>91</v>
      </c>
      <c r="F44" s="14" t="s">
        <v>29</v>
      </c>
      <c r="G44" s="26" t="s">
        <v>117</v>
      </c>
      <c r="H44" s="26" t="s">
        <v>25</v>
      </c>
      <c r="I44" s="26"/>
      <c r="J44" s="26"/>
      <c r="K44" s="26"/>
      <c r="L44" s="23">
        <v>16425</v>
      </c>
      <c r="M44" s="26">
        <f>Таблица22[[#This Row],[Ставка в день]]*21</f>
        <v>344925</v>
      </c>
      <c r="N44" s="26"/>
      <c r="O44" s="26">
        <f>NETWORKDAYS(Таблица22[[#This Row],[Дата начала работы]],Таблица22[[#This Row],[Дата расчета 1]])</f>
        <v>-31439</v>
      </c>
      <c r="P44" s="19">
        <f>Таблица22[[#This Row],[Дата расчета 2]]*Таблица22[[#This Row],[Ставка в день]]</f>
        <v>-516385575</v>
      </c>
      <c r="Q44" s="19"/>
      <c r="R44" s="19"/>
    </row>
    <row r="45">
      <c r="A45" s="43">
        <v>42</v>
      </c>
      <c r="B45" s="24" t="s">
        <v>135</v>
      </c>
      <c r="C45" s="11" t="s">
        <v>21</v>
      </c>
      <c r="D45" s="12">
        <v>44018</v>
      </c>
      <c r="E45" s="39"/>
      <c r="F45" s="14" t="s">
        <v>23</v>
      </c>
      <c r="G45" s="26" t="s">
        <v>58</v>
      </c>
      <c r="H45" s="26" t="s">
        <v>25</v>
      </c>
      <c r="I45" s="48" t="s">
        <v>60</v>
      </c>
      <c r="J45" s="49">
        <v>0.14999999999999999</v>
      </c>
      <c r="K45" s="16">
        <v>285000</v>
      </c>
      <c r="L45" s="23">
        <v>31000</v>
      </c>
      <c r="M45" s="14">
        <f>Таблица22[[#This Row],[Ставка в день]]*21</f>
        <v>651000</v>
      </c>
      <c r="N45" s="14"/>
      <c r="O45" s="14">
        <f>NETWORKDAYS(Таблица22[[#This Row],[Дата начала работы]],Таблица22[[#This Row],[Дата расчета 1]])</f>
        <v>-31442</v>
      </c>
      <c r="P45" s="19">
        <f>Таблица22[[#This Row],[Дата расчета 2]]*Таблица22[[#This Row],[Ставка в день]]</f>
        <v>-974702000</v>
      </c>
      <c r="Q45" s="19"/>
      <c r="R45" s="19" t="s">
        <v>136</v>
      </c>
    </row>
    <row r="46">
      <c r="A46" s="43">
        <v>43</v>
      </c>
      <c r="B46" s="24" t="s">
        <v>137</v>
      </c>
      <c r="C46" s="46" t="s">
        <v>27</v>
      </c>
      <c r="D46" s="12">
        <v>44018</v>
      </c>
      <c r="E46" s="39" t="s">
        <v>138</v>
      </c>
      <c r="F46" s="14" t="s">
        <v>23</v>
      </c>
      <c r="G46" s="26" t="s">
        <v>58</v>
      </c>
      <c r="H46" s="26" t="s">
        <v>25</v>
      </c>
      <c r="I46" s="14"/>
      <c r="J46" s="26"/>
      <c r="K46" s="16"/>
      <c r="L46" s="23">
        <v>21500</v>
      </c>
      <c r="M46" s="14">
        <f>Таблица22[[#This Row],[Ставка в день]]*21</f>
        <v>451500</v>
      </c>
      <c r="N46" s="14"/>
      <c r="O46" s="14">
        <f>NETWORKDAYS(Таблица22[[#This Row],[Дата начала работы]],Таблица22[[#This Row],[Дата расчета 1]])</f>
        <v>-31442</v>
      </c>
      <c r="P46" s="19">
        <f>Таблица22[[#This Row],[Дата расчета 2]]*Таблица22[[#This Row],[Ставка в день]]</f>
        <v>-676003000</v>
      </c>
      <c r="Q46" s="19"/>
      <c r="R46" s="19"/>
    </row>
    <row r="47">
      <c r="A47" s="1">
        <v>44</v>
      </c>
      <c r="B47" s="24" t="s">
        <v>139</v>
      </c>
      <c r="C47" s="11" t="s">
        <v>21</v>
      </c>
      <c r="D47" s="12">
        <v>44018</v>
      </c>
      <c r="E47" s="25"/>
      <c r="F47" s="14" t="s">
        <v>29</v>
      </c>
      <c r="G47" s="26" t="s">
        <v>140</v>
      </c>
      <c r="H47" s="26" t="s">
        <v>25</v>
      </c>
      <c r="I47" s="26"/>
      <c r="J47" s="26"/>
      <c r="K47" s="16">
        <v>287400</v>
      </c>
      <c r="L47" s="23">
        <v>28500</v>
      </c>
      <c r="M47" s="26">
        <f>Таблица22[[#This Row],[Ставка в день]]*21</f>
        <v>598500</v>
      </c>
      <c r="N47" s="26"/>
      <c r="O47" s="26">
        <f>NETWORKDAYS(Таблица22[[#This Row],[Дата начала работы]],Таблица22[[#This Row],[Дата расчета 1]])</f>
        <v>-31442</v>
      </c>
      <c r="P47" s="19">
        <f>Таблица22[[#This Row],[Дата расчета 2]]*Таблица22[[#This Row],[Ставка в день]]</f>
        <v>-896097000</v>
      </c>
      <c r="Q47" s="19"/>
      <c r="R47" s="19"/>
    </row>
    <row r="48">
      <c r="A48" s="43">
        <v>45</v>
      </c>
      <c r="B48" s="24" t="s">
        <v>141</v>
      </c>
      <c r="C48" s="11" t="s">
        <v>27</v>
      </c>
      <c r="D48" s="12">
        <v>44025</v>
      </c>
      <c r="E48" s="39" t="s">
        <v>142</v>
      </c>
      <c r="F48" s="14" t="s">
        <v>23</v>
      </c>
      <c r="G48" s="26" t="s">
        <v>58</v>
      </c>
      <c r="H48" s="26" t="s">
        <v>25</v>
      </c>
      <c r="I48" s="14"/>
      <c r="J48" s="14"/>
      <c r="K48" s="14"/>
      <c r="L48" s="23">
        <v>18027</v>
      </c>
      <c r="M48" s="14">
        <f>Таблица22[[#This Row],[Ставка в день]]*21</f>
        <v>378567</v>
      </c>
      <c r="N48" s="14"/>
      <c r="O48" s="14">
        <f>NETWORKDAYS(Таблица22[[#This Row],[Дата начала работы]],Таблица22[[#This Row],[Дата расчета 1]])</f>
        <v>-31447</v>
      </c>
      <c r="P48" s="19">
        <f>Таблица22[[#This Row],[Дата расчета 2]]*Таблица22[[#This Row],[Ставка в день]]</f>
        <v>-566895069</v>
      </c>
      <c r="Q48" s="19"/>
      <c r="R48" s="19"/>
    </row>
    <row r="49">
      <c r="A49" s="1">
        <v>46</v>
      </c>
      <c r="B49" s="24" t="s">
        <v>143</v>
      </c>
      <c r="C49" s="11" t="s">
        <v>21</v>
      </c>
      <c r="D49" s="12">
        <v>44025</v>
      </c>
      <c r="E49" s="25"/>
      <c r="F49" s="14" t="s">
        <v>29</v>
      </c>
      <c r="G49" s="26" t="s">
        <v>82</v>
      </c>
      <c r="H49" s="26" t="s">
        <v>48</v>
      </c>
      <c r="I49" s="26"/>
      <c r="J49" s="50"/>
      <c r="K49" s="16">
        <v>269000</v>
      </c>
      <c r="L49" s="23">
        <v>25620</v>
      </c>
      <c r="M49" s="26">
        <f>Таблица22[[#This Row],[Ставка в день]]*21</f>
        <v>538020</v>
      </c>
      <c r="N49" s="26"/>
      <c r="O49" s="26">
        <f>NETWORKDAYS(Таблица22[[#This Row],[Дата начала работы]],Таблица22[[#This Row],[Дата расчета 1]])</f>
        <v>-31447</v>
      </c>
      <c r="P49" s="19">
        <f>Таблица22[[#This Row],[Дата расчета 2]]*Таблица22[[#This Row],[Ставка в день]]</f>
        <v>-805672140</v>
      </c>
      <c r="Q49" s="19"/>
      <c r="R49" s="19" t="s">
        <v>144</v>
      </c>
    </row>
    <row r="50">
      <c r="A50" s="1">
        <v>47</v>
      </c>
      <c r="B50" s="24" t="s">
        <v>145</v>
      </c>
      <c r="C50" s="11" t="s">
        <v>27</v>
      </c>
      <c r="D50" s="12">
        <v>44032</v>
      </c>
      <c r="E50" s="25" t="s">
        <v>146</v>
      </c>
      <c r="F50" s="51" t="s">
        <v>147</v>
      </c>
      <c r="G50" s="26" t="s">
        <v>44</v>
      </c>
      <c r="H50" s="26" t="s">
        <v>25</v>
      </c>
      <c r="I50" s="26"/>
      <c r="J50" s="26"/>
      <c r="K50" s="26"/>
      <c r="L50" s="23">
        <v>22860</v>
      </c>
      <c r="M50" s="26">
        <f>Таблица22[[#This Row],[Ставка в день]]*21</f>
        <v>480060</v>
      </c>
      <c r="N50" s="26"/>
      <c r="O50" s="26">
        <f>NETWORKDAYS(Таблица22[[#This Row],[Дата начала работы]],Таблица22[[#This Row],[Дата расчета 1]])</f>
        <v>-31452</v>
      </c>
      <c r="P50" s="19">
        <f>Таблица22[[#This Row],[Дата расчета 2]]*Таблица22[[#This Row],[Ставка в день]]</f>
        <v>-718992720</v>
      </c>
      <c r="Q50" s="19"/>
      <c r="R50" s="19"/>
    </row>
    <row r="51">
      <c r="A51" s="43">
        <v>48</v>
      </c>
      <c r="B51" s="24" t="s">
        <v>148</v>
      </c>
      <c r="C51" s="11" t="s">
        <v>21</v>
      </c>
      <c r="D51" s="12">
        <v>44032</v>
      </c>
      <c r="E51" s="25"/>
      <c r="F51" s="14" t="s">
        <v>29</v>
      </c>
      <c r="G51" s="26" t="s">
        <v>149</v>
      </c>
      <c r="H51" s="26" t="s">
        <v>150</v>
      </c>
      <c r="I51" s="48" t="s">
        <v>60</v>
      </c>
      <c r="J51" s="31">
        <v>0.14999999999999999</v>
      </c>
      <c r="K51" s="16">
        <v>241500</v>
      </c>
      <c r="L51" s="23">
        <v>23000</v>
      </c>
      <c r="M51" s="26">
        <f>Таблица22[[#This Row],[Ставка в день]]*21</f>
        <v>483000</v>
      </c>
      <c r="N51" s="26"/>
      <c r="O51" s="26">
        <f>NETWORKDAYS(Таблица22[[#This Row],[Дата начала работы]],Таблица22[[#This Row],[Дата расчета 1]])</f>
        <v>-31452</v>
      </c>
      <c r="P51" s="19">
        <f>Таблица22[[#This Row],[Дата расчета 2]]*Таблица22[[#This Row],[Ставка в день]]</f>
        <v>-723396000</v>
      </c>
      <c r="Q51" s="19"/>
      <c r="R51" s="19"/>
    </row>
    <row r="52">
      <c r="A52" s="1">
        <v>49</v>
      </c>
      <c r="B52" s="24" t="s">
        <v>151</v>
      </c>
      <c r="C52" s="40" t="s">
        <v>27</v>
      </c>
      <c r="D52" s="12">
        <v>44039</v>
      </c>
      <c r="E52" s="39" t="s">
        <v>152</v>
      </c>
      <c r="F52" s="14" t="s">
        <v>29</v>
      </c>
      <c r="G52" s="14" t="s">
        <v>153</v>
      </c>
      <c r="H52" s="26" t="s">
        <v>25</v>
      </c>
      <c r="I52" s="14"/>
      <c r="J52" s="14"/>
      <c r="K52" s="14"/>
      <c r="L52" s="23">
        <v>11400</v>
      </c>
      <c r="M52" s="14">
        <f>Таблица22[[#This Row],[Ставка в день]]*21</f>
        <v>239400</v>
      </c>
      <c r="N52" s="14"/>
      <c r="O52" s="14">
        <f>NETWORKDAYS(Таблица22[[#This Row],[Дата начала работы]],Таблица22[[#This Row],[Дата расчета 1]])</f>
        <v>-31457</v>
      </c>
      <c r="P52" s="19">
        <f>Таблица22[[#This Row],[Дата расчета 2]]*Таблица22[[#This Row],[Ставка в день]]</f>
        <v>-358609800</v>
      </c>
      <c r="Q52" s="19"/>
      <c r="R52" s="19"/>
    </row>
    <row r="53">
      <c r="A53" s="43">
        <v>50</v>
      </c>
      <c r="B53" s="24" t="s">
        <v>154</v>
      </c>
      <c r="C53" s="28" t="s">
        <v>27</v>
      </c>
      <c r="D53" s="12">
        <v>44039</v>
      </c>
      <c r="E53" s="25" t="s">
        <v>155</v>
      </c>
      <c r="F53" s="14" t="s">
        <v>29</v>
      </c>
      <c r="G53" s="26" t="s">
        <v>149</v>
      </c>
      <c r="H53" s="26" t="s">
        <v>59</v>
      </c>
      <c r="I53" s="26"/>
      <c r="J53" s="26"/>
      <c r="K53" s="26"/>
      <c r="L53" s="23">
        <v>14000</v>
      </c>
      <c r="M53" s="26">
        <f>Таблица22[[#This Row],[Ставка в день]]*21</f>
        <v>294000</v>
      </c>
      <c r="N53" s="26"/>
      <c r="O53" s="26">
        <f>NETWORKDAYS(Таблица22[[#This Row],[Дата начала работы]],Таблица22[[#This Row],[Дата расчета 1]])</f>
        <v>-31457</v>
      </c>
      <c r="P53" s="19">
        <f>Таблица22[[#This Row],[Дата расчета 2]]*Таблица22[[#This Row],[Ставка в день]]</f>
        <v>-440398000</v>
      </c>
      <c r="Q53" s="19"/>
      <c r="R53" s="19"/>
    </row>
    <row r="54">
      <c r="A54" s="43">
        <v>51</v>
      </c>
      <c r="B54" s="24" t="s">
        <v>156</v>
      </c>
      <c r="C54" s="28" t="s">
        <v>27</v>
      </c>
      <c r="D54" s="12">
        <v>44040</v>
      </c>
      <c r="E54" s="39" t="s">
        <v>157</v>
      </c>
      <c r="F54" s="14" t="s">
        <v>23</v>
      </c>
      <c r="G54" s="26" t="s">
        <v>58</v>
      </c>
      <c r="H54" s="26" t="s">
        <v>158</v>
      </c>
      <c r="I54" s="14"/>
      <c r="J54" s="26"/>
      <c r="K54" s="26"/>
      <c r="L54" s="23">
        <v>7700</v>
      </c>
      <c r="M54" s="14">
        <f>Таблица22[[#This Row],[Ставка в день]]*21</f>
        <v>161700</v>
      </c>
      <c r="N54" s="14"/>
      <c r="O54" s="14">
        <f>NETWORKDAYS(Таблица22[[#This Row],[Дата начала работы]],Таблица22[[#This Row],[Дата расчета 1]])</f>
        <v>-31457</v>
      </c>
      <c r="P54" s="19">
        <f>Таблица22[[#This Row],[Дата расчета 2]]*Таблица22[[#This Row],[Ставка в день]]</f>
        <v>-242218900</v>
      </c>
      <c r="Q54" s="19"/>
      <c r="R54" s="19"/>
    </row>
    <row r="55">
      <c r="A55" s="43">
        <v>52</v>
      </c>
      <c r="B55" s="24" t="s">
        <v>159</v>
      </c>
      <c r="C55" s="28" t="s">
        <v>27</v>
      </c>
      <c r="D55" s="12">
        <v>44046</v>
      </c>
      <c r="E55" s="39" t="s">
        <v>160</v>
      </c>
      <c r="F55" s="14" t="s">
        <v>29</v>
      </c>
      <c r="G55" s="26" t="s">
        <v>82</v>
      </c>
      <c r="H55" s="14" t="s">
        <v>48</v>
      </c>
      <c r="I55" s="14"/>
      <c r="J55" s="14"/>
      <c r="K55" s="14"/>
      <c r="L55" s="23">
        <v>21045</v>
      </c>
      <c r="M55" s="14">
        <f>Таблица22[[#This Row],[Ставка в день]]*21</f>
        <v>441945</v>
      </c>
      <c r="N55" s="14"/>
      <c r="O55" s="14">
        <f>NETWORKDAYS(Таблица22[[#This Row],[Дата начала работы]],Таблица22[[#This Row],[Дата расчета 1]])</f>
        <v>-31462</v>
      </c>
      <c r="P55" s="19">
        <f>Таблица22[[#This Row],[Дата расчета 2]]*Таблица22[[#This Row],[Ставка в день]]</f>
        <v>-662117790</v>
      </c>
      <c r="Q55" s="19"/>
      <c r="R55" s="19"/>
    </row>
    <row r="56">
      <c r="A56" s="1">
        <v>53</v>
      </c>
      <c r="B56" s="24" t="s">
        <v>161</v>
      </c>
      <c r="C56" s="28" t="s">
        <v>27</v>
      </c>
      <c r="D56" s="12">
        <v>44046</v>
      </c>
      <c r="E56" s="25"/>
      <c r="F56" s="14" t="s">
        <v>29</v>
      </c>
      <c r="G56" s="26" t="s">
        <v>162</v>
      </c>
      <c r="H56" s="26" t="s">
        <v>25</v>
      </c>
      <c r="I56" s="26"/>
      <c r="J56" s="26"/>
      <c r="K56" s="26"/>
      <c r="L56" s="23">
        <v>13600</v>
      </c>
      <c r="M56" s="26">
        <f>Таблица22[[#This Row],[Ставка в день]]*21</f>
        <v>285600</v>
      </c>
      <c r="N56" s="26"/>
      <c r="O56" s="26">
        <f>NETWORKDAYS(Таблица22[[#This Row],[Дата начала работы]],Таблица22[[#This Row],[Дата расчета 1]])</f>
        <v>-31462</v>
      </c>
      <c r="P56" s="19">
        <f>Таблица22[[#This Row],[Дата расчета 2]]*Таблица22[[#This Row],[Ставка в день]]</f>
        <v>-427883200</v>
      </c>
      <c r="Q56" s="19"/>
      <c r="R56" s="19"/>
    </row>
    <row r="57">
      <c r="A57" s="43">
        <v>54</v>
      </c>
      <c r="B57" s="24" t="s">
        <v>163</v>
      </c>
      <c r="C57" s="28" t="s">
        <v>27</v>
      </c>
      <c r="D57" s="12">
        <v>44054</v>
      </c>
      <c r="E57" s="25" t="s">
        <v>164</v>
      </c>
      <c r="F57" s="26" t="s">
        <v>29</v>
      </c>
      <c r="G57" s="26" t="s">
        <v>165</v>
      </c>
      <c r="H57" s="26" t="s">
        <v>25</v>
      </c>
      <c r="I57" s="48" t="s">
        <v>60</v>
      </c>
      <c r="J57" s="26"/>
      <c r="K57" s="26"/>
      <c r="L57" s="23">
        <v>41000</v>
      </c>
      <c r="M57" s="26">
        <f>Таблица22[[#This Row],[Ставка в день]]*21</f>
        <v>861000</v>
      </c>
      <c r="N57" s="26"/>
      <c r="O57" s="26">
        <f>NETWORKDAYS(Таблица22[[#This Row],[Дата начала работы]],Таблица22[[#This Row],[Дата расчета 1]])</f>
        <v>-31467</v>
      </c>
      <c r="P57" s="19">
        <f>Таблица22[[#This Row],[Дата расчета 2]]*Таблица22[[#This Row],[Ставка в день]]</f>
        <v>-1290147000</v>
      </c>
      <c r="Q57" s="19"/>
      <c r="R57" s="19"/>
    </row>
    <row r="58">
      <c r="A58" s="43">
        <v>55</v>
      </c>
      <c r="B58" s="24" t="s">
        <v>166</v>
      </c>
      <c r="C58" s="28" t="s">
        <v>27</v>
      </c>
      <c r="D58" s="12">
        <v>44054</v>
      </c>
      <c r="E58" s="25" t="s">
        <v>167</v>
      </c>
      <c r="F58" s="26" t="s">
        <v>23</v>
      </c>
      <c r="G58" s="26" t="s">
        <v>168</v>
      </c>
      <c r="H58" s="26" t="s">
        <v>169</v>
      </c>
      <c r="I58" s="14"/>
      <c r="J58" s="14"/>
      <c r="K58" s="14"/>
      <c r="L58" s="23">
        <v>20000</v>
      </c>
      <c r="M58" s="14">
        <f>Таблица22[[#This Row],[Ставка в день]]*21</f>
        <v>420000</v>
      </c>
      <c r="N58" s="14"/>
      <c r="O58" s="14">
        <f>NETWORKDAYS(Таблица22[[#This Row],[Дата начала работы]],Таблица22[[#This Row],[Дата расчета 1]])</f>
        <v>-31467</v>
      </c>
      <c r="P58" s="19">
        <f>Таблица22[[#This Row],[Дата расчета 2]]*Таблица22[[#This Row],[Ставка в день]]</f>
        <v>-629340000</v>
      </c>
      <c r="Q58" s="19"/>
      <c r="R58" s="19"/>
    </row>
    <row r="59">
      <c r="A59" s="43">
        <v>56</v>
      </c>
      <c r="B59" s="24" t="s">
        <v>170</v>
      </c>
      <c r="C59" s="28" t="s">
        <v>27</v>
      </c>
      <c r="D59" s="12">
        <v>44056</v>
      </c>
      <c r="E59" s="52" t="s">
        <v>171</v>
      </c>
      <c r="F59" s="53" t="s">
        <v>147</v>
      </c>
      <c r="G59" s="26" t="s">
        <v>172</v>
      </c>
      <c r="H59" s="26" t="s">
        <v>25</v>
      </c>
      <c r="I59" s="14"/>
      <c r="J59" s="14"/>
      <c r="K59" s="14"/>
      <c r="L59" s="23">
        <v>28600</v>
      </c>
      <c r="M59" s="14">
        <f>Таблица22[[#This Row],[Ставка в день]]*21</f>
        <v>600600</v>
      </c>
      <c r="N59" s="14"/>
      <c r="O59" s="14">
        <f>NETWORKDAYS(Таблица22[[#This Row],[Дата начала работы]],Таблица22[[#This Row],[Дата расчета 1]])</f>
        <v>-31468</v>
      </c>
      <c r="P59" s="19">
        <f>Таблица22[[#This Row],[Дата расчета 2]]*Таблица22[[#This Row],[Ставка в день]]</f>
        <v>-899984800</v>
      </c>
      <c r="Q59" s="19"/>
      <c r="R59" s="19"/>
    </row>
    <row r="60">
      <c r="A60" s="1">
        <v>57</v>
      </c>
      <c r="B60" s="24" t="s">
        <v>173</v>
      </c>
      <c r="C60" s="28" t="s">
        <v>27</v>
      </c>
      <c r="D60" s="12">
        <v>44069</v>
      </c>
      <c r="E60" s="25" t="s">
        <v>174</v>
      </c>
      <c r="F60" s="14" t="s">
        <v>23</v>
      </c>
      <c r="G60" s="26" t="s">
        <v>175</v>
      </c>
      <c r="H60" s="26" t="s">
        <v>25</v>
      </c>
      <c r="I60" s="48" t="s">
        <v>60</v>
      </c>
      <c r="J60" s="14"/>
      <c r="K60" s="14"/>
      <c r="L60" s="23">
        <v>18750</v>
      </c>
      <c r="M60" s="14">
        <f>Таблица22[[#This Row],[Ставка в день]]*21</f>
        <v>393750</v>
      </c>
      <c r="N60" s="14"/>
      <c r="O60" s="14">
        <f>NETWORKDAYS(Таблица22[[#This Row],[Дата начала работы]],Таблица22[[#This Row],[Дата расчета 1]])</f>
        <v>-31477</v>
      </c>
      <c r="P60" s="19">
        <f>Таблица22[[#This Row],[Дата расчета 2]]*Таблица22[[#This Row],[Ставка в день]]</f>
        <v>-590193750</v>
      </c>
      <c r="Q60" s="19"/>
      <c r="R60" s="19"/>
    </row>
    <row r="61">
      <c r="A61" s="43">
        <v>58</v>
      </c>
      <c r="B61" s="24" t="s">
        <v>176</v>
      </c>
      <c r="C61" s="28" t="s">
        <v>21</v>
      </c>
      <c r="D61" s="12">
        <v>44069</v>
      </c>
      <c r="E61" s="25"/>
      <c r="F61" s="26" t="s">
        <v>29</v>
      </c>
      <c r="G61" s="26" t="s">
        <v>47</v>
      </c>
      <c r="H61" s="26" t="s">
        <v>59</v>
      </c>
      <c r="I61" s="14"/>
      <c r="J61" s="14"/>
      <c r="K61" s="16">
        <v>252900</v>
      </c>
      <c r="L61" s="23">
        <v>21387</v>
      </c>
      <c r="M61" s="14">
        <f>Таблица22[[#This Row],[Ставка в день]]*21</f>
        <v>449127</v>
      </c>
      <c r="N61" s="14"/>
      <c r="O61" s="14">
        <f>NETWORKDAYS(Таблица22[[#This Row],[Дата начала работы]],Таблица22[[#This Row],[Дата расчета 1]])</f>
        <v>-31477</v>
      </c>
      <c r="P61" s="19">
        <f>Таблица22[[#This Row],[Дата расчета 2]]*Таблица22[[#This Row],[Ставка в день]]</f>
        <v>-673198599</v>
      </c>
      <c r="Q61" s="19"/>
      <c r="R61" s="19"/>
    </row>
    <row r="62">
      <c r="A62" s="43">
        <v>59</v>
      </c>
      <c r="B62" s="24" t="s">
        <v>177</v>
      </c>
      <c r="C62" s="28" t="s">
        <v>21</v>
      </c>
      <c r="D62" s="12">
        <v>44074</v>
      </c>
      <c r="E62" s="39"/>
      <c r="F62" s="14" t="s">
        <v>29</v>
      </c>
      <c r="G62" s="26" t="s">
        <v>58</v>
      </c>
      <c r="H62" s="26" t="s">
        <v>59</v>
      </c>
      <c r="I62" s="33" t="s">
        <v>178</v>
      </c>
      <c r="J62" s="47">
        <v>0.14999999999999999</v>
      </c>
      <c r="K62" s="16">
        <v>149500</v>
      </c>
      <c r="L62" s="23">
        <v>21000</v>
      </c>
      <c r="M62" s="14">
        <f>Таблица22[[#This Row],[Ставка в день]]*21</f>
        <v>441000</v>
      </c>
      <c r="N62" s="14"/>
      <c r="O62" s="14">
        <f>NETWORKDAYS(Таблица22[[#This Row],[Дата начала работы]],Таблица22[[#This Row],[Дата расчета 1]])</f>
        <v>-31482</v>
      </c>
      <c r="P62" s="19">
        <f>Таблица22[[#This Row],[Дата расчета 2]]*Таблица22[[#This Row],[Ставка в день]]</f>
        <v>-661122000</v>
      </c>
      <c r="Q62" s="19"/>
      <c r="R62" s="19"/>
    </row>
    <row r="63">
      <c r="A63" s="43">
        <v>60</v>
      </c>
      <c r="B63" s="24" t="s">
        <v>179</v>
      </c>
      <c r="C63" s="28" t="s">
        <v>27</v>
      </c>
      <c r="D63" s="12">
        <v>44076</v>
      </c>
      <c r="E63" s="25" t="s">
        <v>180</v>
      </c>
      <c r="F63" s="26" t="s">
        <v>23</v>
      </c>
      <c r="G63" s="26" t="s">
        <v>168</v>
      </c>
      <c r="H63" s="26" t="s">
        <v>25</v>
      </c>
      <c r="I63" s="26"/>
      <c r="J63" s="26"/>
      <c r="K63" s="26"/>
      <c r="L63" s="23">
        <v>20150</v>
      </c>
      <c r="M63" s="26">
        <f>Таблица22[[#This Row],[Ставка в день]]*21</f>
        <v>423150</v>
      </c>
      <c r="N63" s="26"/>
      <c r="O63" s="26">
        <f>NETWORKDAYS(Таблица22[[#This Row],[Дата начала работы]],Таблица22[[#This Row],[Дата расчета 1]])</f>
        <v>-31482</v>
      </c>
      <c r="P63" s="19">
        <f>Таблица22[[#This Row],[Дата расчета 2]]*Таблица22[[#This Row],[Ставка в день]]</f>
        <v>-634362300</v>
      </c>
      <c r="Q63" s="19"/>
      <c r="R63" s="19"/>
    </row>
    <row r="64">
      <c r="A64" s="1">
        <v>61</v>
      </c>
      <c r="B64" s="24" t="s">
        <v>181</v>
      </c>
      <c r="C64" s="28" t="s">
        <v>21</v>
      </c>
      <c r="D64" s="12">
        <v>44077</v>
      </c>
      <c r="E64" s="39"/>
      <c r="F64" s="26" t="s">
        <v>23</v>
      </c>
      <c r="G64" s="26" t="s">
        <v>168</v>
      </c>
      <c r="H64" s="26" t="s">
        <v>25</v>
      </c>
      <c r="I64" s="33" t="s">
        <v>178</v>
      </c>
      <c r="J64" s="47">
        <v>0.14999999999999999</v>
      </c>
      <c r="K64" s="16">
        <v>344900</v>
      </c>
      <c r="L64" s="23">
        <v>32800</v>
      </c>
      <c r="M64" s="14">
        <f>Таблица22[[#This Row],[Ставка в день]]*21</f>
        <v>688800</v>
      </c>
      <c r="N64" s="14"/>
      <c r="O64" s="14">
        <f>NETWORKDAYS(Таблица22[[#This Row],[Дата начала работы]],Таблица22[[#This Row],[Дата расчета 1]])</f>
        <v>-31483</v>
      </c>
      <c r="P64" s="19">
        <f>Таблица22[[#This Row],[Дата расчета 2]]*Таблица22[[#This Row],[Ставка в день]]</f>
        <v>-1032642400</v>
      </c>
      <c r="Q64" s="19"/>
      <c r="R64" s="19"/>
    </row>
    <row r="65">
      <c r="A65" s="43">
        <v>62</v>
      </c>
      <c r="B65" s="54" t="s">
        <v>182</v>
      </c>
      <c r="C65" s="28" t="s">
        <v>21</v>
      </c>
      <c r="D65" s="12">
        <v>44081</v>
      </c>
      <c r="E65" s="25"/>
      <c r="F65" s="26" t="s">
        <v>29</v>
      </c>
      <c r="G65" s="26" t="s">
        <v>183</v>
      </c>
      <c r="H65" s="26" t="s">
        <v>25</v>
      </c>
      <c r="I65" s="33" t="s">
        <v>178</v>
      </c>
      <c r="J65" s="26"/>
      <c r="K65" s="16">
        <v>252900</v>
      </c>
      <c r="L65" s="23">
        <v>24100</v>
      </c>
      <c r="M65" s="26">
        <f>Таблица22[[#This Row],[Ставка в день]]*21</f>
        <v>506100</v>
      </c>
      <c r="N65" s="26"/>
      <c r="O65" s="26">
        <f>NETWORKDAYS(Таблица22[[#This Row],[Дата начала работы]],Таблица22[[#This Row],[Дата расчета 1]])</f>
        <v>-31487</v>
      </c>
      <c r="P65" s="19">
        <f>Таблица22[[#This Row],[Дата расчета 2]]*Таблица22[[#This Row],[Ставка в день]]</f>
        <v>-758836700</v>
      </c>
      <c r="Q65" s="19"/>
      <c r="R65" s="19"/>
    </row>
    <row r="66">
      <c r="A66" s="43">
        <v>63</v>
      </c>
      <c r="B66" s="24" t="s">
        <v>184</v>
      </c>
      <c r="C66" s="28" t="s">
        <v>21</v>
      </c>
      <c r="D66" s="12">
        <v>44081</v>
      </c>
      <c r="E66" s="25"/>
      <c r="F66" s="26" t="s">
        <v>23</v>
      </c>
      <c r="G66" s="26" t="s">
        <v>168</v>
      </c>
      <c r="H66" s="26" t="s">
        <v>25</v>
      </c>
      <c r="I66" s="26"/>
      <c r="J66" s="26"/>
      <c r="K66" s="16">
        <v>138000</v>
      </c>
      <c r="L66" s="23">
        <v>13143</v>
      </c>
      <c r="M66" s="26">
        <f>Таблица22[[#This Row],[Ставка в день]]*21</f>
        <v>276003</v>
      </c>
      <c r="N66" s="26"/>
      <c r="O66" s="26">
        <f>NETWORKDAYS(Таблица22[[#This Row],[Дата начала работы]],Таблица22[[#This Row],[Дата расчета 1]])</f>
        <v>-31487</v>
      </c>
      <c r="P66" s="19">
        <f>Таблица22[[#This Row],[Дата расчета 2]]*Таблица22[[#This Row],[Ставка в день]]</f>
        <v>-413833641</v>
      </c>
      <c r="Q66" s="19"/>
      <c r="R66" s="19"/>
    </row>
    <row r="67">
      <c r="A67" s="1">
        <v>83</v>
      </c>
      <c r="B67" s="24" t="s">
        <v>185</v>
      </c>
      <c r="C67" s="28" t="s">
        <v>27</v>
      </c>
      <c r="D67" s="12">
        <v>44088</v>
      </c>
      <c r="E67" s="39" t="s">
        <v>186</v>
      </c>
      <c r="F67" s="26" t="s">
        <v>187</v>
      </c>
      <c r="G67" s="26" t="s">
        <v>188</v>
      </c>
      <c r="H67" s="26" t="s">
        <v>189</v>
      </c>
      <c r="I67" s="14"/>
      <c r="J67" s="14"/>
      <c r="K67" s="14"/>
      <c r="L67" s="23">
        <v>2380</v>
      </c>
      <c r="M67" s="14">
        <f>Таблица22[[#This Row],[Ставка в день]]*21</f>
        <v>49980</v>
      </c>
      <c r="N67" s="14"/>
      <c r="O67" s="14">
        <f>NETWORKDAYS(Таблица22[[#This Row],[Дата начала работы]],Таблица22[[#This Row],[Дата расчета 1]])</f>
        <v>-31492</v>
      </c>
      <c r="P67" s="19">
        <f>Таблица22[[#This Row],[Дата расчета 2]]*Таблица22[[#This Row],[Ставка в день]]</f>
        <v>-74950960</v>
      </c>
      <c r="Q67" s="19"/>
      <c r="R67" s="19"/>
    </row>
    <row r="68">
      <c r="A68" s="43">
        <v>64</v>
      </c>
      <c r="B68" s="24" t="s">
        <v>190</v>
      </c>
      <c r="C68" s="28" t="s">
        <v>27</v>
      </c>
      <c r="D68" s="12">
        <v>44088</v>
      </c>
      <c r="E68" s="39" t="s">
        <v>93</v>
      </c>
      <c r="F68" s="26" t="s">
        <v>29</v>
      </c>
      <c r="G68" s="26" t="s">
        <v>82</v>
      </c>
      <c r="H68" s="14" t="s">
        <v>25</v>
      </c>
      <c r="I68" s="48" t="s">
        <v>60</v>
      </c>
      <c r="J68" s="14"/>
      <c r="K68" s="14"/>
      <c r="L68" s="23">
        <v>27000</v>
      </c>
      <c r="M68" s="14">
        <f>Таблица22[[#This Row],[Ставка в день]]*21</f>
        <v>567000</v>
      </c>
      <c r="N68" s="14"/>
      <c r="O68" s="14">
        <f>NETWORKDAYS(Таблица22[[#This Row],[Дата начала работы]],Таблица22[[#This Row],[Дата расчета 1]])</f>
        <v>-31492</v>
      </c>
      <c r="P68" s="19">
        <f>Таблица22[[#This Row],[Дата расчета 2]]*Таблица22[[#This Row],[Ставка в день]]</f>
        <v>-850284000</v>
      </c>
      <c r="Q68" s="19"/>
      <c r="R68" s="19"/>
    </row>
    <row r="69">
      <c r="A69" s="43">
        <v>65</v>
      </c>
      <c r="B69" s="24" t="s">
        <v>191</v>
      </c>
      <c r="C69" s="28" t="s">
        <v>27</v>
      </c>
      <c r="D69" s="12">
        <v>44097</v>
      </c>
      <c r="E69" s="39" t="s">
        <v>192</v>
      </c>
      <c r="F69" s="14" t="s">
        <v>187</v>
      </c>
      <c r="G69" s="14" t="s">
        <v>193</v>
      </c>
      <c r="H69" s="14" t="s">
        <v>194</v>
      </c>
      <c r="I69" s="14"/>
      <c r="J69" s="14"/>
      <c r="K69" s="14"/>
      <c r="L69" s="23">
        <v>2490</v>
      </c>
      <c r="M69" s="14">
        <f>Таблица22[[#This Row],[Ставка в день]]*21</f>
        <v>52290</v>
      </c>
      <c r="N69" s="14"/>
      <c r="O69" s="14">
        <f>NETWORKDAYS(Таблица22[[#This Row],[Дата начала работы]],Таблица22[[#This Row],[Дата расчета 1]])</f>
        <v>-31497</v>
      </c>
      <c r="P69" s="19">
        <f>Таблица22[[#This Row],[Дата расчета 2]]*Таблица22[[#This Row],[Ставка в день]]</f>
        <v>-78427530</v>
      </c>
      <c r="Q69" s="19"/>
      <c r="R69" s="19"/>
    </row>
    <row r="70" ht="31.199999999999999">
      <c r="A70" s="43">
        <v>66</v>
      </c>
      <c r="B70" s="24" t="s">
        <v>195</v>
      </c>
      <c r="C70" s="28" t="s">
        <v>27</v>
      </c>
      <c r="D70" s="12">
        <v>44098</v>
      </c>
      <c r="E70" s="39" t="s">
        <v>196</v>
      </c>
      <c r="F70" s="14" t="s">
        <v>64</v>
      </c>
      <c r="G70" s="14" t="s">
        <v>65</v>
      </c>
      <c r="H70" s="14" t="s">
        <v>48</v>
      </c>
      <c r="I70" s="14"/>
      <c r="J70" s="14"/>
      <c r="K70" s="14"/>
      <c r="L70" s="23">
        <v>11600</v>
      </c>
      <c r="M70" s="14">
        <f>Таблица22[[#This Row],[Ставка в день]]*21</f>
        <v>243600</v>
      </c>
      <c r="N70" s="14"/>
      <c r="O70" s="14">
        <f>NETWORKDAYS(Таблица22[[#This Row],[Дата начала работы]],Таблица22[[#This Row],[Дата расчета 1]])</f>
        <v>-31498</v>
      </c>
      <c r="P70" s="19">
        <f>Таблица22[[#This Row],[Дата расчета 2]]*Таблица22[[#This Row],[Ставка в день]]</f>
        <v>-365376800</v>
      </c>
      <c r="Q70" s="19"/>
      <c r="R70" s="19"/>
    </row>
    <row r="71">
      <c r="A71" s="1">
        <v>67</v>
      </c>
      <c r="B71" s="24" t="s">
        <v>197</v>
      </c>
      <c r="C71" s="28" t="s">
        <v>27</v>
      </c>
      <c r="D71" s="12">
        <v>44102</v>
      </c>
      <c r="E71" s="39" t="s">
        <v>198</v>
      </c>
      <c r="F71" s="14" t="s">
        <v>187</v>
      </c>
      <c r="G71" s="14" t="s">
        <v>188</v>
      </c>
      <c r="H71" s="26" t="s">
        <v>59</v>
      </c>
      <c r="I71" s="14"/>
      <c r="J71" s="14"/>
      <c r="K71" s="14"/>
      <c r="L71" s="23">
        <v>2985</v>
      </c>
      <c r="M71" s="14">
        <f>Таблица22[[#This Row],[Ставка в день]]*21</f>
        <v>62685</v>
      </c>
      <c r="N71" s="14"/>
      <c r="O71" s="14">
        <f>NETWORKDAYS(Таблица22[[#This Row],[Дата начала работы]],Таблица22[[#This Row],[Дата расчета 1]])</f>
        <v>-31502</v>
      </c>
      <c r="P71" s="19">
        <f>Таблица22[[#This Row],[Дата расчета 2]]*Таблица22[[#This Row],[Ставка в день]]</f>
        <v>-94033470</v>
      </c>
      <c r="Q71" s="19"/>
      <c r="R71" s="19"/>
    </row>
    <row r="72">
      <c r="A72" s="43">
        <v>68</v>
      </c>
      <c r="B72" s="24" t="s">
        <v>199</v>
      </c>
      <c r="C72" s="28" t="s">
        <v>21</v>
      </c>
      <c r="D72" s="12">
        <v>44103</v>
      </c>
      <c r="E72" s="39"/>
      <c r="F72" s="14" t="s">
        <v>29</v>
      </c>
      <c r="G72" s="14" t="s">
        <v>153</v>
      </c>
      <c r="H72" s="14" t="s">
        <v>25</v>
      </c>
      <c r="I72" s="48" t="s">
        <v>60</v>
      </c>
      <c r="J72" s="14"/>
      <c r="K72" s="16">
        <v>190000</v>
      </c>
      <c r="L72" s="23">
        <v>18096</v>
      </c>
      <c r="M72" s="14">
        <f>Таблица22[[#This Row],[Ставка в день]]*21</f>
        <v>380016</v>
      </c>
      <c r="N72" s="14"/>
      <c r="O72" s="14">
        <f>NETWORKDAYS(Таблица22[[#This Row],[Дата начала работы]],Таблица22[[#This Row],[Дата расчета 1]])</f>
        <v>-31502</v>
      </c>
      <c r="P72" s="19">
        <f>Таблица22[[#This Row],[Дата расчета 2]]*Таблица22[[#This Row],[Ставка в день]]</f>
        <v>-570060192</v>
      </c>
      <c r="Q72" s="19"/>
      <c r="R72" s="19" t="s">
        <v>200</v>
      </c>
    </row>
    <row r="73">
      <c r="A73" s="43">
        <v>69</v>
      </c>
      <c r="B73" s="24" t="s">
        <v>201</v>
      </c>
      <c r="C73" s="28" t="s">
        <v>27</v>
      </c>
      <c r="D73" s="12">
        <v>44105</v>
      </c>
      <c r="E73" s="39" t="s">
        <v>202</v>
      </c>
      <c r="F73" s="53" t="s">
        <v>64</v>
      </c>
      <c r="G73" s="53" t="s">
        <v>65</v>
      </c>
      <c r="H73" s="14" t="s">
        <v>203</v>
      </c>
      <c r="I73" s="14"/>
      <c r="J73" s="14"/>
      <c r="K73" s="16">
        <v>149500</v>
      </c>
      <c r="L73" s="23">
        <v>15662</v>
      </c>
      <c r="M73" s="14">
        <f>Таблица22[[#This Row],[Ставка в день]]*21</f>
        <v>328902</v>
      </c>
      <c r="N73" s="14"/>
      <c r="O73" s="14">
        <f>NETWORKDAYS(Таблица22[[#This Row],[Дата начала работы]],Таблица22[[#This Row],[Дата расчета 1]])</f>
        <v>-31503</v>
      </c>
      <c r="P73" s="19">
        <f>Таблица22[[#This Row],[Дата расчета 2]]*Таблица22[[#This Row],[Ставка в день]]</f>
        <v>-493399986</v>
      </c>
      <c r="Q73" s="19"/>
      <c r="R73" s="19"/>
    </row>
    <row r="74">
      <c r="A74" s="1">
        <v>70</v>
      </c>
      <c r="B74" s="24" t="s">
        <v>204</v>
      </c>
      <c r="C74" s="28" t="s">
        <v>27</v>
      </c>
      <c r="D74" s="12">
        <v>44109</v>
      </c>
      <c r="E74" s="39" t="s">
        <v>205</v>
      </c>
      <c r="F74" s="14" t="s">
        <v>23</v>
      </c>
      <c r="G74" s="14" t="s">
        <v>168</v>
      </c>
      <c r="H74" s="14" t="s">
        <v>25</v>
      </c>
      <c r="I74" s="14"/>
      <c r="J74" s="14"/>
      <c r="K74" s="14"/>
      <c r="L74" s="23">
        <v>27960</v>
      </c>
      <c r="M74" s="14">
        <f>Таблица22[[#This Row],[Ставка в день]]*21</f>
        <v>587160</v>
      </c>
      <c r="N74" s="14"/>
      <c r="O74" s="14">
        <f>NETWORKDAYS(Таблица22[[#This Row],[Дата начала работы]],Таблица22[[#This Row],[Дата расчета 1]])</f>
        <v>-31507</v>
      </c>
      <c r="P74" s="19">
        <f>Таблица22[[#This Row],[Дата расчета 2]]*Таблица22[[#This Row],[Ставка в день]]</f>
        <v>-880935720</v>
      </c>
      <c r="Q74" s="19"/>
      <c r="R74" s="19"/>
    </row>
    <row r="75" ht="52.200000000000003" customHeight="1">
      <c r="A75" s="1">
        <v>71</v>
      </c>
      <c r="B75" s="24" t="s">
        <v>206</v>
      </c>
      <c r="C75" s="28" t="s">
        <v>21</v>
      </c>
      <c r="D75" s="12">
        <v>44109</v>
      </c>
      <c r="E75" s="39"/>
      <c r="F75" s="26" t="s">
        <v>29</v>
      </c>
      <c r="G75" s="26" t="s">
        <v>47</v>
      </c>
      <c r="H75" s="14" t="s">
        <v>25</v>
      </c>
      <c r="I75" s="14"/>
      <c r="J75" s="14"/>
      <c r="K75" s="16">
        <v>425300</v>
      </c>
      <c r="L75" s="23">
        <v>32259</v>
      </c>
      <c r="M75" s="14">
        <f>Таблица22[[#This Row],[Ставка в день]]*21</f>
        <v>677439</v>
      </c>
      <c r="N75" s="14"/>
      <c r="O75" s="14">
        <f>NETWORKDAYS(Таблица22[[#This Row],[Дата начала работы]],Таблица22[[#This Row],[Дата расчета 1]])</f>
        <v>-31507</v>
      </c>
      <c r="P75" s="19">
        <f>Таблица22[[#This Row],[Дата расчета 2]]*Таблица22[[#This Row],[Ставка в день]]</f>
        <v>-1016384313</v>
      </c>
      <c r="Q75" s="19"/>
      <c r="R75" s="39" t="s">
        <v>207</v>
      </c>
    </row>
    <row r="76">
      <c r="A76" s="43">
        <v>72</v>
      </c>
      <c r="B76" s="24" t="s">
        <v>208</v>
      </c>
      <c r="C76" s="28" t="s">
        <v>27</v>
      </c>
      <c r="D76" s="12">
        <v>44116</v>
      </c>
      <c r="E76" s="39" t="s">
        <v>209</v>
      </c>
      <c r="F76" s="53" t="s">
        <v>147</v>
      </c>
      <c r="G76" s="14" t="s">
        <v>44</v>
      </c>
      <c r="H76" s="14" t="s">
        <v>25</v>
      </c>
      <c r="I76" s="48" t="s">
        <v>60</v>
      </c>
      <c r="J76" s="14"/>
      <c r="K76" s="14"/>
      <c r="L76" s="23">
        <v>20570</v>
      </c>
      <c r="M76" s="14">
        <f>Таблица22[[#This Row],[Ставка в день]]*21</f>
        <v>431970</v>
      </c>
      <c r="N76" s="14"/>
      <c r="O76" s="14">
        <f>NETWORKDAYS(Таблица22[[#This Row],[Дата начала работы]],Таблица22[[#This Row],[Дата расчета 1]])</f>
        <v>-31512</v>
      </c>
      <c r="P76" s="19">
        <f>Таблица22[[#This Row],[Дата расчета 2]]*Таблица22[[#This Row],[Ставка в день]]</f>
        <v>-648201840</v>
      </c>
      <c r="Q76" s="19"/>
      <c r="R76" s="19"/>
    </row>
    <row r="77">
      <c r="A77" s="1">
        <v>73</v>
      </c>
      <c r="B77" s="24" t="s">
        <v>210</v>
      </c>
      <c r="C77" s="28" t="s">
        <v>27</v>
      </c>
      <c r="D77" s="12">
        <v>44116</v>
      </c>
      <c r="E77" s="39" t="s">
        <v>211</v>
      </c>
      <c r="F77" s="51" t="s">
        <v>147</v>
      </c>
      <c r="G77" s="14" t="s">
        <v>212</v>
      </c>
      <c r="H77" s="14" t="s">
        <v>150</v>
      </c>
      <c r="I77" s="14"/>
      <c r="J77" s="26"/>
      <c r="K77" s="26"/>
      <c r="L77" s="23">
        <v>5500</v>
      </c>
      <c r="M77" s="14">
        <f>Таблица22[[#This Row],[Ставка в день]]*21</f>
        <v>115500</v>
      </c>
      <c r="N77" s="14"/>
      <c r="O77" s="14">
        <f>NETWORKDAYS(Таблица22[[#This Row],[Дата начала работы]],Таблица22[[#This Row],[Дата расчета 1]])</f>
        <v>-31512</v>
      </c>
      <c r="P77" s="19">
        <f>Таблица22[[#This Row],[Дата расчета 2]]*Таблица22[[#This Row],[Ставка в день]]</f>
        <v>-173316000</v>
      </c>
      <c r="Q77" s="19"/>
      <c r="R77" s="19"/>
    </row>
    <row r="78">
      <c r="A78" s="43">
        <v>74</v>
      </c>
      <c r="B78" s="24" t="s">
        <v>213</v>
      </c>
      <c r="C78" s="28" t="s">
        <v>27</v>
      </c>
      <c r="D78" s="12">
        <v>44116</v>
      </c>
      <c r="E78" s="39" t="s">
        <v>93</v>
      </c>
      <c r="F78" s="14" t="s">
        <v>23</v>
      </c>
      <c r="G78" s="14" t="s">
        <v>58</v>
      </c>
      <c r="H78" s="14" t="s">
        <v>25</v>
      </c>
      <c r="I78" s="14"/>
      <c r="J78" s="14"/>
      <c r="K78" s="14"/>
      <c r="L78" s="23">
        <v>25800</v>
      </c>
      <c r="M78" s="14">
        <f>Таблица22[[#This Row],[Ставка в день]]*21</f>
        <v>541800</v>
      </c>
      <c r="N78" s="14"/>
      <c r="O78" s="14">
        <f>NETWORKDAYS(Таблица22[[#This Row],[Дата начала работы]],Таблица22[[#This Row],[Дата расчета 1]])</f>
        <v>-31512</v>
      </c>
      <c r="P78" s="19">
        <f>Таблица22[[#This Row],[Дата расчета 2]]*Таблица22[[#This Row],[Ставка в день]]</f>
        <v>-813009600</v>
      </c>
      <c r="Q78" s="19"/>
      <c r="R78" s="19"/>
    </row>
    <row r="79">
      <c r="A79" s="43">
        <v>75</v>
      </c>
      <c r="B79" s="24" t="s">
        <v>214</v>
      </c>
      <c r="C79" s="28" t="s">
        <v>27</v>
      </c>
      <c r="D79" s="12">
        <v>44117</v>
      </c>
      <c r="E79" s="39" t="s">
        <v>215</v>
      </c>
      <c r="F79" s="14" t="s">
        <v>187</v>
      </c>
      <c r="G79" s="14" t="s">
        <v>188</v>
      </c>
      <c r="H79" s="14" t="s">
        <v>59</v>
      </c>
      <c r="I79" s="14"/>
      <c r="J79" s="14"/>
      <c r="K79" s="14"/>
      <c r="L79" s="23">
        <v>2490</v>
      </c>
      <c r="M79" s="14">
        <f>Таблица22[[#This Row],[Ставка в день]]*21</f>
        <v>52290</v>
      </c>
      <c r="N79" s="14"/>
      <c r="O79" s="14">
        <f>NETWORKDAYS(Таблица22[[#This Row],[Дата начала работы]],Таблица22[[#This Row],[Дата расчета 1]])</f>
        <v>-31512</v>
      </c>
      <c r="P79" s="19">
        <f>Таблица22[[#This Row],[Дата расчета 2]]*Таблица22[[#This Row],[Ставка в день]]</f>
        <v>-78464880</v>
      </c>
      <c r="Q79" s="19"/>
      <c r="R79" s="19"/>
    </row>
    <row r="80">
      <c r="A80" s="43">
        <v>76</v>
      </c>
      <c r="B80" s="24" t="s">
        <v>216</v>
      </c>
      <c r="C80" s="28" t="s">
        <v>27</v>
      </c>
      <c r="D80" s="12">
        <v>44117</v>
      </c>
      <c r="E80" s="39" t="s">
        <v>217</v>
      </c>
      <c r="F80" s="14" t="s">
        <v>187</v>
      </c>
      <c r="G80" s="14" t="s">
        <v>188</v>
      </c>
      <c r="H80" s="14" t="s">
        <v>59</v>
      </c>
      <c r="I80" s="14"/>
      <c r="J80" s="14"/>
      <c r="K80" s="14"/>
      <c r="L80" s="23">
        <v>2490</v>
      </c>
      <c r="M80" s="14">
        <f>Таблица22[[#This Row],[Ставка в день]]*21</f>
        <v>52290</v>
      </c>
      <c r="N80" s="14"/>
      <c r="O80" s="14">
        <f>NETWORKDAYS(Таблица22[[#This Row],[Дата начала работы]],Таблица22[[#This Row],[Дата расчета 1]])</f>
        <v>-31512</v>
      </c>
      <c r="P80" s="19">
        <f>Таблица22[[#This Row],[Дата расчета 2]]*Таблица22[[#This Row],[Ставка в день]]</f>
        <v>-78464880</v>
      </c>
      <c r="Q80" s="19"/>
      <c r="R80" s="19"/>
    </row>
    <row r="81">
      <c r="A81" s="43">
        <v>77</v>
      </c>
      <c r="B81" s="24" t="s">
        <v>218</v>
      </c>
      <c r="C81" s="28" t="s">
        <v>27</v>
      </c>
      <c r="D81" s="12">
        <v>44118</v>
      </c>
      <c r="E81" s="39" t="s">
        <v>219</v>
      </c>
      <c r="F81" s="14" t="s">
        <v>29</v>
      </c>
      <c r="G81" s="14" t="s">
        <v>153</v>
      </c>
      <c r="H81" s="14" t="s">
        <v>25</v>
      </c>
      <c r="I81" s="14"/>
      <c r="J81" s="14"/>
      <c r="K81" s="16">
        <v>117300</v>
      </c>
      <c r="L81" s="23">
        <v>11200</v>
      </c>
      <c r="M81" s="14">
        <f>Таблица22[[#This Row],[Ставка в день]]*21</f>
        <v>235200</v>
      </c>
      <c r="N81" s="14"/>
      <c r="O81" s="14">
        <f>NETWORKDAYS(Таблица22[[#This Row],[Дата начала работы]],Таблица22[[#This Row],[Дата расчета 1]])</f>
        <v>-31512</v>
      </c>
      <c r="P81" s="19">
        <f>Таблица22[[#This Row],[Дата расчета 2]]*Таблица22[[#This Row],[Ставка в день]]</f>
        <v>-352934400</v>
      </c>
      <c r="Q81" s="19"/>
      <c r="R81" s="19"/>
    </row>
    <row r="82">
      <c r="A82" s="1">
        <v>78</v>
      </c>
      <c r="B82" s="24" t="s">
        <v>220</v>
      </c>
      <c r="C82" s="28" t="s">
        <v>21</v>
      </c>
      <c r="D82" s="12">
        <v>44118</v>
      </c>
      <c r="E82" s="39"/>
      <c r="F82" s="14" t="s">
        <v>23</v>
      </c>
      <c r="G82" s="14" t="s">
        <v>58</v>
      </c>
      <c r="H82" s="14" t="s">
        <v>221</v>
      </c>
      <c r="I82" s="14"/>
      <c r="J82" s="14"/>
      <c r="K82" s="16">
        <v>172500</v>
      </c>
      <c r="L82" s="23">
        <v>16430</v>
      </c>
      <c r="M82" s="14">
        <f>Таблица22[[#This Row],[Ставка в день]]*21</f>
        <v>345030</v>
      </c>
      <c r="N82" s="14"/>
      <c r="O82" s="14">
        <f>NETWORKDAYS(Таблица22[[#This Row],[Дата начала работы]],Таблица22[[#This Row],[Дата расчета 1]])</f>
        <v>-31512</v>
      </c>
      <c r="P82" s="19">
        <f>Таблица22[[#This Row],[Дата расчета 2]]*Таблица22[[#This Row],[Ставка в день]]</f>
        <v>-517742160</v>
      </c>
      <c r="Q82" s="19"/>
      <c r="R82" s="19" t="s">
        <v>144</v>
      </c>
    </row>
    <row r="83">
      <c r="A83" s="1">
        <v>79</v>
      </c>
      <c r="B83" s="24" t="s">
        <v>222</v>
      </c>
      <c r="C83" s="28" t="s">
        <v>27</v>
      </c>
      <c r="D83" s="12">
        <v>44123</v>
      </c>
      <c r="E83" s="39" t="s">
        <v>223</v>
      </c>
      <c r="F83" s="14" t="s">
        <v>29</v>
      </c>
      <c r="G83" s="14" t="s">
        <v>224</v>
      </c>
      <c r="H83" s="14" t="s">
        <v>225</v>
      </c>
      <c r="I83" s="14"/>
      <c r="J83" s="26"/>
      <c r="K83" s="26"/>
      <c r="L83" s="23">
        <v>27300</v>
      </c>
      <c r="M83" s="14"/>
      <c r="N83" s="14"/>
      <c r="O83" s="14"/>
      <c r="P83" s="19"/>
      <c r="Q83" s="19"/>
      <c r="R83" s="19"/>
    </row>
    <row r="84">
      <c r="A84" s="43">
        <v>80</v>
      </c>
      <c r="B84" s="24" t="s">
        <v>226</v>
      </c>
      <c r="C84" s="28" t="s">
        <v>27</v>
      </c>
      <c r="D84" s="12">
        <v>44125</v>
      </c>
      <c r="E84" s="39" t="s">
        <v>227</v>
      </c>
      <c r="F84" s="26" t="s">
        <v>23</v>
      </c>
      <c r="G84" s="14" t="s">
        <v>228</v>
      </c>
      <c r="H84" s="14" t="s">
        <v>25</v>
      </c>
      <c r="I84" s="14"/>
      <c r="J84" s="14"/>
      <c r="K84" s="14"/>
      <c r="L84" s="23">
        <v>9050</v>
      </c>
      <c r="M84" s="14">
        <f>Таблица22[[#This Row],[Ставка в день]]*21</f>
        <v>190050</v>
      </c>
      <c r="N84" s="14"/>
      <c r="O84" s="14">
        <f>NETWORKDAYS(Таблица22[[#This Row],[Дата начала работы]],Таблица22[[#This Row],[Дата расчета 1]])</f>
        <v>-31517</v>
      </c>
      <c r="P84" s="19">
        <f>Таблица22[[#This Row],[Дата расчета 2]]*Таблица22[[#This Row],[Ставка в день]]</f>
        <v>-285228850</v>
      </c>
      <c r="Q84" s="19"/>
      <c r="R84" s="19"/>
    </row>
    <row r="85">
      <c r="A85" s="1">
        <v>81</v>
      </c>
      <c r="B85" s="24" t="s">
        <v>229</v>
      </c>
      <c r="C85" s="28" t="s">
        <v>21</v>
      </c>
      <c r="D85" s="12">
        <v>44132</v>
      </c>
      <c r="E85" s="39"/>
      <c r="F85" s="51" t="s">
        <v>147</v>
      </c>
      <c r="G85" s="14" t="s">
        <v>44</v>
      </c>
      <c r="H85" s="14" t="s">
        <v>25</v>
      </c>
      <c r="I85" s="48" t="s">
        <v>60</v>
      </c>
      <c r="J85" s="14"/>
      <c r="K85" s="16">
        <v>229900</v>
      </c>
      <c r="L85" s="23">
        <v>23000</v>
      </c>
      <c r="M85" s="14">
        <f>Таблица22[[#This Row],[Ставка в день]]*21</f>
        <v>483000</v>
      </c>
      <c r="N85" s="14"/>
      <c r="O85" s="14">
        <f>NETWORKDAYS(Таблица22[[#This Row],[Дата начала работы]],Таблица22[[#This Row],[Дата расчета 1]])</f>
        <v>-31522</v>
      </c>
      <c r="P85" s="19">
        <f>Таблица22[[#This Row],[Дата расчета 2]]*Таблица22[[#This Row],[Ставка в день]]</f>
        <v>-725006000</v>
      </c>
      <c r="Q85" s="19"/>
      <c r="R85" s="19"/>
    </row>
    <row r="86">
      <c r="A86" s="1">
        <v>82</v>
      </c>
      <c r="B86" s="24" t="s">
        <v>230</v>
      </c>
      <c r="C86" s="28" t="s">
        <v>27</v>
      </c>
      <c r="D86" s="12">
        <v>44137</v>
      </c>
      <c r="E86" s="39" t="s">
        <v>231</v>
      </c>
      <c r="F86" s="14" t="s">
        <v>71</v>
      </c>
      <c r="G86" s="26" t="s">
        <v>232</v>
      </c>
      <c r="H86" s="14" t="s">
        <v>158</v>
      </c>
      <c r="I86" s="14"/>
      <c r="J86" s="14"/>
      <c r="K86" s="14"/>
      <c r="L86" s="23">
        <v>19550</v>
      </c>
      <c r="M86" s="14">
        <f>Таблица22[[#This Row],[Ставка в день]]*21</f>
        <v>410550</v>
      </c>
      <c r="N86" s="14"/>
      <c r="O86" s="14">
        <f>NETWORKDAYS(Таблица22[[#This Row],[Дата начала работы]],Таблица22[[#This Row],[Дата расчета 1]])</f>
        <v>-31527</v>
      </c>
      <c r="P86" s="19">
        <f>Таблица22[[#This Row],[Дата расчета 2]]*Таблица22[[#This Row],[Ставка в день]]</f>
        <v>-616352850</v>
      </c>
      <c r="Q86" s="19"/>
      <c r="R86" s="19"/>
    </row>
    <row r="87">
      <c r="A87" s="1">
        <v>84</v>
      </c>
      <c r="B87" s="24" t="s">
        <v>233</v>
      </c>
      <c r="C87" s="55" t="s">
        <v>27</v>
      </c>
      <c r="D87" s="12">
        <v>44137</v>
      </c>
      <c r="E87" s="39" t="s">
        <v>234</v>
      </c>
      <c r="F87" s="14" t="s">
        <v>29</v>
      </c>
      <c r="G87" s="14" t="s">
        <v>82</v>
      </c>
      <c r="H87" s="14" t="s">
        <v>121</v>
      </c>
      <c r="I87" s="14"/>
      <c r="J87" s="14"/>
      <c r="K87" s="14"/>
      <c r="L87" s="23">
        <v>29100</v>
      </c>
      <c r="M87" s="14">
        <f>Таблица22[[#This Row],[Ставка в день]]*21</f>
        <v>611100</v>
      </c>
      <c r="N87" s="14"/>
      <c r="O87" s="14">
        <f>NETWORKDAYS(Таблица22[[#This Row],[Дата начала работы]],Таблица22[[#This Row],[Дата расчета 1]])</f>
        <v>-31527</v>
      </c>
      <c r="P87" s="19">
        <f>Таблица22[[#This Row],[Дата расчета 2]]*Таблица22[[#This Row],[Ставка в день]]</f>
        <v>-917435700</v>
      </c>
      <c r="Q87" s="19"/>
      <c r="R87" s="19"/>
    </row>
    <row r="88">
      <c r="A88" s="43">
        <v>85</v>
      </c>
      <c r="B88" s="24" t="s">
        <v>235</v>
      </c>
      <c r="C88" s="28" t="s">
        <v>27</v>
      </c>
      <c r="D88" s="12">
        <v>44140</v>
      </c>
      <c r="E88" s="39" t="s">
        <v>236</v>
      </c>
      <c r="F88" s="14" t="s">
        <v>23</v>
      </c>
      <c r="G88" s="26" t="s">
        <v>120</v>
      </c>
      <c r="H88" s="14" t="s">
        <v>25</v>
      </c>
      <c r="I88" s="14"/>
      <c r="J88" s="14"/>
      <c r="K88" s="14"/>
      <c r="L88" s="23">
        <v>26300</v>
      </c>
      <c r="M88" s="14">
        <f>Таблица22[[#This Row],[Ставка в день]]*21</f>
        <v>552300</v>
      </c>
      <c r="N88" s="14"/>
      <c r="O88" s="14">
        <f>NETWORKDAYS(Таблица22[[#This Row],[Дата начала работы]],Таблица22[[#This Row],[Дата расчета 1]])</f>
        <v>-31528</v>
      </c>
      <c r="P88" s="19">
        <f>Таблица22[[#This Row],[Дата расчета 2]]*Таблица22[[#This Row],[Ставка в день]]</f>
        <v>-829186400</v>
      </c>
      <c r="Q88" s="19"/>
      <c r="R88" s="19"/>
    </row>
    <row r="89">
      <c r="A89" s="1">
        <v>86</v>
      </c>
      <c r="B89" s="24" t="s">
        <v>237</v>
      </c>
      <c r="C89" s="28" t="s">
        <v>21</v>
      </c>
      <c r="D89" s="12">
        <v>44144</v>
      </c>
      <c r="E89" s="39"/>
      <c r="F89" s="51" t="s">
        <v>64</v>
      </c>
      <c r="G89" s="51" t="s">
        <v>65</v>
      </c>
      <c r="H89" s="14" t="s">
        <v>59</v>
      </c>
      <c r="I89" s="14"/>
      <c r="J89" s="14"/>
      <c r="K89" s="56">
        <v>298900</v>
      </c>
      <c r="L89" s="23">
        <v>28470</v>
      </c>
      <c r="M89" s="14">
        <f>Таблица22[[#This Row],[Ставка в день]]*21</f>
        <v>597870</v>
      </c>
      <c r="N89" s="14"/>
      <c r="O89" s="14">
        <f>NETWORKDAYS(Таблица22[[#This Row],[Дата начала работы]],Таблица22[[#This Row],[Дата расчета 1]])</f>
        <v>-31532</v>
      </c>
      <c r="P89" s="19">
        <f>Таблица22[[#This Row],[Дата расчета 2]]*Таблица22[[#This Row],[Ставка в день]]</f>
        <v>-897716040</v>
      </c>
      <c r="Q89" s="19"/>
      <c r="R89" s="19" t="s">
        <v>238</v>
      </c>
    </row>
    <row r="90">
      <c r="A90" s="1">
        <v>87</v>
      </c>
      <c r="B90" s="24" t="s">
        <v>239</v>
      </c>
      <c r="C90" s="28" t="s">
        <v>27</v>
      </c>
      <c r="D90" s="12">
        <v>44158</v>
      </c>
      <c r="E90" s="57" t="s">
        <v>240</v>
      </c>
      <c r="F90" s="14" t="s">
        <v>23</v>
      </c>
      <c r="G90" s="14" t="s">
        <v>168</v>
      </c>
      <c r="H90" s="14" t="s">
        <v>48</v>
      </c>
      <c r="I90" s="48" t="s">
        <v>60</v>
      </c>
      <c r="J90" s="14"/>
      <c r="K90" s="14"/>
      <c r="L90" s="23">
        <v>7620</v>
      </c>
      <c r="M90" s="14">
        <f>Таблица22[[#This Row],[Ставка в день]]*21</f>
        <v>160020</v>
      </c>
      <c r="N90" s="14"/>
      <c r="O90" s="14">
        <f>NETWORKDAYS(Таблица22[[#This Row],[Дата начала работы]],Таблица22[[#This Row],[Дата расчета 1]])</f>
        <v>-31542</v>
      </c>
      <c r="P90" s="19">
        <f>Таблица22[[#This Row],[Дата расчета 2]]*Таблица22[[#This Row],[Ставка в день]]</f>
        <v>-240350040</v>
      </c>
      <c r="Q90" s="19"/>
      <c r="R90" s="19"/>
    </row>
    <row r="91">
      <c r="A91" s="43">
        <v>88</v>
      </c>
      <c r="B91" s="24" t="s">
        <v>241</v>
      </c>
      <c r="C91" s="28" t="s">
        <v>27</v>
      </c>
      <c r="D91" s="12">
        <v>44166</v>
      </c>
      <c r="E91" s="40" t="s">
        <v>242</v>
      </c>
      <c r="F91" s="14" t="s">
        <v>23</v>
      </c>
      <c r="G91" s="14" t="s">
        <v>168</v>
      </c>
      <c r="H91" s="26" t="s">
        <v>48</v>
      </c>
      <c r="I91" s="48" t="s">
        <v>60</v>
      </c>
      <c r="J91" s="14"/>
      <c r="K91" s="16">
        <v>89900</v>
      </c>
      <c r="L91" s="23">
        <v>8570</v>
      </c>
      <c r="M91" s="14">
        <f>Таблица22[[#This Row],[Ставка в день]]*21</f>
        <v>179970</v>
      </c>
      <c r="N91" s="14"/>
      <c r="O91" s="14">
        <f>NETWORKDAYS(Таблица22[[#This Row],[Дата начала работы]],Таблица22[[#This Row],[Дата расчета 1]])</f>
        <v>-31547</v>
      </c>
      <c r="P91" s="19">
        <f>Таблица22[[#This Row],[Дата расчета 2]]*Таблица22[[#This Row],[Ставка в день]]</f>
        <v>-270357790</v>
      </c>
      <c r="Q91" s="19"/>
      <c r="R91" s="19"/>
    </row>
    <row r="92">
      <c r="A92" s="43">
        <v>89</v>
      </c>
      <c r="B92" s="54" t="s">
        <v>243</v>
      </c>
      <c r="C92" s="28" t="s">
        <v>27</v>
      </c>
      <c r="D92" s="12">
        <v>44166</v>
      </c>
      <c r="E92" s="39" t="s">
        <v>244</v>
      </c>
      <c r="F92" s="26" t="s">
        <v>29</v>
      </c>
      <c r="G92" s="14" t="s">
        <v>245</v>
      </c>
      <c r="H92" s="14" t="s">
        <v>25</v>
      </c>
      <c r="I92" s="48" t="s">
        <v>60</v>
      </c>
      <c r="J92" s="14"/>
      <c r="K92" s="16">
        <v>288700</v>
      </c>
      <c r="L92" s="23">
        <v>27500</v>
      </c>
      <c r="M92" s="14">
        <f>Таблица22[[#This Row],[Ставка в день]]*21</f>
        <v>577500</v>
      </c>
      <c r="N92" s="14"/>
      <c r="O92" s="14">
        <f>NETWORKDAYS(Таблица22[[#This Row],[Дата начала работы]],Таблица22[[#This Row],[Дата расчета 1]])</f>
        <v>-31547</v>
      </c>
      <c r="P92" s="19">
        <f>Таблица22[[#This Row],[Дата расчета 2]]*Таблица22[[#This Row],[Ставка в день]]</f>
        <v>-867542500</v>
      </c>
      <c r="Q92" s="19"/>
      <c r="R92" s="19"/>
    </row>
    <row r="93">
      <c r="A93" s="43">
        <v>90</v>
      </c>
      <c r="B93" s="24" t="s">
        <v>246</v>
      </c>
      <c r="C93" s="28" t="s">
        <v>27</v>
      </c>
      <c r="D93" s="12">
        <v>44169</v>
      </c>
      <c r="E93" s="39" t="s">
        <v>247</v>
      </c>
      <c r="F93" s="14" t="s">
        <v>187</v>
      </c>
      <c r="G93" s="14" t="s">
        <v>188</v>
      </c>
      <c r="H93" s="26" t="s">
        <v>194</v>
      </c>
      <c r="I93" s="14"/>
      <c r="J93" s="14"/>
      <c r="K93" s="14"/>
      <c r="L93" s="23">
        <v>2490</v>
      </c>
      <c r="M93" s="14">
        <f>Таблица22[[#This Row],[Ставка в день]]*21</f>
        <v>52290</v>
      </c>
      <c r="N93" s="14"/>
      <c r="O93" s="14">
        <f>NETWORKDAYS(Таблица22[[#This Row],[Дата начала работы]],Таблица22[[#This Row],[Дата расчета 1]])</f>
        <v>-31549</v>
      </c>
      <c r="P93" s="19">
        <f>Таблица22[[#This Row],[Дата расчета 2]]*Таблица22[[#This Row],[Ставка в день]]</f>
        <v>-78557010</v>
      </c>
      <c r="Q93" s="19"/>
      <c r="R93" s="19"/>
    </row>
    <row r="94">
      <c r="A94" s="43">
        <v>91</v>
      </c>
      <c r="B94" s="24" t="s">
        <v>248</v>
      </c>
      <c r="C94" s="28" t="s">
        <v>27</v>
      </c>
      <c r="D94" s="12">
        <v>44172</v>
      </c>
      <c r="E94" s="39" t="s">
        <v>249</v>
      </c>
      <c r="F94" s="14" t="s">
        <v>29</v>
      </c>
      <c r="G94" s="14" t="s">
        <v>224</v>
      </c>
      <c r="H94" s="14" t="s">
        <v>48</v>
      </c>
      <c r="I94" s="14"/>
      <c r="J94" s="14"/>
      <c r="K94" s="14"/>
      <c r="L94" s="23">
        <v>7400</v>
      </c>
      <c r="M94" s="14">
        <f>Таблица22[[#This Row],[Ставка в день]]*21</f>
        <v>155400</v>
      </c>
      <c r="N94" s="14"/>
      <c r="O94" s="14">
        <f>NETWORKDAYS(Таблица22[[#This Row],[Дата начала работы]],Таблица22[[#This Row],[Дата расчета 1]])</f>
        <v>-31552</v>
      </c>
      <c r="P94" s="19">
        <f>Таблица22[[#This Row],[Дата расчета 2]]*Таблица22[[#This Row],[Ставка в день]]</f>
        <v>-233484800</v>
      </c>
      <c r="Q94" s="19"/>
      <c r="R94" s="19"/>
    </row>
    <row r="95">
      <c r="A95" s="1">
        <v>92</v>
      </c>
      <c r="B95" s="24" t="s">
        <v>250</v>
      </c>
      <c r="C95" s="28" t="s">
        <v>21</v>
      </c>
      <c r="D95" s="12">
        <v>44172</v>
      </c>
      <c r="E95" s="39"/>
      <c r="F95" s="26" t="s">
        <v>29</v>
      </c>
      <c r="G95" s="26" t="s">
        <v>82</v>
      </c>
      <c r="H95" s="14" t="s">
        <v>203</v>
      </c>
      <c r="I95" s="14"/>
      <c r="J95" s="14"/>
      <c r="K95" s="56">
        <v>267900</v>
      </c>
      <c r="L95" s="23">
        <v>25616</v>
      </c>
      <c r="M95" s="14">
        <f>Таблица22[[#This Row],[Ставка в день]]*21</f>
        <v>537936</v>
      </c>
      <c r="N95" s="14"/>
      <c r="O95" s="14">
        <f>NETWORKDAYS(Таблица22[[#This Row],[Дата начала работы]],Таблица22[[#This Row],[Дата расчета 1]])</f>
        <v>-31552</v>
      </c>
      <c r="P95" s="19">
        <f>Таблица22[[#This Row],[Дата расчета 2]]*Таблица22[[#This Row],[Ставка в день]]</f>
        <v>-808236032</v>
      </c>
      <c r="Q95" s="19"/>
      <c r="R95" s="19" t="s">
        <v>144</v>
      </c>
    </row>
    <row r="96">
      <c r="A96" s="1">
        <v>93</v>
      </c>
      <c r="B96" s="24" t="s">
        <v>251</v>
      </c>
      <c r="C96" s="55" t="s">
        <v>27</v>
      </c>
      <c r="D96" s="12">
        <v>44172</v>
      </c>
      <c r="E96" s="39" t="s">
        <v>252</v>
      </c>
      <c r="F96" s="58" t="s">
        <v>71</v>
      </c>
      <c r="G96" s="14" t="s">
        <v>253</v>
      </c>
      <c r="H96" s="14" t="s">
        <v>254</v>
      </c>
      <c r="I96" s="14"/>
      <c r="J96" s="14"/>
      <c r="K96" s="14"/>
      <c r="L96" s="23">
        <v>13800</v>
      </c>
      <c r="M96" s="14">
        <f>Таблица22[[#This Row],[Ставка в день]]*21</f>
        <v>289800</v>
      </c>
      <c r="N96" s="14"/>
      <c r="O96" s="14">
        <f>NETWORKDAYS(Таблица22[[#This Row],[Дата начала работы]],Таблица22[[#This Row],[Дата расчета 1]])</f>
        <v>-31552</v>
      </c>
      <c r="P96" s="19">
        <f>Таблица22[[#This Row],[Дата расчета 2]]*Таблица22[[#This Row],[Ставка в день]]</f>
        <v>-435417600</v>
      </c>
      <c r="Q96" s="19"/>
      <c r="R96" s="19"/>
    </row>
    <row r="97">
      <c r="A97" s="43">
        <v>94</v>
      </c>
      <c r="B97" s="24" t="s">
        <v>255</v>
      </c>
      <c r="C97" s="28" t="s">
        <v>27</v>
      </c>
      <c r="D97" s="12">
        <v>44179</v>
      </c>
      <c r="E97" s="39" t="s">
        <v>256</v>
      </c>
      <c r="F97" s="26"/>
      <c r="G97" s="14" t="s">
        <v>40</v>
      </c>
      <c r="H97" s="26" t="s">
        <v>25</v>
      </c>
      <c r="I97" s="14"/>
      <c r="J97" s="14"/>
      <c r="K97" s="14"/>
      <c r="L97" s="23">
        <v>26280</v>
      </c>
      <c r="M97" s="14">
        <f>Таблица22[[#This Row],[Ставка в день]]*21</f>
        <v>551880</v>
      </c>
      <c r="N97" s="14"/>
      <c r="O97" s="14">
        <f>NETWORKDAYS(Таблица22[[#This Row],[Дата начала работы]],Таблица22[[#This Row],[Дата расчета 1]])</f>
        <v>-31557</v>
      </c>
      <c r="P97" s="19">
        <f>Таблица22[[#This Row],[Дата расчета 2]]*Таблица22[[#This Row],[Ставка в день]]</f>
        <v>-829317960</v>
      </c>
      <c r="Q97" s="19"/>
      <c r="R97" s="19"/>
    </row>
    <row r="98">
      <c r="A98" s="1">
        <v>95</v>
      </c>
      <c r="B98" s="24" t="s">
        <v>257</v>
      </c>
      <c r="C98" s="28" t="s">
        <v>21</v>
      </c>
      <c r="D98" s="12">
        <v>44188</v>
      </c>
      <c r="E98" s="39"/>
      <c r="F98" s="14" t="s">
        <v>23</v>
      </c>
      <c r="G98" s="14" t="s">
        <v>58</v>
      </c>
      <c r="H98" s="14" t="s">
        <v>25</v>
      </c>
      <c r="I98" s="48" t="s">
        <v>60</v>
      </c>
      <c r="J98" s="14"/>
      <c r="K98" s="59">
        <v>157500</v>
      </c>
      <c r="L98" s="59">
        <v>13500</v>
      </c>
      <c r="M98" s="14">
        <f>Таблица22[[#This Row],[Ставка в день]]*21</f>
        <v>283500</v>
      </c>
      <c r="N98" s="14"/>
      <c r="O98" s="14">
        <f>NETWORKDAYS(Таблица22[[#This Row],[Дата начала работы]],Таблица22[[#This Row],[Дата расчета 1]])</f>
        <v>-31562</v>
      </c>
      <c r="P98" s="19">
        <f>Таблица22[[#This Row],[Дата расчета 2]]*Таблица22[[#This Row],[Ставка в день]]</f>
        <v>-426087000</v>
      </c>
      <c r="Q98" s="19"/>
      <c r="R98" s="39" t="s">
        <v>258</v>
      </c>
    </row>
    <row r="99">
      <c r="A99" s="43">
        <v>96</v>
      </c>
      <c r="B99" s="24" t="s">
        <v>259</v>
      </c>
      <c r="C99" s="28" t="s">
        <v>21</v>
      </c>
      <c r="D99" s="12">
        <v>44193</v>
      </c>
      <c r="E99" s="39"/>
      <c r="F99" s="58" t="s">
        <v>71</v>
      </c>
      <c r="G99" s="14" t="s">
        <v>260</v>
      </c>
      <c r="H99" s="14" t="s">
        <v>25</v>
      </c>
      <c r="I99" s="48" t="s">
        <v>60</v>
      </c>
      <c r="J99" s="14"/>
      <c r="K99" s="16">
        <v>126000</v>
      </c>
      <c r="L99" s="23">
        <v>12000</v>
      </c>
      <c r="M99" s="14">
        <f>Таблица22[[#This Row],[Ставка в день]]*21</f>
        <v>252000</v>
      </c>
      <c r="N99" s="14"/>
      <c r="O99" s="14">
        <f>NETWORKDAYS(Таблица22[[#This Row],[Дата начала работы]],Таблица22[[#This Row],[Дата расчета 1]])</f>
        <v>-31567</v>
      </c>
      <c r="P99" s="19">
        <f>Таблица22[[#This Row],[Дата расчета 2]]*Таблица22[[#This Row],[Ставка в день]]</f>
        <v>-378804000</v>
      </c>
      <c r="Q99" s="19"/>
      <c r="R99" s="19" t="s">
        <v>261</v>
      </c>
    </row>
    <row r="100">
      <c r="A100" s="43">
        <v>97</v>
      </c>
      <c r="B100" s="24" t="s">
        <v>262</v>
      </c>
      <c r="C100" s="28" t="s">
        <v>27</v>
      </c>
      <c r="D100" s="12">
        <v>44193</v>
      </c>
      <c r="E100" s="39" t="s">
        <v>263</v>
      </c>
      <c r="F100" s="14" t="s">
        <v>71</v>
      </c>
      <c r="G100" s="14" t="s">
        <v>260</v>
      </c>
      <c r="H100" s="14" t="s">
        <v>59</v>
      </c>
      <c r="I100" s="14"/>
      <c r="J100" s="14"/>
      <c r="K100" s="14"/>
      <c r="L100" s="23">
        <v>7000</v>
      </c>
      <c r="M100" s="14">
        <f>Таблица22[[#This Row],[Ставка в день]]*21</f>
        <v>147000</v>
      </c>
      <c r="N100" s="14"/>
      <c r="O100" s="14">
        <f>NETWORKDAYS(Таблица22[[#This Row],[Дата начала работы]],Таблица22[[#This Row],[Дата расчета 1]])</f>
        <v>-31567</v>
      </c>
      <c r="P100" s="19">
        <f>Таблица22[[#This Row],[Дата расчета 2]]*Таблица22[[#This Row],[Ставка в день]]</f>
        <v>-220969000</v>
      </c>
      <c r="Q100" s="19"/>
      <c r="R100" s="19"/>
    </row>
    <row r="101">
      <c r="A101" s="43">
        <v>98</v>
      </c>
      <c r="B101" s="24" t="s">
        <v>264</v>
      </c>
      <c r="C101" s="28" t="s">
        <v>27</v>
      </c>
      <c r="D101" s="12">
        <v>44193</v>
      </c>
      <c r="E101" s="39" t="s">
        <v>265</v>
      </c>
      <c r="F101" s="51" t="s">
        <v>147</v>
      </c>
      <c r="G101" s="14" t="s">
        <v>266</v>
      </c>
      <c r="H101" s="14" t="s">
        <v>25</v>
      </c>
      <c r="I101" s="48" t="s">
        <v>60</v>
      </c>
      <c r="J101" s="14"/>
      <c r="K101" s="14"/>
      <c r="L101" s="23">
        <v>16430</v>
      </c>
      <c r="M101" s="14">
        <f>Таблица22[[#This Row],[Ставка в день]]*21</f>
        <v>345030</v>
      </c>
      <c r="N101" s="14"/>
      <c r="O101" s="14">
        <f>NETWORKDAYS(Таблица22[[#This Row],[Дата начала работы]],Таблица22[[#This Row],[Дата расчета 1]])</f>
        <v>-31567</v>
      </c>
      <c r="P101" s="19">
        <f>Таблица22[[#This Row],[Дата расчета 2]]*Таблица22[[#This Row],[Ставка в день]]</f>
        <v>-518645810</v>
      </c>
      <c r="Q101" s="19"/>
      <c r="R101" s="19"/>
    </row>
    <row r="102">
      <c r="A102" s="43">
        <v>99</v>
      </c>
      <c r="B102" s="24" t="s">
        <v>267</v>
      </c>
      <c r="C102" s="28" t="s">
        <v>21</v>
      </c>
      <c r="D102" s="12">
        <v>44194</v>
      </c>
      <c r="E102" s="39"/>
      <c r="F102" s="14" t="s">
        <v>71</v>
      </c>
      <c r="G102" s="14" t="s">
        <v>260</v>
      </c>
      <c r="H102" s="14" t="s">
        <v>48</v>
      </c>
      <c r="I102" s="48" t="s">
        <v>60</v>
      </c>
      <c r="J102" s="47">
        <v>0.14999999999999999</v>
      </c>
      <c r="K102" s="16">
        <v>172500</v>
      </c>
      <c r="L102" s="23">
        <v>18900</v>
      </c>
      <c r="M102" s="14">
        <f>Таблица22[[#This Row],[Ставка в день]]*21</f>
        <v>396900</v>
      </c>
      <c r="N102" s="14"/>
      <c r="O102" s="14">
        <f>NETWORKDAYS(Таблица22[[#This Row],[Дата начала работы]],Таблица22[[#This Row],[Дата расчета 1]])</f>
        <v>-31567</v>
      </c>
      <c r="P102" s="19">
        <f>Таблица22[[#This Row],[Дата расчета 2]]*Таблица22[[#This Row],[Ставка в день]]</f>
        <v>-596616300</v>
      </c>
      <c r="Q102" s="19"/>
      <c r="R102" s="19" t="s">
        <v>268</v>
      </c>
    </row>
    <row r="103">
      <c r="A103" s="43">
        <v>100</v>
      </c>
      <c r="B103" s="24" t="s">
        <v>269</v>
      </c>
      <c r="C103" s="28" t="s">
        <v>27</v>
      </c>
      <c r="D103" s="12">
        <v>44207</v>
      </c>
      <c r="E103" s="39" t="s">
        <v>270</v>
      </c>
      <c r="F103" s="14" t="s">
        <v>187</v>
      </c>
      <c r="G103" s="14" t="s">
        <v>188</v>
      </c>
      <c r="H103" s="14" t="s">
        <v>25</v>
      </c>
      <c r="I103" s="14"/>
      <c r="J103" s="14"/>
      <c r="K103" s="14"/>
      <c r="L103" s="23">
        <v>3810</v>
      </c>
      <c r="M103" s="14">
        <f>Таблица22[[#This Row],[Ставка в день]]*21</f>
        <v>80010</v>
      </c>
      <c r="N103" s="14"/>
      <c r="O103" s="14">
        <f>NETWORKDAYS(Таблица22[[#This Row],[Дата начала работы]],Таблица22[[#This Row],[Дата расчета 1]])</f>
        <v>-31577</v>
      </c>
      <c r="P103" s="19">
        <f>Таблица22[[#This Row],[Дата расчета 2]]*Таблица22[[#This Row],[Ставка в день]]</f>
        <v>-120308370</v>
      </c>
      <c r="Q103" s="19"/>
      <c r="R103" s="19"/>
    </row>
    <row r="104">
      <c r="A104" s="43">
        <v>101</v>
      </c>
      <c r="B104" s="24" t="s">
        <v>271</v>
      </c>
      <c r="C104" s="28" t="s">
        <v>27</v>
      </c>
      <c r="D104" s="12">
        <v>44207</v>
      </c>
      <c r="E104" s="39" t="s">
        <v>272</v>
      </c>
      <c r="F104" s="14" t="s">
        <v>71</v>
      </c>
      <c r="G104" s="14" t="s">
        <v>260</v>
      </c>
      <c r="H104" s="14" t="s">
        <v>59</v>
      </c>
      <c r="I104" s="14"/>
      <c r="J104" s="14"/>
      <c r="K104" s="14"/>
      <c r="L104" s="23">
        <v>7000</v>
      </c>
      <c r="M104" s="14">
        <f>Таблица22[[#This Row],[Ставка в день]]*21</f>
        <v>147000</v>
      </c>
      <c r="N104" s="14"/>
      <c r="O104" s="14">
        <f>NETWORKDAYS(Таблица22[[#This Row],[Дата начала работы]],Таблица22[[#This Row],[Дата расчета 1]])</f>
        <v>-31577</v>
      </c>
      <c r="P104" s="19">
        <f>Таблица22[[#This Row],[Дата расчета 2]]*Таблица22[[#This Row],[Ставка в день]]</f>
        <v>-221039000</v>
      </c>
      <c r="Q104" s="19"/>
      <c r="R104" s="19"/>
    </row>
    <row r="105">
      <c r="A105" s="43">
        <v>102</v>
      </c>
      <c r="B105" s="24" t="s">
        <v>273</v>
      </c>
      <c r="C105" s="28" t="s">
        <v>21</v>
      </c>
      <c r="D105" s="12">
        <v>44208</v>
      </c>
      <c r="E105" s="39" t="s">
        <v>274</v>
      </c>
      <c r="F105" s="14" t="s">
        <v>29</v>
      </c>
      <c r="G105" s="14" t="s">
        <v>275</v>
      </c>
      <c r="H105" s="14" t="s">
        <v>25</v>
      </c>
      <c r="I105" s="14"/>
      <c r="J105" s="14"/>
      <c r="K105" s="23">
        <v>436800</v>
      </c>
      <c r="L105" s="23">
        <v>41600</v>
      </c>
      <c r="M105" s="14">
        <f>Таблица22[[#This Row],[Ставка в день]]*21</f>
        <v>873600</v>
      </c>
      <c r="N105" s="14"/>
      <c r="O105" s="14">
        <f>NETWORKDAYS(Таблица22[[#This Row],[Дата начала работы]],Таблица22[[#This Row],[Дата расчета 1]])</f>
        <v>-31577</v>
      </c>
      <c r="P105" s="19">
        <f>Таблица22[[#This Row],[Дата расчета 2]]*Таблица22[[#This Row],[Ставка в день]]</f>
        <v>-1313603200</v>
      </c>
      <c r="Q105" s="19"/>
      <c r="R105" s="19" t="s">
        <v>276</v>
      </c>
    </row>
    <row r="106">
      <c r="A106" s="1">
        <v>103</v>
      </c>
      <c r="B106" s="24" t="s">
        <v>277</v>
      </c>
      <c r="C106" s="28" t="s">
        <v>21</v>
      </c>
      <c r="D106" s="12">
        <v>44228</v>
      </c>
      <c r="E106" s="39" t="s">
        <v>278</v>
      </c>
      <c r="F106" s="26" t="s">
        <v>29</v>
      </c>
      <c r="G106" s="14" t="s">
        <v>275</v>
      </c>
      <c r="H106" s="14" t="s">
        <v>25</v>
      </c>
      <c r="I106" s="14"/>
      <c r="J106" s="14"/>
      <c r="K106" s="23">
        <v>459800</v>
      </c>
      <c r="L106" s="23">
        <v>43791</v>
      </c>
      <c r="M106" s="14">
        <f>Таблица22[[#This Row],[Ставка в день]]*21</f>
        <v>919611</v>
      </c>
      <c r="N106" s="14"/>
      <c r="O106" s="14">
        <f>NETWORKDAYS(Таблица22[[#This Row],[Дата начала работы]],Таблица22[[#This Row],[Дата расчета 1]])</f>
        <v>-31592</v>
      </c>
      <c r="P106" s="19">
        <f>Таблица22[[#This Row],[Дата расчета 2]]*Таблица22[[#This Row],[Ставка в день]]</f>
        <v>-1383445272</v>
      </c>
      <c r="Q106" s="19"/>
      <c r="R106" s="19" t="s">
        <v>276</v>
      </c>
    </row>
    <row r="107">
      <c r="A107" s="43">
        <v>104</v>
      </c>
      <c r="B107" s="24" t="s">
        <v>279</v>
      </c>
      <c r="C107" s="28" t="s">
        <v>27</v>
      </c>
      <c r="D107" s="12">
        <v>44235</v>
      </c>
      <c r="E107" s="39" t="s">
        <v>280</v>
      </c>
      <c r="F107" s="26" t="s">
        <v>23</v>
      </c>
      <c r="G107" s="14" t="s">
        <v>120</v>
      </c>
      <c r="H107" s="14" t="s">
        <v>25</v>
      </c>
      <c r="I107" s="48" t="s">
        <v>60</v>
      </c>
      <c r="J107" s="14"/>
      <c r="K107" s="14"/>
      <c r="L107" s="23">
        <v>20800</v>
      </c>
      <c r="M107" s="14">
        <f>Таблица22[[#This Row],[Ставка в день]]*21</f>
        <v>436800</v>
      </c>
      <c r="N107" s="14"/>
      <c r="O107" s="14">
        <f>NETWORKDAYS(Таблица22[[#This Row],[Дата начала работы]],Таблица22[[#This Row],[Дата расчета 1]])</f>
        <v>-31597</v>
      </c>
      <c r="P107" s="19">
        <f>Таблица22[[#This Row],[Дата расчета 2]]*Таблица22[[#This Row],[Ставка в день]]</f>
        <v>-657217600</v>
      </c>
      <c r="Q107" s="19"/>
      <c r="R107" s="19"/>
    </row>
    <row r="108">
      <c r="A108" s="43">
        <v>105</v>
      </c>
      <c r="B108" s="24" t="s">
        <v>281</v>
      </c>
      <c r="C108" s="28" t="s">
        <v>21</v>
      </c>
      <c r="D108" s="12">
        <v>44242</v>
      </c>
      <c r="E108" s="39"/>
      <c r="F108" s="14" t="s">
        <v>79</v>
      </c>
      <c r="G108" s="14" t="s">
        <v>79</v>
      </c>
      <c r="H108" s="14" t="s">
        <v>48</v>
      </c>
      <c r="I108" s="48" t="s">
        <v>60</v>
      </c>
      <c r="J108" s="14"/>
      <c r="K108" s="16">
        <v>138000</v>
      </c>
      <c r="L108" s="23">
        <v>13143</v>
      </c>
      <c r="M108" s="14">
        <f>Таблица22[[#This Row],[Ставка в день]]*21</f>
        <v>276003</v>
      </c>
      <c r="N108" s="14"/>
      <c r="O108" s="14">
        <f>NETWORKDAYS(Таблица22[[#This Row],[Дата начала работы]],Таблица22[[#This Row],[Дата расчета 1]])</f>
        <v>-31602</v>
      </c>
      <c r="P108" s="19">
        <f>Таблица22[[#This Row],[Дата расчета 2]]*Таблица22[[#This Row],[Ставка в день]]</f>
        <v>-415345086</v>
      </c>
      <c r="Q108" s="19"/>
      <c r="R108" s="19" t="s">
        <v>282</v>
      </c>
    </row>
    <row r="109">
      <c r="A109" s="43">
        <v>106</v>
      </c>
      <c r="B109" s="24" t="s">
        <v>283</v>
      </c>
      <c r="C109" s="28" t="s">
        <v>27</v>
      </c>
      <c r="D109" s="12">
        <v>44244</v>
      </c>
      <c r="E109" s="39" t="s">
        <v>284</v>
      </c>
      <c r="F109" s="14" t="s">
        <v>29</v>
      </c>
      <c r="G109" s="14" t="s">
        <v>153</v>
      </c>
      <c r="H109" s="14" t="s">
        <v>25</v>
      </c>
      <c r="I109" s="14"/>
      <c r="J109" s="14"/>
      <c r="K109" s="14"/>
      <c r="L109" s="23">
        <v>8572</v>
      </c>
      <c r="M109" s="14">
        <f>Таблица22[[#This Row],[Ставка в день]]*21</f>
        <v>180012</v>
      </c>
      <c r="N109" s="14"/>
      <c r="O109" s="14">
        <f>NETWORKDAYS(Таблица22[[#This Row],[Дата начала работы]],Таблица22[[#This Row],[Дата расчета 1]])</f>
        <v>-31602</v>
      </c>
      <c r="P109" s="19">
        <f>Таблица22[[#This Row],[Дата расчета 2]]*Таблица22[[#This Row],[Ставка в день]]</f>
        <v>-270892344</v>
      </c>
      <c r="Q109" s="19"/>
      <c r="R109" s="19"/>
    </row>
    <row r="110">
      <c r="A110" s="43">
        <v>107</v>
      </c>
      <c r="B110" s="24" t="s">
        <v>285</v>
      </c>
      <c r="C110" s="28" t="s">
        <v>27</v>
      </c>
      <c r="D110" s="12">
        <v>44247</v>
      </c>
      <c r="E110" s="39" t="s">
        <v>286</v>
      </c>
      <c r="F110" s="26" t="s">
        <v>79</v>
      </c>
      <c r="G110" s="14" t="s">
        <v>79</v>
      </c>
      <c r="H110" s="14" t="s">
        <v>25</v>
      </c>
      <c r="I110" s="48" t="s">
        <v>60</v>
      </c>
      <c r="J110" s="14"/>
      <c r="K110" s="16">
        <v>246000</v>
      </c>
      <c r="L110" s="23">
        <v>25772</v>
      </c>
      <c r="M110" s="14">
        <f>Таблица22[[#This Row],[Ставка в день]]*21</f>
        <v>541212</v>
      </c>
      <c r="N110" s="14"/>
      <c r="O110" s="14">
        <f>NETWORKDAYS(Таблица22[[#This Row],[Дата начала работы]],Таблица22[[#This Row],[Дата расчета 1]])</f>
        <v>-31605</v>
      </c>
      <c r="P110" s="19">
        <f>Таблица22[[#This Row],[Дата расчета 2]]*Таблица22[[#This Row],[Ставка в день]]</f>
        <v>-814524060</v>
      </c>
      <c r="Q110" s="19"/>
      <c r="R110" s="19"/>
    </row>
    <row r="111">
      <c r="A111" s="43">
        <v>108</v>
      </c>
      <c r="B111" s="24" t="s">
        <v>287</v>
      </c>
      <c r="C111" s="28" t="s">
        <v>27</v>
      </c>
      <c r="D111" s="12">
        <v>44251</v>
      </c>
      <c r="E111" s="39" t="s">
        <v>288</v>
      </c>
      <c r="F111" s="14" t="s">
        <v>23</v>
      </c>
      <c r="G111" s="14" t="s">
        <v>168</v>
      </c>
      <c r="H111" s="14"/>
      <c r="I111" s="14"/>
      <c r="J111" s="14"/>
      <c r="K111" s="14"/>
      <c r="L111" s="23"/>
      <c r="M111" s="14">
        <f>Таблица22[[#This Row],[Ставка в день]]*21</f>
        <v>0</v>
      </c>
      <c r="N111" s="14"/>
      <c r="O111" s="14">
        <f>NETWORKDAYS(Таблица22[[#This Row],[Дата начала работы]],Таблица22[[#This Row],[Дата расчета 1]])</f>
        <v>-31607</v>
      </c>
      <c r="P111" s="19">
        <f>Таблица22[[#This Row],[Дата расчета 2]]*Таблица22[[#This Row],[Ставка в день]]</f>
        <v>0</v>
      </c>
      <c r="Q111" s="19"/>
      <c r="R111" s="19"/>
    </row>
    <row r="112">
      <c r="A112" s="1">
        <v>109</v>
      </c>
      <c r="B112" s="24" t="s">
        <v>289</v>
      </c>
      <c r="C112" s="28" t="s">
        <v>27</v>
      </c>
      <c r="D112" s="12">
        <v>44264</v>
      </c>
      <c r="E112" s="39" t="s">
        <v>290</v>
      </c>
      <c r="F112" s="14" t="s">
        <v>23</v>
      </c>
      <c r="G112" s="14" t="s">
        <v>168</v>
      </c>
      <c r="H112" s="14" t="s">
        <v>59</v>
      </c>
      <c r="I112" s="14"/>
      <c r="J112" s="14"/>
      <c r="K112" s="14"/>
      <c r="L112" s="23"/>
      <c r="M112" s="14">
        <f>Таблица22[[#This Row],[Ставка в день]]*21</f>
        <v>0</v>
      </c>
      <c r="N112" s="14"/>
      <c r="O112" s="14">
        <f>NETWORKDAYS(Таблица22[[#This Row],[Дата начала работы]],Таблица22[[#This Row],[Дата расчета 1]])</f>
        <v>-31617</v>
      </c>
      <c r="P112" s="19">
        <f>Таблица22[[#This Row],[Дата расчета 2]]*Таблица22[[#This Row],[Ставка в день]]</f>
        <v>0</v>
      </c>
      <c r="Q112" s="19"/>
      <c r="R112" s="19"/>
    </row>
    <row r="113">
      <c r="A113" s="1">
        <v>110</v>
      </c>
      <c r="B113" s="24" t="s">
        <v>291</v>
      </c>
      <c r="C113" s="28" t="s">
        <v>27</v>
      </c>
      <c r="D113" s="12">
        <v>44270</v>
      </c>
      <c r="E113" s="39" t="s">
        <v>292</v>
      </c>
      <c r="F113" s="14" t="s">
        <v>23</v>
      </c>
      <c r="G113" s="14" t="s">
        <v>168</v>
      </c>
      <c r="H113" s="14" t="s">
        <v>25</v>
      </c>
      <c r="I113" s="14"/>
      <c r="J113" s="14"/>
      <c r="K113" s="16">
        <v>310400</v>
      </c>
      <c r="L113" s="23">
        <v>30000</v>
      </c>
      <c r="M113" s="14">
        <f>Таблица22[[#This Row],[Ставка в день]]*21</f>
        <v>630000</v>
      </c>
      <c r="N113" s="14"/>
      <c r="O113" s="14">
        <f>NETWORKDAYS(Таблица22[[#This Row],[Дата начала работы]],Таблица22[[#This Row],[Дата расчета 1]])</f>
        <v>-31622</v>
      </c>
      <c r="P113" s="19">
        <f>Таблица22[[#This Row],[Дата расчета 2]]*Таблица22[[#This Row],[Ставка в день]]</f>
        <v>-948660000</v>
      </c>
      <c r="Q113" s="19"/>
      <c r="R113" s="19"/>
    </row>
    <row r="114">
      <c r="A114" s="1">
        <v>111</v>
      </c>
      <c r="B114" s="24" t="s">
        <v>293</v>
      </c>
      <c r="C114" s="28" t="s">
        <v>27</v>
      </c>
      <c r="D114" s="12">
        <v>44270</v>
      </c>
      <c r="E114" s="39" t="s">
        <v>294</v>
      </c>
      <c r="F114" s="51" t="s">
        <v>147</v>
      </c>
      <c r="G114" s="14" t="s">
        <v>172</v>
      </c>
      <c r="H114" s="14" t="s">
        <v>25</v>
      </c>
      <c r="I114" s="14"/>
      <c r="J114" s="14"/>
      <c r="K114" s="14"/>
      <c r="L114" s="23">
        <v>25200</v>
      </c>
      <c r="M114" s="14">
        <f>Таблица22[[#This Row],[Ставка в день]]*21</f>
        <v>529200</v>
      </c>
      <c r="N114" s="14"/>
      <c r="O114" s="14">
        <f>NETWORKDAYS(Таблица22[[#This Row],[Дата начала работы]],Таблица22[[#This Row],[Дата расчета 1]])</f>
        <v>-31622</v>
      </c>
      <c r="P114" s="19">
        <f>Таблица22[[#This Row],[Дата расчета 2]]*Таблица22[[#This Row],[Ставка в день]]</f>
        <v>-796874400</v>
      </c>
      <c r="Q114" s="19"/>
      <c r="R114" s="19"/>
    </row>
    <row r="115">
      <c r="A115" s="1">
        <v>112</v>
      </c>
      <c r="B115" s="24" t="s">
        <v>295</v>
      </c>
      <c r="C115" s="28" t="s">
        <v>21</v>
      </c>
      <c r="D115" s="12">
        <v>44273</v>
      </c>
      <c r="E115" s="39"/>
      <c r="F115" s="14" t="s">
        <v>29</v>
      </c>
      <c r="G115" s="14" t="s">
        <v>296</v>
      </c>
      <c r="H115" s="14" t="s">
        <v>59</v>
      </c>
      <c r="I115" s="48" t="s">
        <v>60</v>
      </c>
      <c r="J115" s="14"/>
      <c r="K115" s="16">
        <v>206900</v>
      </c>
      <c r="L115" s="23">
        <v>19705</v>
      </c>
      <c r="M115" s="14">
        <f>Таблица22[[#This Row],[Ставка в день]]*21</f>
        <v>413805</v>
      </c>
      <c r="N115" s="14"/>
      <c r="O115" s="14">
        <f>NETWORKDAYS(Таблица22[[#This Row],[Дата начала работы]],Таблица22[[#This Row],[Дата расчета 1]])</f>
        <v>-31623</v>
      </c>
      <c r="P115" s="19">
        <f>Таблица22[[#This Row],[Дата расчета 2]]*Таблица22[[#This Row],[Ставка в день]]</f>
        <v>-623131215</v>
      </c>
      <c r="Q115" s="19"/>
      <c r="R115" s="19"/>
    </row>
    <row r="116">
      <c r="A116" s="43">
        <v>113</v>
      </c>
      <c r="B116" s="24" t="s">
        <v>297</v>
      </c>
      <c r="C116" s="28" t="s">
        <v>27</v>
      </c>
      <c r="D116" s="12">
        <v>44277</v>
      </c>
      <c r="E116" s="39" t="s">
        <v>93</v>
      </c>
      <c r="F116" s="26" t="s">
        <v>23</v>
      </c>
      <c r="G116" s="14" t="s">
        <v>58</v>
      </c>
      <c r="H116" s="14" t="s">
        <v>59</v>
      </c>
      <c r="I116" s="14" t="s">
        <v>60</v>
      </c>
      <c r="J116" s="14"/>
      <c r="K116" s="14"/>
      <c r="L116" s="23">
        <v>27384</v>
      </c>
      <c r="M116" s="14">
        <f>Таблица22[[#This Row],[Ставка в день]]*21</f>
        <v>575064</v>
      </c>
      <c r="N116" s="14"/>
      <c r="O116" s="14">
        <f>NETWORKDAYS(Таблица22[[#This Row],[Дата начала работы]],Таблица22[[#This Row],[Дата расчета 1]])</f>
        <v>-31627</v>
      </c>
      <c r="P116" s="19">
        <f>Таблица22[[#This Row],[Дата расчета 2]]*Таблица22[[#This Row],[Ставка в день]]</f>
        <v>-866073768</v>
      </c>
      <c r="Q116" s="19"/>
      <c r="R116" s="19"/>
    </row>
    <row r="117">
      <c r="A117" s="1">
        <v>114</v>
      </c>
      <c r="B117" s="24" t="s">
        <v>298</v>
      </c>
      <c r="C117" s="28" t="s">
        <v>27</v>
      </c>
      <c r="D117" s="12">
        <v>44277</v>
      </c>
      <c r="E117" s="39" t="s">
        <v>299</v>
      </c>
      <c r="F117" s="26" t="s">
        <v>29</v>
      </c>
      <c r="G117" s="14" t="s">
        <v>153</v>
      </c>
      <c r="H117" s="14" t="s">
        <v>300</v>
      </c>
      <c r="I117" s="14"/>
      <c r="J117" s="14"/>
      <c r="K117" s="14"/>
      <c r="L117" s="23">
        <v>17515</v>
      </c>
      <c r="M117" s="14">
        <f>Таблица22[[#This Row],[Ставка в день]]*21</f>
        <v>367815</v>
      </c>
      <c r="N117" s="14"/>
      <c r="O117" s="14">
        <f>NETWORKDAYS(Таблица22[[#This Row],[Дата начала работы]],Таблица22[[#This Row],[Дата расчета 1]])</f>
        <v>-31627</v>
      </c>
      <c r="P117" s="19">
        <f>Таблица22[[#This Row],[Дата расчета 2]]*Таблица22[[#This Row],[Ставка в день]]</f>
        <v>-553946905</v>
      </c>
      <c r="Q117" s="19"/>
      <c r="R117" s="19"/>
    </row>
    <row r="118">
      <c r="A118" s="43">
        <v>115</v>
      </c>
      <c r="B118" s="24" t="s">
        <v>301</v>
      </c>
      <c r="C118" s="28" t="s">
        <v>27</v>
      </c>
      <c r="D118" s="12">
        <v>44284</v>
      </c>
      <c r="E118" s="39" t="s">
        <v>223</v>
      </c>
      <c r="F118" s="14" t="s">
        <v>23</v>
      </c>
      <c r="G118" s="14" t="s">
        <v>58</v>
      </c>
      <c r="H118" s="14" t="s">
        <v>254</v>
      </c>
      <c r="I118" s="48" t="s">
        <v>60</v>
      </c>
      <c r="J118" s="14"/>
      <c r="K118" s="14"/>
      <c r="L118" s="23">
        <v>12050</v>
      </c>
      <c r="M118" s="14">
        <f>Таблица22[[#This Row],[Ставка в день]]*21</f>
        <v>253050</v>
      </c>
      <c r="N118" s="14"/>
      <c r="O118" s="14">
        <f>NETWORKDAYS(Таблица22[[#This Row],[Дата начала работы]],Таблица22[[#This Row],[Дата расчета 1]])</f>
        <v>-31632</v>
      </c>
      <c r="P118" s="19">
        <f>Таблица22[[#This Row],[Дата расчета 2]]*Таблица22[[#This Row],[Ставка в день]]</f>
        <v>-381165600</v>
      </c>
      <c r="Q118" s="19"/>
      <c r="R118" s="19"/>
    </row>
    <row r="119" ht="15.6" customHeight="1">
      <c r="A119" s="43">
        <v>116</v>
      </c>
      <c r="B119" s="24" t="s">
        <v>302</v>
      </c>
      <c r="C119" s="28" t="s">
        <v>27</v>
      </c>
      <c r="D119" s="12">
        <v>44288</v>
      </c>
      <c r="E119" s="39" t="s">
        <v>288</v>
      </c>
      <c r="F119" s="14" t="s">
        <v>29</v>
      </c>
      <c r="G119" s="14" t="s">
        <v>117</v>
      </c>
      <c r="H119" s="14" t="s">
        <v>25</v>
      </c>
      <c r="I119" s="14" t="s">
        <v>60</v>
      </c>
      <c r="J119" s="14"/>
      <c r="K119" s="14"/>
      <c r="L119" s="23">
        <v>12953</v>
      </c>
      <c r="M119" s="14">
        <f>Таблица22[[#This Row],[Ставка в день]]*21</f>
        <v>272013</v>
      </c>
      <c r="N119" s="14"/>
      <c r="O119" s="14">
        <f>NETWORKDAYS(Таблица22[[#This Row],[Дата начала работы]],Таблица22[[#This Row],[Дата расчета 1]])</f>
        <v>-31634</v>
      </c>
      <c r="P119" s="19">
        <f>Таблица22[[#This Row],[Дата расчета 2]]*Таблица22[[#This Row],[Ставка в день]]</f>
        <v>-409755202</v>
      </c>
      <c r="Q119" s="19"/>
      <c r="R119" s="19"/>
    </row>
    <row r="120" ht="15" customHeight="1">
      <c r="A120" s="43">
        <v>117</v>
      </c>
      <c r="B120" s="24" t="s">
        <v>303</v>
      </c>
      <c r="C120" s="28" t="s">
        <v>27</v>
      </c>
      <c r="D120" s="12">
        <v>44298</v>
      </c>
      <c r="E120" s="39" t="s">
        <v>304</v>
      </c>
      <c r="F120" s="26"/>
      <c r="G120" s="14" t="s">
        <v>305</v>
      </c>
      <c r="H120" s="14" t="s">
        <v>25</v>
      </c>
      <c r="I120" s="14" t="s">
        <v>60</v>
      </c>
      <c r="J120" s="14"/>
      <c r="K120" s="14"/>
      <c r="L120" s="23">
        <v>8096</v>
      </c>
      <c r="M120" s="14">
        <f>Таблица22[[#This Row],[Ставка в день]]*21</f>
        <v>170016</v>
      </c>
      <c r="N120" s="14"/>
      <c r="O120" s="14">
        <f>NETWORKDAYS(Таблица22[[#This Row],[Дата начала работы]],Таблица22[[#This Row],[Дата расчета 1]])</f>
        <v>-31642</v>
      </c>
      <c r="P120" s="19">
        <f>Таблица22[[#This Row],[Дата расчета 2]]*Таблица22[[#This Row],[Ставка в день]]</f>
        <v>-256173632</v>
      </c>
      <c r="Q120" s="19"/>
      <c r="R120" s="19"/>
    </row>
    <row r="121" ht="15" customHeight="1">
      <c r="A121" s="43">
        <v>118</v>
      </c>
      <c r="B121" s="24" t="s">
        <v>306</v>
      </c>
      <c r="C121" s="28" t="s">
        <v>27</v>
      </c>
      <c r="D121" s="12">
        <v>44312</v>
      </c>
      <c r="E121" s="39" t="s">
        <v>93</v>
      </c>
      <c r="F121" s="14"/>
      <c r="G121" s="14" t="s">
        <v>153</v>
      </c>
      <c r="H121" s="14" t="s">
        <v>25</v>
      </c>
      <c r="I121" s="14" t="s">
        <v>60</v>
      </c>
      <c r="J121" s="14"/>
      <c r="K121" s="14"/>
      <c r="L121" s="23">
        <v>10800</v>
      </c>
      <c r="M121" s="14">
        <f>Таблица22[[#This Row],[Ставка в день]]*21</f>
        <v>226800</v>
      </c>
      <c r="N121" s="14"/>
      <c r="O121" s="14">
        <f>NETWORKDAYS(Таблица22[[#This Row],[Дата начала работы]],Таблица22[[#This Row],[Дата расчета 1]])</f>
        <v>-31652</v>
      </c>
      <c r="P121" s="19">
        <f>Таблица22[[#This Row],[Дата расчета 2]]*Таблица22[[#This Row],[Ставка в день]]</f>
        <v>-341841600</v>
      </c>
      <c r="Q121" s="19"/>
      <c r="R121" s="19"/>
    </row>
    <row r="122" ht="15" customHeight="1">
      <c r="A122" s="43">
        <v>119</v>
      </c>
      <c r="B122" s="24" t="s">
        <v>307</v>
      </c>
      <c r="C122" s="28" t="s">
        <v>21</v>
      </c>
      <c r="D122" s="12">
        <v>44312</v>
      </c>
      <c r="E122" s="39"/>
      <c r="F122" s="51" t="s">
        <v>147</v>
      </c>
      <c r="G122" s="14" t="s">
        <v>308</v>
      </c>
      <c r="H122" s="14" t="s">
        <v>25</v>
      </c>
      <c r="I122" s="14" t="s">
        <v>60</v>
      </c>
      <c r="J122" s="47">
        <v>0.29999999999999999</v>
      </c>
      <c r="K122" s="60">
        <v>229900</v>
      </c>
      <c r="L122" s="23">
        <v>28464</v>
      </c>
      <c r="M122" s="14">
        <f>Таблица22[[#This Row],[Ставка в день]]*21</f>
        <v>597744</v>
      </c>
      <c r="N122" s="14"/>
      <c r="O122" s="14">
        <f>NETWORKDAYS(Таблица22[[#This Row],[Дата начала работы]],Таблица22[[#This Row],[Дата расчета 1]])</f>
        <v>-31652</v>
      </c>
      <c r="P122" s="19">
        <f>Таблица22[[#This Row],[Дата расчета 2]]*Таблица22[[#This Row],[Ставка в день]]</f>
        <v>-900942528</v>
      </c>
      <c r="Q122" s="19"/>
      <c r="R122" s="39" t="s">
        <v>309</v>
      </c>
    </row>
    <row r="123" ht="15" customHeight="1">
      <c r="A123" s="43">
        <v>120</v>
      </c>
      <c r="B123" s="24" t="s">
        <v>310</v>
      </c>
      <c r="C123" s="28" t="s">
        <v>21</v>
      </c>
      <c r="D123" s="12">
        <v>44316</v>
      </c>
      <c r="E123" s="39"/>
      <c r="F123" s="51" t="s">
        <v>311</v>
      </c>
      <c r="G123" s="14" t="s">
        <v>305</v>
      </c>
      <c r="H123" s="14" t="s">
        <v>25</v>
      </c>
      <c r="I123" s="14" t="s">
        <v>60</v>
      </c>
      <c r="J123" s="14"/>
      <c r="K123" s="61">
        <v>130000</v>
      </c>
      <c r="L123" s="23">
        <v>12381</v>
      </c>
      <c r="M123" s="14">
        <f>Таблица22[[#This Row],[Ставка в день]]*21</f>
        <v>260001</v>
      </c>
      <c r="N123" s="14"/>
      <c r="O123" s="14">
        <f>NETWORKDAYS(Таблица22[[#This Row],[Дата начала работы]],Таблица22[[#This Row],[Дата расчета 1]])</f>
        <v>-31654</v>
      </c>
      <c r="P123" s="19">
        <f>Таблица22[[#This Row],[Дата расчета 2]]*Таблица22[[#This Row],[Ставка в день]]</f>
        <v>-391908174</v>
      </c>
      <c r="Q123" s="19"/>
      <c r="R123" s="19"/>
    </row>
    <row r="124" ht="15" customHeight="1">
      <c r="A124" s="43">
        <v>121</v>
      </c>
      <c r="B124" s="54" t="s">
        <v>312</v>
      </c>
      <c r="C124" s="28" t="s">
        <v>21</v>
      </c>
      <c r="D124" s="12">
        <v>44327</v>
      </c>
      <c r="E124" s="39"/>
      <c r="F124" s="14"/>
      <c r="G124" s="14" t="s">
        <v>58</v>
      </c>
      <c r="H124" s="14" t="s">
        <v>25</v>
      </c>
      <c r="I124" s="14" t="s">
        <v>60</v>
      </c>
      <c r="J124" s="14"/>
      <c r="K124" s="60">
        <v>384000</v>
      </c>
      <c r="L124" s="61">
        <v>32000</v>
      </c>
      <c r="M124" s="14">
        <f>Таблица22[[#This Row],[Ставка в день]]*21</f>
        <v>672000</v>
      </c>
      <c r="N124" s="14"/>
      <c r="O124" s="14">
        <f>NETWORKDAYS(Таблица22[[#This Row],[Дата начала работы]],Таблица22[[#This Row],[Дата расчета 1]])</f>
        <v>-31662</v>
      </c>
      <c r="P124" s="19">
        <f>Таблица22[[#This Row],[Дата расчета 2]]*Таблица22[[#This Row],[Ставка в день]]</f>
        <v>-1013184000</v>
      </c>
      <c r="Q124" s="19"/>
      <c r="R124" s="39" t="s">
        <v>313</v>
      </c>
    </row>
    <row r="125" ht="15" customHeight="1">
      <c r="A125" s="1">
        <v>122</v>
      </c>
      <c r="B125" s="24" t="s">
        <v>314</v>
      </c>
      <c r="C125" s="28" t="s">
        <v>27</v>
      </c>
      <c r="D125" s="12">
        <v>44327</v>
      </c>
      <c r="E125" s="39" t="s">
        <v>315</v>
      </c>
      <c r="F125" s="14"/>
      <c r="G125" s="14" t="s">
        <v>58</v>
      </c>
      <c r="H125" s="14" t="s">
        <v>59</v>
      </c>
      <c r="I125" s="14"/>
      <c r="J125" s="14"/>
      <c r="K125" s="14"/>
      <c r="L125" s="23">
        <v>18610</v>
      </c>
      <c r="M125" s="14">
        <f>Таблица22[[#This Row],[Ставка в день]]*21</f>
        <v>390810</v>
      </c>
      <c r="N125" s="14"/>
      <c r="O125" s="14">
        <f>NETWORKDAYS(Таблица22[[#This Row],[Дата начала работы]],Таблица22[[#This Row],[Дата расчета 1]])</f>
        <v>-31662</v>
      </c>
      <c r="P125" s="19">
        <f>Таблица22[[#This Row],[Дата расчета 2]]*Таблица22[[#This Row],[Ставка в день]]</f>
        <v>-589229820</v>
      </c>
      <c r="Q125" s="19"/>
      <c r="R125" s="19"/>
    </row>
    <row r="126" ht="15" customHeight="1">
      <c r="A126" s="1">
        <v>123</v>
      </c>
      <c r="B126" s="24" t="s">
        <v>316</v>
      </c>
      <c r="C126" s="28" t="s">
        <v>21</v>
      </c>
      <c r="D126" s="12">
        <v>44333</v>
      </c>
      <c r="E126" s="39"/>
      <c r="F126" s="14"/>
      <c r="G126" s="14" t="s">
        <v>47</v>
      </c>
      <c r="H126" s="14" t="s">
        <v>158</v>
      </c>
      <c r="I126" s="14"/>
      <c r="J126" s="14"/>
      <c r="K126" s="61">
        <v>344900</v>
      </c>
      <c r="L126" s="23">
        <v>32845</v>
      </c>
      <c r="M126" s="14">
        <f>Таблица22[[#This Row],[Ставка в день]]*21</f>
        <v>689745</v>
      </c>
      <c r="N126" s="14"/>
      <c r="O126" s="14">
        <f>NETWORKDAYS(Таблица22[[#This Row],[Дата начала работы]],Таблица22[[#This Row],[Дата расчета 1]])</f>
        <v>-31667</v>
      </c>
      <c r="P126" s="19">
        <f>Таблица22[[#This Row],[Дата расчета 2]]*Таблица22[[#This Row],[Ставка в день]]</f>
        <v>-1040102615</v>
      </c>
      <c r="Q126" s="19"/>
      <c r="R126" s="19"/>
    </row>
    <row r="127" ht="15.6" customHeight="1">
      <c r="A127" s="1">
        <v>124</v>
      </c>
      <c r="B127" s="24" t="s">
        <v>204</v>
      </c>
      <c r="C127" s="28" t="s">
        <v>21</v>
      </c>
      <c r="D127" s="12">
        <v>44334</v>
      </c>
      <c r="E127" s="39"/>
      <c r="F127" s="14"/>
      <c r="G127" s="26" t="s">
        <v>58</v>
      </c>
      <c r="H127" s="14" t="s">
        <v>25</v>
      </c>
      <c r="I127" s="14" t="s">
        <v>60</v>
      </c>
      <c r="J127" s="14"/>
      <c r="K127" s="59">
        <v>287400</v>
      </c>
      <c r="L127" s="23">
        <v>27960</v>
      </c>
      <c r="M127" s="14">
        <f>Таблица22[[#This Row],[Ставка в день]]*21</f>
        <v>587160</v>
      </c>
      <c r="N127" s="14"/>
      <c r="O127" s="14">
        <f>NETWORKDAYS(Таблица22[[#This Row],[Дата начала работы]],Таблица22[[#This Row],[Дата расчета 1]])</f>
        <v>-31667</v>
      </c>
      <c r="P127" s="19">
        <f>Таблица22[[#This Row],[Дата расчета 2]]*Таблица22[[#This Row],[Ставка в день]]</f>
        <v>-885409320</v>
      </c>
      <c r="Q127" s="19"/>
      <c r="R127" s="19"/>
    </row>
    <row r="128" ht="34.200000000000003" customHeight="1">
      <c r="A128" s="43">
        <v>125</v>
      </c>
      <c r="B128" s="24" t="s">
        <v>317</v>
      </c>
      <c r="C128" s="28" t="s">
        <v>27</v>
      </c>
      <c r="D128" s="12">
        <v>44334</v>
      </c>
      <c r="E128" s="39" t="s">
        <v>318</v>
      </c>
      <c r="F128" s="14"/>
      <c r="G128" s="14" t="s">
        <v>153</v>
      </c>
      <c r="H128" s="14" t="s">
        <v>25</v>
      </c>
      <c r="I128" s="14" t="s">
        <v>60</v>
      </c>
      <c r="J128" s="47">
        <v>0.14999999999999999</v>
      </c>
      <c r="K128" s="61">
        <v>230000</v>
      </c>
      <c r="L128" s="23">
        <v>25191</v>
      </c>
      <c r="M128" s="14">
        <f>Таблица22[[#This Row],[Ставка в день]]*21</f>
        <v>529011</v>
      </c>
      <c r="N128" s="14"/>
      <c r="O128" s="14">
        <f>NETWORKDAYS(Таблица22[[#This Row],[Дата начала работы]],Таблица22[[#This Row],[Дата расчета 1]])</f>
        <v>-31667</v>
      </c>
      <c r="P128" s="19">
        <f>Таблица22[[#This Row],[Дата расчета 2]]*Таблица22[[#This Row],[Ставка в день]]</f>
        <v>-797723397</v>
      </c>
      <c r="Q128" s="19"/>
      <c r="R128" s="39" t="s">
        <v>319</v>
      </c>
    </row>
    <row r="129" ht="32.399999999999999" customHeight="1">
      <c r="A129" s="43">
        <v>126</v>
      </c>
      <c r="B129" s="54" t="s">
        <v>320</v>
      </c>
      <c r="C129" s="28" t="s">
        <v>21</v>
      </c>
      <c r="D129" s="12">
        <v>44336</v>
      </c>
      <c r="E129" s="39"/>
      <c r="F129" s="14"/>
      <c r="G129" s="14" t="s">
        <v>165</v>
      </c>
      <c r="H129" s="14" t="s">
        <v>59</v>
      </c>
      <c r="I129" s="14" t="s">
        <v>60</v>
      </c>
      <c r="J129" s="47"/>
      <c r="K129" s="60">
        <v>399000</v>
      </c>
      <c r="L129" s="23">
        <v>38000</v>
      </c>
      <c r="M129" s="14">
        <f>Таблица22[[#This Row],[Ставка в день]]*21</f>
        <v>798000</v>
      </c>
      <c r="N129" s="14"/>
      <c r="O129" s="14">
        <f>NETWORKDAYS(Таблица22[[#This Row],[Дата начала работы]],Таблица22[[#This Row],[Дата расчета 1]])</f>
        <v>-31668</v>
      </c>
      <c r="P129" s="19">
        <f>Таблица22[[#This Row],[Дата расчета 2]]*Таблица22[[#This Row],[Ставка в день]]</f>
        <v>-1203384000</v>
      </c>
      <c r="Q129" s="19"/>
      <c r="R129" s="39" t="s">
        <v>321</v>
      </c>
    </row>
    <row r="130" ht="15" customHeight="1">
      <c r="A130" s="43">
        <v>127</v>
      </c>
      <c r="B130" s="24" t="s">
        <v>322</v>
      </c>
      <c r="C130" s="28" t="s">
        <v>21</v>
      </c>
      <c r="D130" s="12">
        <v>44354</v>
      </c>
      <c r="E130" s="39"/>
      <c r="F130" s="14"/>
      <c r="G130" s="14" t="s">
        <v>58</v>
      </c>
      <c r="H130" s="14" t="s">
        <v>25</v>
      </c>
      <c r="I130" s="14"/>
      <c r="J130" s="14"/>
      <c r="K130" s="61">
        <v>195500</v>
      </c>
      <c r="L130" s="23">
        <v>18610</v>
      </c>
      <c r="M130" s="14">
        <f>Таблица22[[#This Row],[Ставка в день]]*21</f>
        <v>390810</v>
      </c>
      <c r="N130" s="14"/>
      <c r="O130" s="14">
        <f>NETWORKDAYS(Таблица22[[#This Row],[Дата начала работы]],Таблица22[[#This Row],[Дата расчета 1]])</f>
        <v>-31682</v>
      </c>
      <c r="P130" s="19">
        <f>Таблица22[[#This Row],[Дата расчета 2]]*Таблица22[[#This Row],[Ставка в день]]</f>
        <v>-589602020</v>
      </c>
      <c r="Q130" s="19"/>
      <c r="R130" s="19"/>
    </row>
    <row r="131" ht="15" customHeight="1">
      <c r="A131" s="1">
        <v>128</v>
      </c>
      <c r="B131" s="24" t="s">
        <v>323</v>
      </c>
      <c r="C131" s="28" t="s">
        <v>21</v>
      </c>
      <c r="D131" s="12">
        <v>44356</v>
      </c>
      <c r="E131" s="39"/>
      <c r="F131" s="14"/>
      <c r="G131" s="14" t="s">
        <v>324</v>
      </c>
      <c r="H131" s="14" t="s">
        <v>25</v>
      </c>
      <c r="I131" s="48" t="s">
        <v>60</v>
      </c>
      <c r="J131" s="47">
        <v>0.29999999999999999</v>
      </c>
      <c r="K131" s="60">
        <v>184000</v>
      </c>
      <c r="L131" s="23">
        <v>22781</v>
      </c>
      <c r="M131" s="14">
        <f>Таблица22[[#This Row],[Ставка в день]]*21</f>
        <v>478401</v>
      </c>
      <c r="N131" s="14"/>
      <c r="O131" s="14">
        <f>NETWORKDAYS(Таблица22[[#This Row],[Дата начала работы]],Таблица22[[#This Row],[Дата расчета 1]])</f>
        <v>-31682</v>
      </c>
      <c r="P131" s="19">
        <f>Таблица22[[#This Row],[Дата расчета 2]]*Таблица22[[#This Row],[Ставка в день]]</f>
        <v>-721747642</v>
      </c>
      <c r="Q131" s="19"/>
      <c r="R131" s="19" t="s">
        <v>325</v>
      </c>
    </row>
    <row r="132" ht="15" customHeight="1">
      <c r="A132" s="43">
        <v>129</v>
      </c>
      <c r="B132" s="24" t="s">
        <v>326</v>
      </c>
      <c r="C132" s="28" t="s">
        <v>27</v>
      </c>
      <c r="D132" s="12">
        <v>44357</v>
      </c>
      <c r="E132" s="39" t="s">
        <v>327</v>
      </c>
      <c r="F132" s="14"/>
      <c r="G132" s="14" t="s">
        <v>328</v>
      </c>
      <c r="H132" s="14" t="s">
        <v>194</v>
      </c>
      <c r="I132" s="14" t="s">
        <v>60</v>
      </c>
      <c r="J132" s="14"/>
      <c r="K132" s="14"/>
      <c r="L132" s="23">
        <v>3334</v>
      </c>
      <c r="M132" s="14">
        <f>Таблица22[[#This Row],[Ставка в день]]*21</f>
        <v>70014</v>
      </c>
      <c r="N132" s="14"/>
      <c r="O132" s="14">
        <f>NETWORKDAYS(Таблица22[[#This Row],[Дата начала работы]],Таблица22[[#This Row],[Дата расчета 1]])</f>
        <v>-31683</v>
      </c>
      <c r="P132" s="19">
        <f>Таблица22[[#This Row],[Дата расчета 2]]*Таблица22[[#This Row],[Ставка в день]]</f>
        <v>-105631122</v>
      </c>
      <c r="Q132" s="19"/>
      <c r="R132" s="19"/>
    </row>
    <row r="133" ht="15" customHeight="1">
      <c r="A133" s="43">
        <v>132</v>
      </c>
      <c r="B133" s="24" t="s">
        <v>329</v>
      </c>
      <c r="C133" s="28" t="s">
        <v>21</v>
      </c>
      <c r="D133" s="12">
        <v>44357</v>
      </c>
      <c r="E133" s="39" t="s">
        <v>330</v>
      </c>
      <c r="F133" s="14"/>
      <c r="G133" s="14" t="s">
        <v>331</v>
      </c>
      <c r="H133" s="14" t="s">
        <v>25</v>
      </c>
      <c r="I133" s="14" t="s">
        <v>60</v>
      </c>
      <c r="J133" s="14"/>
      <c r="K133" s="61">
        <v>69000</v>
      </c>
      <c r="L133" s="23">
        <v>6570</v>
      </c>
      <c r="M133" s="14">
        <f>Таблица22[[#This Row],[Ставка в день]]*21</f>
        <v>137970</v>
      </c>
      <c r="N133" s="14"/>
      <c r="O133" s="14">
        <f>NETWORKDAYS(Таблица22[[#This Row],[Дата начала работы]],Таблица22[[#This Row],[Дата расчета 1]])</f>
        <v>-31683</v>
      </c>
      <c r="P133" s="19">
        <f>Таблица22[[#This Row],[Дата расчета 2]]*Таблица22[[#This Row],[Ставка в день]]</f>
        <v>-208157310</v>
      </c>
      <c r="Q133" s="19"/>
      <c r="R133" s="19"/>
    </row>
    <row r="134" ht="15" customHeight="1">
      <c r="A134" s="1">
        <v>133</v>
      </c>
      <c r="B134" s="24" t="s">
        <v>332</v>
      </c>
      <c r="C134" s="28" t="s">
        <v>27</v>
      </c>
      <c r="D134" s="12">
        <v>44362</v>
      </c>
      <c r="E134" s="39" t="s">
        <v>333</v>
      </c>
      <c r="F134" s="14"/>
      <c r="G134" s="14" t="s">
        <v>172</v>
      </c>
      <c r="H134" s="14" t="s">
        <v>334</v>
      </c>
      <c r="I134" s="14"/>
      <c r="J134" s="14"/>
      <c r="K134" s="14"/>
      <c r="L134" s="23">
        <v>32845</v>
      </c>
      <c r="M134" s="14">
        <f>Таблица22[[#This Row],[Ставка в день]]*21</f>
        <v>689745</v>
      </c>
      <c r="N134" s="14"/>
      <c r="O134" s="14">
        <f>NETWORKDAYS(Таблица22[[#This Row],[Дата начала работы]],Таблица22[[#This Row],[Дата расчета 1]])</f>
        <v>-31687</v>
      </c>
      <c r="P134" s="19">
        <f>Таблица22[[#This Row],[Дата расчета 2]]*Таблица22[[#This Row],[Ставка в день]]</f>
        <v>-1040759515</v>
      </c>
      <c r="Q134" s="19"/>
      <c r="R134" s="19"/>
    </row>
    <row r="135">
      <c r="A135" s="1">
        <v>134</v>
      </c>
      <c r="B135" s="24" t="s">
        <v>335</v>
      </c>
      <c r="C135" s="28" t="s">
        <v>27</v>
      </c>
      <c r="D135" s="12">
        <v>44362</v>
      </c>
      <c r="E135" s="39" t="s">
        <v>93</v>
      </c>
      <c r="F135" s="14"/>
      <c r="G135" s="14" t="s">
        <v>58</v>
      </c>
      <c r="H135" s="14" t="s">
        <v>48</v>
      </c>
      <c r="I135" s="14"/>
      <c r="J135" s="14"/>
      <c r="K135" s="14"/>
      <c r="L135" s="23">
        <v>26275</v>
      </c>
      <c r="M135" s="14">
        <f>Таблица22[[#This Row],[Ставка в день]]*21</f>
        <v>551775</v>
      </c>
      <c r="N135" s="14"/>
      <c r="O135" s="14">
        <f>NETWORKDAYS(Таблица22[[#This Row],[Дата начала работы]],Таблица22[[#This Row],[Дата расчета 1]])</f>
        <v>-31687</v>
      </c>
      <c r="P135" s="19">
        <f>Таблица22[[#This Row],[Дата расчета 2]]*Таблица22[[#This Row],[Ставка в день]]</f>
        <v>-832575925</v>
      </c>
      <c r="Q135" s="19"/>
      <c r="R135" s="19"/>
    </row>
    <row r="136">
      <c r="A136" s="43">
        <v>135</v>
      </c>
      <c r="B136" s="24" t="s">
        <v>336</v>
      </c>
      <c r="C136" s="28" t="s">
        <v>27</v>
      </c>
      <c r="D136" s="12">
        <v>44363</v>
      </c>
      <c r="E136" s="39" t="s">
        <v>337</v>
      </c>
      <c r="F136" s="14"/>
      <c r="G136" s="14" t="s">
        <v>260</v>
      </c>
      <c r="H136" s="14" t="s">
        <v>25</v>
      </c>
      <c r="I136" s="14" t="s">
        <v>60</v>
      </c>
      <c r="J136" s="14"/>
      <c r="K136" s="14"/>
      <c r="L136" s="23">
        <v>18563</v>
      </c>
      <c r="M136" s="14">
        <f>Таблица22[[#This Row],[Ставка в день]]*21</f>
        <v>389823</v>
      </c>
      <c r="N136" s="14"/>
      <c r="O136" s="14">
        <f>NETWORKDAYS(Таблица22[[#This Row],[Дата начала работы]],Таблица22[[#This Row],[Дата расчета 1]])</f>
        <v>-31687</v>
      </c>
      <c r="P136" s="19">
        <f>Таблица22[[#This Row],[Дата расчета 2]]*Таблица22[[#This Row],[Ставка в день]]</f>
        <v>-588205781</v>
      </c>
      <c r="Q136" s="19"/>
      <c r="R136" s="19"/>
    </row>
    <row r="137" ht="18.600000000000001" customHeight="1">
      <c r="A137" s="43">
        <v>136</v>
      </c>
      <c r="B137" s="24" t="s">
        <v>338</v>
      </c>
      <c r="C137" s="28" t="s">
        <v>27</v>
      </c>
      <c r="D137" s="12">
        <v>44368</v>
      </c>
      <c r="E137" s="39" t="s">
        <v>339</v>
      </c>
      <c r="F137" s="51" t="s">
        <v>64</v>
      </c>
      <c r="G137" s="51" t="s">
        <v>65</v>
      </c>
      <c r="H137" s="14" t="s">
        <v>25</v>
      </c>
      <c r="I137" s="14" t="s">
        <v>60</v>
      </c>
      <c r="J137" s="14"/>
      <c r="K137" s="16">
        <v>92000</v>
      </c>
      <c r="L137" s="23">
        <v>8762</v>
      </c>
      <c r="M137" s="14">
        <f>Таблица22[[#This Row],[Ставка в день]]*21</f>
        <v>184002</v>
      </c>
      <c r="N137" s="14"/>
      <c r="O137" s="14">
        <f>NETWORKDAYS(Таблица22[[#This Row],[Дата начала работы]],Таблица22[[#This Row],[Дата расчета 1]])</f>
        <v>-31692</v>
      </c>
      <c r="P137" s="19">
        <f>Таблица22[[#This Row],[Дата расчета 2]]*Таблица22[[#This Row],[Ставка в день]]</f>
        <v>-277685304</v>
      </c>
      <c r="Q137" s="19"/>
      <c r="R137" s="19"/>
    </row>
    <row r="138">
      <c r="A138" s="1">
        <v>137</v>
      </c>
      <c r="B138" s="24" t="s">
        <v>340</v>
      </c>
      <c r="C138" s="28" t="s">
        <v>21</v>
      </c>
      <c r="D138" s="12">
        <v>44369</v>
      </c>
      <c r="E138" s="39"/>
      <c r="F138" s="14" t="s">
        <v>341</v>
      </c>
      <c r="G138" s="14" t="s">
        <v>172</v>
      </c>
      <c r="H138" s="14" t="s">
        <v>59</v>
      </c>
      <c r="I138" s="14"/>
      <c r="J138" s="14"/>
      <c r="K138" s="60">
        <v>229900</v>
      </c>
      <c r="L138" s="23">
        <v>21895</v>
      </c>
      <c r="M138" s="14">
        <f>Таблица22[[#This Row],[Ставка в день]]*21</f>
        <v>459795</v>
      </c>
      <c r="N138" s="14"/>
      <c r="O138" s="14">
        <f>NETWORKDAYS(Таблица22[[#This Row],[Дата начала работы]],Таблица22[[#This Row],[Дата расчета 1]])</f>
        <v>-31692</v>
      </c>
      <c r="P138" s="19">
        <f>Таблица22[[#This Row],[Дата расчета 2]]*Таблица22[[#This Row],[Ставка в день]]</f>
        <v>-693896340</v>
      </c>
      <c r="Q138" s="19"/>
      <c r="R138" s="19"/>
    </row>
    <row r="139">
      <c r="A139" s="1">
        <v>138</v>
      </c>
      <c r="B139" s="24" t="s">
        <v>342</v>
      </c>
      <c r="C139" s="28" t="s">
        <v>21</v>
      </c>
      <c r="D139" s="12">
        <v>44371</v>
      </c>
      <c r="E139" s="39"/>
      <c r="F139" s="14"/>
      <c r="G139" s="14" t="s">
        <v>153</v>
      </c>
      <c r="H139" s="14" t="s">
        <v>343</v>
      </c>
      <c r="I139" s="14"/>
      <c r="J139" s="14"/>
      <c r="K139" s="61">
        <v>149500</v>
      </c>
      <c r="L139" s="23">
        <v>16670</v>
      </c>
      <c r="M139" s="14">
        <f>Таблица22[[#This Row],[Ставка в день]]*21</f>
        <v>350070</v>
      </c>
      <c r="N139" s="14"/>
      <c r="O139" s="14">
        <f>NETWORKDAYS(Таблица22[[#This Row],[Дата начала работы]],Таблица22[[#This Row],[Дата расчета 1]])</f>
        <v>-31693</v>
      </c>
      <c r="P139" s="19">
        <f>Таблица22[[#This Row],[Дата расчета 2]]*Таблица22[[#This Row],[Ставка в день]]</f>
        <v>-528322310</v>
      </c>
      <c r="Q139" s="19"/>
      <c r="R139" s="19"/>
    </row>
    <row r="140">
      <c r="A140" s="1">
        <v>139</v>
      </c>
      <c r="B140" s="24" t="s">
        <v>344</v>
      </c>
      <c r="C140" s="28" t="s">
        <v>21</v>
      </c>
      <c r="D140" s="12">
        <v>44375</v>
      </c>
      <c r="E140" s="39" t="s">
        <v>345</v>
      </c>
      <c r="F140" s="14"/>
      <c r="G140" s="14" t="s">
        <v>346</v>
      </c>
      <c r="H140" s="14" t="s">
        <v>48</v>
      </c>
      <c r="I140" s="14"/>
      <c r="J140" s="14"/>
      <c r="K140" s="60">
        <v>264400</v>
      </c>
      <c r="L140" s="23">
        <v>25180</v>
      </c>
      <c r="M140" s="14">
        <f>Таблица22[[#This Row],[Ставка в день]]*21</f>
        <v>528780</v>
      </c>
      <c r="N140" s="14"/>
      <c r="O140" s="14">
        <f>NETWORKDAYS(Таблица22[[#This Row],[Дата начала работы]],Таблица22[[#This Row],[Дата расчета 1]])</f>
        <v>-31697</v>
      </c>
      <c r="P140" s="19">
        <f>Таблица22[[#This Row],[Дата расчета 2]]*Таблица22[[#This Row],[Ставка в день]]</f>
        <v>-798130460</v>
      </c>
      <c r="Q140" s="19"/>
      <c r="R140" s="19"/>
    </row>
    <row r="141">
      <c r="A141" s="43">
        <v>140</v>
      </c>
      <c r="B141" s="24" t="s">
        <v>347</v>
      </c>
      <c r="C141" s="28" t="s">
        <v>27</v>
      </c>
      <c r="D141" s="12">
        <v>44378</v>
      </c>
      <c r="E141" s="39" t="s">
        <v>348</v>
      </c>
      <c r="F141" s="14"/>
      <c r="G141" s="14" t="s">
        <v>328</v>
      </c>
      <c r="H141" s="14" t="s">
        <v>194</v>
      </c>
      <c r="I141" s="48" t="s">
        <v>60</v>
      </c>
      <c r="J141" s="14"/>
      <c r="K141" s="14"/>
      <c r="L141" s="23">
        <v>2490</v>
      </c>
      <c r="M141" s="14">
        <f>Таблица22[[#This Row],[Ставка в день]]*21</f>
        <v>52290</v>
      </c>
      <c r="N141" s="14"/>
      <c r="O141" s="14">
        <f>NETWORKDAYS(Таблица22[[#This Row],[Дата начала работы]],Таблица22[[#This Row],[Дата расчета 1]])</f>
        <v>-31698</v>
      </c>
      <c r="P141" s="19">
        <f>Таблица22[[#This Row],[Дата расчета 2]]*Таблица22[[#This Row],[Ставка в день]]</f>
        <v>-78928020</v>
      </c>
      <c r="Q141" s="19"/>
      <c r="R141" s="19"/>
    </row>
    <row r="142">
      <c r="A142" s="43">
        <v>141</v>
      </c>
      <c r="B142" s="24" t="s">
        <v>349</v>
      </c>
      <c r="C142" s="28" t="s">
        <v>27</v>
      </c>
      <c r="D142" s="12">
        <v>44378</v>
      </c>
      <c r="E142" s="39" t="s">
        <v>350</v>
      </c>
      <c r="F142" s="14"/>
      <c r="G142" s="14" t="s">
        <v>351</v>
      </c>
      <c r="H142" s="14" t="s">
        <v>48</v>
      </c>
      <c r="I142" s="14" t="s">
        <v>60</v>
      </c>
      <c r="J142" s="14"/>
      <c r="K142" s="14"/>
      <c r="L142" s="23">
        <v>8570</v>
      </c>
      <c r="M142" s="14">
        <f>Таблица22[[#This Row],[Ставка в день]]*21</f>
        <v>179970</v>
      </c>
      <c r="N142" s="14"/>
      <c r="O142" s="14">
        <f>NETWORKDAYS(Таблица22[[#This Row],[Дата начала работы]],Таблица22[[#This Row],[Дата расчета 1]])</f>
        <v>-31698</v>
      </c>
      <c r="P142" s="19">
        <f>Таблица22[[#This Row],[Дата расчета 2]]*Таблица22[[#This Row],[Ставка в день]]</f>
        <v>-271651860</v>
      </c>
      <c r="Q142" s="19"/>
      <c r="R142" s="19"/>
    </row>
    <row r="143">
      <c r="A143" s="1">
        <v>142</v>
      </c>
      <c r="B143" s="24" t="s">
        <v>352</v>
      </c>
      <c r="C143" s="28" t="s">
        <v>27</v>
      </c>
      <c r="D143" s="12">
        <v>44382</v>
      </c>
      <c r="E143" s="39" t="s">
        <v>353</v>
      </c>
      <c r="F143" s="14"/>
      <c r="G143" s="14" t="s">
        <v>51</v>
      </c>
      <c r="H143" s="14" t="s">
        <v>25</v>
      </c>
      <c r="I143" s="14"/>
      <c r="J143" s="14"/>
      <c r="K143" s="61">
        <v>109200</v>
      </c>
      <c r="L143" s="23">
        <v>14680</v>
      </c>
      <c r="M143" s="14">
        <f>Таблица22[[#This Row],[Ставка в день]]*21</f>
        <v>308280</v>
      </c>
      <c r="N143" s="14"/>
      <c r="O143" s="14">
        <f>NETWORKDAYS(Таблица22[[#This Row],[Дата начала работы]],Таблица22[[#This Row],[Дата расчета 1]])</f>
        <v>-31702</v>
      </c>
      <c r="P143" s="19">
        <f>Таблица22[[#This Row],[Дата расчета 2]]*Таблица22[[#This Row],[Ставка в день]]</f>
        <v>-465385360</v>
      </c>
      <c r="Q143" s="19"/>
      <c r="R143" s="19"/>
    </row>
    <row r="144">
      <c r="A144" s="1">
        <v>143</v>
      </c>
      <c r="B144" s="24" t="s">
        <v>354</v>
      </c>
      <c r="C144" s="28" t="s">
        <v>27</v>
      </c>
      <c r="D144" s="12">
        <v>44389</v>
      </c>
      <c r="E144" s="39" t="s">
        <v>355</v>
      </c>
      <c r="F144" s="14"/>
      <c r="G144" s="14" t="s">
        <v>356</v>
      </c>
      <c r="H144" s="14" t="s">
        <v>357</v>
      </c>
      <c r="I144" s="14"/>
      <c r="J144" s="14"/>
      <c r="K144" s="14"/>
      <c r="L144" s="23">
        <v>12045</v>
      </c>
      <c r="M144" s="14">
        <f>Таблица22[[#This Row],[Ставка в день]]*21</f>
        <v>252945</v>
      </c>
      <c r="N144" s="14"/>
      <c r="O144" s="14">
        <f>NETWORKDAYS(Таблица22[[#This Row],[Дата начала работы]],Таблица22[[#This Row],[Дата расчета 1]])</f>
        <v>-31707</v>
      </c>
      <c r="P144" s="19">
        <f>Таблица22[[#This Row],[Дата расчета 2]]*Таблица22[[#This Row],[Ставка в день]]</f>
        <v>-381910815</v>
      </c>
      <c r="Q144" s="19"/>
      <c r="R144" s="19"/>
    </row>
    <row r="145">
      <c r="A145" s="43">
        <v>144</v>
      </c>
      <c r="B145" s="62" t="s">
        <v>358</v>
      </c>
      <c r="C145" s="28" t="s">
        <v>27</v>
      </c>
      <c r="D145" s="12">
        <v>44392</v>
      </c>
      <c r="E145" s="39" t="s">
        <v>359</v>
      </c>
      <c r="F145" s="14"/>
      <c r="G145" s="14" t="s">
        <v>168</v>
      </c>
      <c r="H145" s="14" t="s">
        <v>25</v>
      </c>
      <c r="I145" s="63" t="s">
        <v>60</v>
      </c>
      <c r="J145" s="14"/>
      <c r="K145" s="14"/>
      <c r="L145" s="23">
        <v>16430</v>
      </c>
      <c r="M145" s="14">
        <f>Таблица22[[#This Row],[Ставка в день]]*21</f>
        <v>345030</v>
      </c>
      <c r="N145" s="14"/>
      <c r="O145" s="14">
        <f>NETWORKDAYS(Таблица22[[#This Row],[Дата начала работы]],Таблица22[[#This Row],[Дата расчета 1]])</f>
        <v>-31708</v>
      </c>
      <c r="P145" s="19">
        <f>Таблица22[[#This Row],[Дата расчета 2]]*Таблица22[[#This Row],[Ставка в день]]</f>
        <v>-520962440</v>
      </c>
      <c r="Q145" s="19"/>
      <c r="R145" s="19"/>
    </row>
    <row r="146" s="64" customFormat="1">
      <c r="A146" s="65">
        <v>145</v>
      </c>
      <c r="B146" s="54" t="s">
        <v>360</v>
      </c>
      <c r="C146" s="66" t="s">
        <v>27</v>
      </c>
      <c r="D146" s="12">
        <v>44398</v>
      </c>
      <c r="E146" s="67" t="s">
        <v>280</v>
      </c>
      <c r="F146" s="68"/>
      <c r="G146" s="68" t="s">
        <v>361</v>
      </c>
      <c r="H146" s="68" t="s">
        <v>362</v>
      </c>
      <c r="I146" s="68" t="s">
        <v>60</v>
      </c>
      <c r="J146" s="68"/>
      <c r="K146" s="16">
        <v>320000</v>
      </c>
      <c r="L146" s="69">
        <v>27500</v>
      </c>
      <c r="M146" s="68">
        <f>Таблица22[[#This Row],[Ставка в день]]*21</f>
        <v>577500</v>
      </c>
      <c r="N146" s="68"/>
      <c r="O146" s="68">
        <f>NETWORKDAYS(Таблица22[[#This Row],[Дата начала работы]],Таблица22[[#This Row],[Дата расчета 1]])</f>
        <v>-31712</v>
      </c>
      <c r="P146" s="70">
        <f>Таблица22[[#This Row],[Дата расчета 2]]*Таблица22[[#This Row],[Ставка в день]]</f>
        <v>-872080000</v>
      </c>
      <c r="Q146" s="70"/>
      <c r="R146" s="70"/>
    </row>
    <row r="147">
      <c r="A147" s="43">
        <v>146</v>
      </c>
      <c r="B147" s="24" t="s">
        <v>363</v>
      </c>
      <c r="C147" s="28" t="s">
        <v>21</v>
      </c>
      <c r="D147" s="12">
        <v>44403</v>
      </c>
      <c r="E147" s="39"/>
      <c r="F147" s="14"/>
      <c r="G147" s="14" t="s">
        <v>153</v>
      </c>
      <c r="H147" s="14" t="s">
        <v>150</v>
      </c>
      <c r="I147" s="14" t="s">
        <v>60</v>
      </c>
      <c r="J147" s="47">
        <v>0.14999999999999999</v>
      </c>
      <c r="K147" s="16">
        <v>80500</v>
      </c>
      <c r="L147" s="23">
        <v>7667</v>
      </c>
      <c r="M147" s="14">
        <f>Таблица22[[#This Row],[Ставка в день]]*21</f>
        <v>161007</v>
      </c>
      <c r="N147" s="14"/>
      <c r="O147" s="14">
        <f>NETWORKDAYS(Таблица22[[#This Row],[Дата начала работы]],Таблица22[[#This Row],[Дата расчета 1]])</f>
        <v>-31717</v>
      </c>
      <c r="P147" s="19">
        <f>Таблица22[[#This Row],[Дата расчета 2]]*Таблица22[[#This Row],[Ставка в день]]</f>
        <v>-243174239</v>
      </c>
      <c r="Q147" s="19"/>
      <c r="R147" s="19"/>
    </row>
    <row r="148">
      <c r="A148" s="43">
        <v>147</v>
      </c>
      <c r="B148" s="71" t="s">
        <v>364</v>
      </c>
      <c r="C148" s="28" t="s">
        <v>27</v>
      </c>
      <c r="D148" s="12">
        <v>44403</v>
      </c>
      <c r="E148" s="39" t="s">
        <v>365</v>
      </c>
      <c r="F148" s="14"/>
      <c r="G148" s="14" t="s">
        <v>58</v>
      </c>
      <c r="H148" s="14" t="s">
        <v>25</v>
      </c>
      <c r="I148" s="14" t="s">
        <v>60</v>
      </c>
      <c r="J148" s="14"/>
      <c r="K148" s="16">
        <v>350000</v>
      </c>
      <c r="L148" s="23">
        <v>30000</v>
      </c>
      <c r="M148" s="14">
        <f>Таблица22[[#This Row],[Ставка в день]]*21</f>
        <v>630000</v>
      </c>
      <c r="N148" s="14"/>
      <c r="O148" s="14">
        <f>NETWORKDAYS(Таблица22[[#This Row],[Дата начала работы]],Таблица22[[#This Row],[Дата расчета 1]])</f>
        <v>-31717</v>
      </c>
      <c r="P148" s="19">
        <f>Таблица22[[#This Row],[Дата расчета 2]]*Таблица22[[#This Row],[Ставка в день]]</f>
        <v>-951510000</v>
      </c>
      <c r="Q148" s="19"/>
      <c r="R148" s="19"/>
    </row>
    <row r="149">
      <c r="A149" s="43">
        <v>148</v>
      </c>
      <c r="B149" s="24" t="s">
        <v>366</v>
      </c>
      <c r="C149" s="28" t="s">
        <v>21</v>
      </c>
      <c r="D149" s="12">
        <v>44403</v>
      </c>
      <c r="E149" s="39"/>
      <c r="F149" s="14"/>
      <c r="G149" s="14" t="s">
        <v>165</v>
      </c>
      <c r="H149" s="14" t="s">
        <v>25</v>
      </c>
      <c r="I149" s="14" t="s">
        <v>60</v>
      </c>
      <c r="J149" s="47">
        <v>0.14999999999999999</v>
      </c>
      <c r="K149" s="16">
        <v>350000</v>
      </c>
      <c r="L149" s="23">
        <v>34000</v>
      </c>
      <c r="M149" s="14">
        <f>Таблица22[[#This Row],[Ставка в день]]*21</f>
        <v>714000</v>
      </c>
      <c r="N149" s="14"/>
      <c r="O149" s="14">
        <f>NETWORKDAYS(Таблица22[[#This Row],[Дата начала работы]],Таблица22[[#This Row],[Дата расчета 1]])</f>
        <v>-31717</v>
      </c>
      <c r="P149" s="19">
        <f>Таблица22[[#This Row],[Дата расчета 2]]*Таблица22[[#This Row],[Ставка в день]]</f>
        <v>-1078378000</v>
      </c>
      <c r="Q149" s="19"/>
      <c r="R149" s="19"/>
    </row>
    <row r="150">
      <c r="A150" s="43">
        <v>149</v>
      </c>
      <c r="B150" s="24" t="s">
        <v>367</v>
      </c>
      <c r="C150" s="28" t="s">
        <v>21</v>
      </c>
      <c r="D150" s="12">
        <v>44405</v>
      </c>
      <c r="E150" s="39" t="s">
        <v>368</v>
      </c>
      <c r="F150" s="14"/>
      <c r="G150" s="14" t="s">
        <v>331</v>
      </c>
      <c r="H150" s="14" t="s">
        <v>25</v>
      </c>
      <c r="I150" s="14" t="s">
        <v>60</v>
      </c>
      <c r="J150" s="14"/>
      <c r="K150" s="16">
        <v>69000</v>
      </c>
      <c r="L150" s="23">
        <v>6570</v>
      </c>
      <c r="M150" s="14">
        <f>Таблица22[[#This Row],[Ставка в день]]*21</f>
        <v>137970</v>
      </c>
      <c r="N150" s="14"/>
      <c r="O150" s="14">
        <f>NETWORKDAYS(Таблица22[[#This Row],[Дата начала работы]],Таблица22[[#This Row],[Дата расчета 1]])</f>
        <v>-31717</v>
      </c>
      <c r="P150" s="19">
        <f>Таблица22[[#This Row],[Дата расчета 2]]*Таблица22[[#This Row],[Ставка в день]]</f>
        <v>-208380690</v>
      </c>
      <c r="Q150" s="19"/>
      <c r="R150" s="19"/>
    </row>
    <row r="151" ht="31.199999999999999">
      <c r="A151" s="43">
        <v>150</v>
      </c>
      <c r="B151" s="24" t="s">
        <v>369</v>
      </c>
      <c r="C151" s="28" t="s">
        <v>21</v>
      </c>
      <c r="D151" s="12">
        <v>44410</v>
      </c>
      <c r="E151" s="39"/>
      <c r="F151" s="14"/>
      <c r="G151" s="14" t="s">
        <v>153</v>
      </c>
      <c r="H151" s="14" t="s">
        <v>25</v>
      </c>
      <c r="I151" s="14" t="s">
        <v>60</v>
      </c>
      <c r="J151" s="47">
        <v>0.14999999999999999</v>
      </c>
      <c r="K151" s="16">
        <v>190000</v>
      </c>
      <c r="L151" s="23">
        <v>20810</v>
      </c>
      <c r="M151" s="14">
        <f>Таблица22[[#This Row],[Ставка в день]]*21</f>
        <v>437010</v>
      </c>
      <c r="N151" s="14"/>
      <c r="O151" s="14">
        <f>NETWORKDAYS(Таблица22[[#This Row],[Дата начала работы]],Таблица22[[#This Row],[Дата расчета 1]])</f>
        <v>-31722</v>
      </c>
      <c r="P151" s="19">
        <f>Таблица22[[#This Row],[Дата расчета 2]]*Таблица22[[#This Row],[Ставка в день]]</f>
        <v>-660134820</v>
      </c>
      <c r="Q151" s="19"/>
      <c r="R151" s="39" t="s">
        <v>370</v>
      </c>
    </row>
    <row r="152">
      <c r="A152" s="43">
        <v>151</v>
      </c>
      <c r="B152" s="24" t="s">
        <v>371</v>
      </c>
      <c r="C152" s="28" t="s">
        <v>21</v>
      </c>
      <c r="D152" s="12">
        <v>44411</v>
      </c>
      <c r="E152" s="39"/>
      <c r="F152" s="14"/>
      <c r="G152" s="14" t="s">
        <v>372</v>
      </c>
      <c r="H152" s="14" t="s">
        <v>59</v>
      </c>
      <c r="I152" s="14" t="s">
        <v>60</v>
      </c>
      <c r="J152" s="14"/>
      <c r="K152" s="16">
        <v>368000</v>
      </c>
      <c r="L152" s="23">
        <v>31500</v>
      </c>
      <c r="M152" s="14">
        <f>Таблица22[[#This Row],[Ставка в день]]*21</f>
        <v>661500</v>
      </c>
      <c r="N152" s="14"/>
      <c r="O152" s="14">
        <f>NETWORKDAYS(Таблица22[[#This Row],[Дата начала работы]],Таблица22[[#This Row],[Дата расчета 1]])</f>
        <v>-31722</v>
      </c>
      <c r="P152" s="19">
        <f>Таблица22[[#This Row],[Дата расчета 2]]*Таблица22[[#This Row],[Ставка в день]]</f>
        <v>-999243000</v>
      </c>
      <c r="Q152" s="19"/>
      <c r="R152" s="19"/>
    </row>
    <row r="153">
      <c r="A153" s="43">
        <v>152</v>
      </c>
      <c r="B153" s="24" t="s">
        <v>373</v>
      </c>
      <c r="C153" s="28" t="s">
        <v>21</v>
      </c>
      <c r="D153" s="12">
        <v>44412</v>
      </c>
      <c r="E153" s="39" t="s">
        <v>374</v>
      </c>
      <c r="F153" s="14"/>
      <c r="G153" s="14" t="s">
        <v>375</v>
      </c>
      <c r="H153" s="14" t="s">
        <v>48</v>
      </c>
      <c r="I153" s="14" t="s">
        <v>60</v>
      </c>
      <c r="J153" s="14"/>
      <c r="K153" s="16">
        <v>120000</v>
      </c>
      <c r="L153" s="23">
        <v>11429</v>
      </c>
      <c r="M153" s="14">
        <f>Таблица22[[#This Row],[Ставка в день]]*21</f>
        <v>240009</v>
      </c>
      <c r="N153" s="14"/>
      <c r="O153" s="14">
        <f>NETWORKDAYS(Таблица22[[#This Row],[Дата начала работы]],Таблица22[[#This Row],[Дата расчета 1]])</f>
        <v>-31722</v>
      </c>
      <c r="P153" s="19">
        <f>Таблица22[[#This Row],[Дата расчета 2]]*Таблица22[[#This Row],[Ставка в день]]</f>
        <v>-362550738</v>
      </c>
      <c r="Q153" s="19"/>
      <c r="R153" s="39" t="s">
        <v>376</v>
      </c>
    </row>
    <row r="154" ht="12" customHeight="1">
      <c r="A154" s="43">
        <v>153</v>
      </c>
      <c r="B154" s="71" t="s">
        <v>377</v>
      </c>
      <c r="C154" s="28" t="s">
        <v>21</v>
      </c>
      <c r="D154" s="12">
        <v>44413</v>
      </c>
      <c r="E154" s="39"/>
      <c r="F154" s="14"/>
      <c r="G154" s="14" t="s">
        <v>149</v>
      </c>
      <c r="H154" s="14" t="s">
        <v>25</v>
      </c>
      <c r="I154" s="14" t="s">
        <v>60</v>
      </c>
      <c r="J154" s="14"/>
      <c r="K154" s="16">
        <v>247200</v>
      </c>
      <c r="L154" s="23">
        <v>23230</v>
      </c>
      <c r="M154" s="14">
        <f>Таблица22[[#This Row],[Ставка в день]]*21</f>
        <v>487830</v>
      </c>
      <c r="N154" s="14"/>
      <c r="O154" s="14">
        <f>NETWORKDAYS(Таблица22[[#This Row],[Дата начала работы]],Таблица22[[#This Row],[Дата расчета 1]])</f>
        <v>-31723</v>
      </c>
      <c r="P154" s="19">
        <f>Таблица22[[#This Row],[Дата расчета 2]]*Таблица22[[#This Row],[Ставка в день]]</f>
        <v>-736925290</v>
      </c>
      <c r="Q154" s="19"/>
      <c r="R154" s="19"/>
    </row>
    <row r="155">
      <c r="A155" s="43">
        <v>154</v>
      </c>
      <c r="B155" s="24" t="s">
        <v>378</v>
      </c>
      <c r="C155" s="28" t="s">
        <v>21</v>
      </c>
      <c r="D155" s="12">
        <v>44425</v>
      </c>
      <c r="E155" s="39"/>
      <c r="F155" s="14"/>
      <c r="G155" s="14" t="s">
        <v>168</v>
      </c>
      <c r="H155" s="14" t="s">
        <v>25</v>
      </c>
      <c r="I155" s="14" t="s">
        <v>60</v>
      </c>
      <c r="J155" s="47">
        <v>0.14999999999999999</v>
      </c>
      <c r="K155" s="16">
        <v>170000</v>
      </c>
      <c r="L155" s="23">
        <v>16758</v>
      </c>
      <c r="M155" s="14">
        <f>Таблица22[[#This Row],[Ставка в день]]*21</f>
        <v>351918</v>
      </c>
      <c r="N155" s="14"/>
      <c r="O155" s="14">
        <f>NETWORKDAYS(Таблица22[[#This Row],[Дата начала работы]],Таблица22[[#This Row],[Дата расчета 1]])</f>
        <v>-31732</v>
      </c>
      <c r="P155" s="19">
        <f>Таблица22[[#This Row],[Дата расчета 2]]*Таблица22[[#This Row],[Ставка в день]]</f>
        <v>-531764856</v>
      </c>
      <c r="Q155" s="19"/>
      <c r="R155" s="19"/>
    </row>
    <row r="156">
      <c r="A156" s="43">
        <v>155</v>
      </c>
      <c r="B156" s="54" t="s">
        <v>379</v>
      </c>
      <c r="C156" s="28" t="s">
        <v>21</v>
      </c>
      <c r="D156" s="12">
        <v>44425</v>
      </c>
      <c r="E156" s="39"/>
      <c r="F156" s="14"/>
      <c r="G156" s="14" t="s">
        <v>380</v>
      </c>
      <c r="H156" s="14" t="s">
        <v>25</v>
      </c>
      <c r="I156" s="14" t="s">
        <v>60</v>
      </c>
      <c r="J156" s="14"/>
      <c r="K156" s="16">
        <v>149500</v>
      </c>
      <c r="L156" s="23">
        <v>14239</v>
      </c>
      <c r="M156" s="14">
        <f>Таблица22[[#This Row],[Ставка в день]]*21</f>
        <v>299019</v>
      </c>
      <c r="N156" s="14"/>
      <c r="O156" s="14">
        <f>NETWORKDAYS(Таблица22[[#This Row],[Дата начала работы]],Таблица22[[#This Row],[Дата расчета 1]])</f>
        <v>-31732</v>
      </c>
      <c r="P156" s="19">
        <f>Таблица22[[#This Row],[Дата расчета 2]]*Таблица22[[#This Row],[Ставка в день]]</f>
        <v>-451831948</v>
      </c>
      <c r="Q156" s="19"/>
      <c r="R156" s="19" t="s">
        <v>381</v>
      </c>
    </row>
    <row r="157">
      <c r="A157" s="43">
        <v>156</v>
      </c>
      <c r="B157" s="24" t="s">
        <v>382</v>
      </c>
      <c r="C157" s="28" t="s">
        <v>27</v>
      </c>
      <c r="D157" s="12">
        <v>44431</v>
      </c>
      <c r="E157" s="39" t="s">
        <v>383</v>
      </c>
      <c r="F157" s="14"/>
      <c r="G157" s="14" t="s">
        <v>153</v>
      </c>
      <c r="H157" s="14" t="s">
        <v>25</v>
      </c>
      <c r="I157" s="14" t="s">
        <v>60</v>
      </c>
      <c r="J157" s="14"/>
      <c r="K157" s="16">
        <v>90000</v>
      </c>
      <c r="L157" s="23">
        <v>8572</v>
      </c>
      <c r="M157" s="14">
        <f>Таблица22[[#This Row],[Ставка в день]]*21</f>
        <v>180012</v>
      </c>
      <c r="N157" s="14"/>
      <c r="O157" s="14">
        <f>NETWORKDAYS(Таблица22[[#This Row],[Дата начала работы]],Таблица22[[#This Row],[Дата расчета 1]])</f>
        <v>-31737</v>
      </c>
      <c r="P157" s="19">
        <f>Таблица22[[#This Row],[Дата расчета 2]]*Таблица22[[#This Row],[Ставка в день]]</f>
        <v>-272049564</v>
      </c>
      <c r="Q157" s="19"/>
      <c r="R157" s="19"/>
    </row>
    <row r="158">
      <c r="A158" s="43">
        <v>157</v>
      </c>
      <c r="B158" s="24" t="s">
        <v>384</v>
      </c>
      <c r="C158" s="28" t="s">
        <v>21</v>
      </c>
      <c r="D158" s="12">
        <v>44431</v>
      </c>
      <c r="E158" s="39"/>
      <c r="F158" s="14"/>
      <c r="G158" s="14" t="s">
        <v>58</v>
      </c>
      <c r="H158" s="14" t="s">
        <v>25</v>
      </c>
      <c r="I158" s="14" t="s">
        <v>60</v>
      </c>
      <c r="J158" s="14"/>
      <c r="K158" s="16">
        <v>230000</v>
      </c>
      <c r="L158" s="23">
        <v>21890</v>
      </c>
      <c r="M158" s="14">
        <f>Таблица22[[#This Row],[Ставка в день]]*21</f>
        <v>459690</v>
      </c>
      <c r="N158" s="14"/>
      <c r="O158" s="14">
        <f>NETWORKDAYS(Таблица22[[#This Row],[Дата начала работы]],Таблица22[[#This Row],[Дата расчета 1]])</f>
        <v>-31737</v>
      </c>
      <c r="P158" s="19">
        <f>Таблица22[[#This Row],[Дата расчета 2]]*Таблица22[[#This Row],[Ставка в день]]</f>
        <v>-694722930</v>
      </c>
      <c r="Q158" s="19"/>
      <c r="R158" s="19"/>
    </row>
    <row r="159">
      <c r="A159" s="43">
        <v>158</v>
      </c>
      <c r="B159" s="24" t="s">
        <v>385</v>
      </c>
      <c r="C159" s="28" t="s">
        <v>21</v>
      </c>
      <c r="D159" s="12">
        <v>44441</v>
      </c>
      <c r="E159" s="39"/>
      <c r="F159" s="14"/>
      <c r="G159" s="14" t="s">
        <v>305</v>
      </c>
      <c r="H159" s="14" t="s">
        <v>386</v>
      </c>
      <c r="I159" s="14" t="s">
        <v>60</v>
      </c>
      <c r="J159" s="47">
        <v>0.14999999999999999</v>
      </c>
      <c r="K159" s="16">
        <v>85000</v>
      </c>
      <c r="L159" s="23">
        <v>9310</v>
      </c>
      <c r="M159" s="14">
        <f>Таблица22[[#This Row],[Ставка в день]]*21</f>
        <v>195510</v>
      </c>
      <c r="N159" s="14"/>
      <c r="O159" s="14">
        <f>NETWORKDAYS(Таблица22[[#This Row],[Дата начала работы]],Таблица22[[#This Row],[Дата расчета 1]])</f>
        <v>-31743</v>
      </c>
      <c r="P159" s="19">
        <f>Таблица22[[#This Row],[Дата расчета 2]]*Таблица22[[#This Row],[Ставка в день]]</f>
        <v>-295527330</v>
      </c>
      <c r="Q159" s="19"/>
      <c r="R159" s="19"/>
    </row>
    <row r="160">
      <c r="A160" s="1">
        <v>159</v>
      </c>
      <c r="B160" s="24" t="s">
        <v>387</v>
      </c>
      <c r="C160" s="28" t="s">
        <v>21</v>
      </c>
      <c r="D160" s="12">
        <v>44445</v>
      </c>
      <c r="E160" s="39"/>
      <c r="F160" s="14"/>
      <c r="G160" s="14" t="s">
        <v>388</v>
      </c>
      <c r="H160" s="14" t="s">
        <v>25</v>
      </c>
      <c r="I160" s="14"/>
      <c r="J160" s="14"/>
      <c r="K160" s="16">
        <v>172500</v>
      </c>
      <c r="L160" s="23">
        <v>16428</v>
      </c>
      <c r="M160" s="14">
        <f>Таблица22[[#This Row],[Ставка в день]]*21</f>
        <v>344988</v>
      </c>
      <c r="N160" s="14"/>
      <c r="O160" s="14">
        <f>NETWORKDAYS(Таблица22[[#This Row],[Дата начала работы]],Таблица22[[#This Row],[Дата расчета 1]])</f>
        <v>-31747</v>
      </c>
      <c r="P160" s="19">
        <f>Таблица22[[#This Row],[Дата расчета 2]]*Таблица22[[#This Row],[Ставка в день]]</f>
        <v>-521539716</v>
      </c>
      <c r="Q160" s="19"/>
      <c r="R160" s="19"/>
    </row>
    <row r="161">
      <c r="A161" s="43">
        <v>160</v>
      </c>
      <c r="B161" s="24" t="s">
        <v>389</v>
      </c>
      <c r="C161" s="28" t="s">
        <v>27</v>
      </c>
      <c r="D161" s="12">
        <v>44452</v>
      </c>
      <c r="E161" s="39" t="s">
        <v>284</v>
      </c>
      <c r="F161" s="14"/>
      <c r="G161" s="14" t="s">
        <v>40</v>
      </c>
      <c r="H161" s="14" t="s">
        <v>158</v>
      </c>
      <c r="I161" s="14" t="s">
        <v>60</v>
      </c>
      <c r="J161" s="14"/>
      <c r="K161" s="14"/>
      <c r="L161" s="23">
        <v>25548</v>
      </c>
      <c r="M161" s="14">
        <f>Таблица22[[#This Row],[Ставка в день]]*21</f>
        <v>536508</v>
      </c>
      <c r="N161" s="14"/>
      <c r="O161" s="14">
        <f>NETWORKDAYS(Таблица22[[#This Row],[Дата начала работы]],Таблица22[[#This Row],[Дата расчета 1]])</f>
        <v>-31752</v>
      </c>
      <c r="P161" s="19">
        <f>Таблица22[[#This Row],[Дата расчета 2]]*Таблица22[[#This Row],[Ставка в день]]</f>
        <v>-811200096</v>
      </c>
      <c r="Q161" s="19"/>
      <c r="R161" s="19"/>
    </row>
    <row r="162">
      <c r="A162" s="1">
        <v>161</v>
      </c>
      <c r="B162" s="24" t="s">
        <v>390</v>
      </c>
      <c r="C162" s="28" t="s">
        <v>27</v>
      </c>
      <c r="D162" s="12">
        <v>44452</v>
      </c>
      <c r="E162" s="39" t="s">
        <v>164</v>
      </c>
      <c r="F162" s="14"/>
      <c r="G162" s="14" t="s">
        <v>51</v>
      </c>
      <c r="H162" s="14" t="s">
        <v>25</v>
      </c>
      <c r="I162" s="14"/>
      <c r="J162" s="14"/>
      <c r="K162" s="14"/>
      <c r="L162" s="23">
        <v>14680</v>
      </c>
      <c r="M162" s="14">
        <f>Таблица22[[#This Row],[Ставка в день]]*21</f>
        <v>308280</v>
      </c>
      <c r="N162" s="14"/>
      <c r="O162" s="14">
        <f>NETWORKDAYS(Таблица22[[#This Row],[Дата начала работы]],Таблица22[[#This Row],[Дата расчета 1]])</f>
        <v>-31752</v>
      </c>
      <c r="P162" s="19">
        <f>Таблица22[[#This Row],[Дата расчета 2]]*Таблица22[[#This Row],[Ставка в день]]</f>
        <v>-466119360</v>
      </c>
      <c r="Q162" s="19"/>
      <c r="R162" s="19"/>
    </row>
    <row r="163">
      <c r="A163" s="43">
        <v>162</v>
      </c>
      <c r="B163" s="24" t="s">
        <v>391</v>
      </c>
      <c r="C163" s="28" t="s">
        <v>27</v>
      </c>
      <c r="D163" s="12">
        <v>44459</v>
      </c>
      <c r="E163" s="39" t="s">
        <v>392</v>
      </c>
      <c r="F163" s="14"/>
      <c r="G163" s="14" t="s">
        <v>58</v>
      </c>
      <c r="H163" s="14" t="s">
        <v>59</v>
      </c>
      <c r="I163" s="14"/>
      <c r="J163" s="14"/>
      <c r="K163" s="16">
        <v>280000</v>
      </c>
      <c r="L163" s="23">
        <v>27540</v>
      </c>
      <c r="M163" s="14">
        <f>Таблица22[[#This Row],[Ставка в день]]*21</f>
        <v>578340</v>
      </c>
      <c r="N163" s="14"/>
      <c r="O163" s="14">
        <f>NETWORKDAYS(Таблица22[[#This Row],[Дата начала работы]],Таблица22[[#This Row],[Дата расчета 1]])</f>
        <v>-31757</v>
      </c>
      <c r="P163" s="19">
        <f>Таблица22[[#This Row],[Дата расчета 2]]*Таблица22[[#This Row],[Ставка в день]]</f>
        <v>-874587780</v>
      </c>
      <c r="Q163" s="19"/>
      <c r="R163" s="19"/>
    </row>
    <row r="164">
      <c r="A164" s="43">
        <v>163</v>
      </c>
      <c r="B164" s="24" t="s">
        <v>393</v>
      </c>
      <c r="C164" s="28" t="s">
        <v>27</v>
      </c>
      <c r="D164" s="12">
        <v>44470</v>
      </c>
      <c r="E164" s="39" t="s">
        <v>394</v>
      </c>
      <c r="F164" s="14"/>
      <c r="G164" s="14" t="s">
        <v>275</v>
      </c>
      <c r="H164" s="14" t="s">
        <v>25</v>
      </c>
      <c r="I164" s="14" t="s">
        <v>60</v>
      </c>
      <c r="J164" s="14"/>
      <c r="K164" s="16">
        <v>200000</v>
      </c>
      <c r="L164" s="23">
        <v>20160</v>
      </c>
      <c r="M164" s="14">
        <f>Таблица22[[#This Row],[Ставка в день]]*21</f>
        <v>423360</v>
      </c>
      <c r="N164" s="14"/>
      <c r="O164" s="14">
        <f>NETWORKDAYS(Таблица22[[#This Row],[Дата начала работы]],Таблица22[[#This Row],[Дата расчета 1]])</f>
        <v>-31764</v>
      </c>
      <c r="P164" s="19">
        <f>Таблица22[[#This Row],[Дата расчета 2]]*Таблица22[[#This Row],[Ставка в день]]</f>
        <v>-640362240</v>
      </c>
      <c r="Q164" s="19"/>
      <c r="R164" s="19"/>
    </row>
    <row r="165" ht="31.199999999999999">
      <c r="A165" s="43">
        <v>164</v>
      </c>
      <c r="B165" s="24" t="s">
        <v>395</v>
      </c>
      <c r="C165" s="28" t="s">
        <v>21</v>
      </c>
      <c r="D165" s="12">
        <v>44470</v>
      </c>
      <c r="E165" s="39" t="s">
        <v>396</v>
      </c>
      <c r="F165" s="14"/>
      <c r="G165" s="14" t="s">
        <v>275</v>
      </c>
      <c r="H165" s="14" t="s">
        <v>25</v>
      </c>
      <c r="I165" s="14" t="s">
        <v>60</v>
      </c>
      <c r="J165" s="14"/>
      <c r="K165" s="16">
        <v>310400</v>
      </c>
      <c r="L165" s="23">
        <v>30000</v>
      </c>
      <c r="M165" s="14">
        <f>Таблица22[[#This Row],[Ставка в день]]*21</f>
        <v>630000</v>
      </c>
      <c r="N165" s="14"/>
      <c r="O165" s="14">
        <f>NETWORKDAYS(Таблица22[[#This Row],[Дата начала работы]],Таблица22[[#This Row],[Дата расчета 1]])</f>
        <v>-31764</v>
      </c>
      <c r="P165" s="19">
        <f>Таблица22[[#This Row],[Дата расчета 2]]*Таблица22[[#This Row],[Ставка в день]]</f>
        <v>-952920000</v>
      </c>
      <c r="Q165" s="19"/>
      <c r="R165" s="19" t="s">
        <v>397</v>
      </c>
    </row>
    <row r="166">
      <c r="A166" s="43">
        <v>165</v>
      </c>
      <c r="B166" s="24" t="s">
        <v>398</v>
      </c>
      <c r="C166" s="28" t="s">
        <v>21</v>
      </c>
      <c r="D166" s="12">
        <v>44473</v>
      </c>
      <c r="E166" s="39" t="s">
        <v>399</v>
      </c>
      <c r="F166" s="14"/>
      <c r="G166" s="14" t="s">
        <v>400</v>
      </c>
      <c r="H166" s="14" t="s">
        <v>25</v>
      </c>
      <c r="I166" s="14" t="s">
        <v>60</v>
      </c>
      <c r="J166" s="14"/>
      <c r="K166" s="16">
        <v>172500</v>
      </c>
      <c r="L166" s="61">
        <v>16429</v>
      </c>
      <c r="M166" s="14">
        <f>Таблица22[[#This Row],[Ставка в день]]*21</f>
        <v>345009</v>
      </c>
      <c r="N166" s="14"/>
      <c r="O166" s="14">
        <f>NETWORKDAYS(Таблица22[[#This Row],[Дата начала работы]],Таблица22[[#This Row],[Дата расчета 1]])</f>
        <v>-31767</v>
      </c>
      <c r="P166" s="19">
        <f>Таблица22[[#This Row],[Дата расчета 2]]*Таблица22[[#This Row],[Ставка в день]]</f>
        <v>-521900043</v>
      </c>
      <c r="Q166" s="19"/>
      <c r="R166" s="19"/>
    </row>
    <row r="167">
      <c r="A167" s="43">
        <v>166</v>
      </c>
      <c r="B167" s="24" t="s">
        <v>401</v>
      </c>
      <c r="C167" s="28" t="s">
        <v>21</v>
      </c>
      <c r="D167" s="12">
        <v>44474</v>
      </c>
      <c r="E167" s="39" t="s">
        <v>402</v>
      </c>
      <c r="F167" s="14"/>
      <c r="G167" s="14" t="s">
        <v>58</v>
      </c>
      <c r="H167" s="14" t="s">
        <v>48</v>
      </c>
      <c r="I167" s="14" t="s">
        <v>60</v>
      </c>
      <c r="J167" s="14"/>
      <c r="K167" s="16">
        <v>85000</v>
      </c>
      <c r="L167" s="23">
        <v>8096</v>
      </c>
      <c r="M167" s="14">
        <f>Таблица22[[#This Row],[Ставка в день]]*21</f>
        <v>170016</v>
      </c>
      <c r="N167" s="14"/>
      <c r="O167" s="14">
        <f>NETWORKDAYS(Таблица22[[#This Row],[Дата начала работы]],Таблица22[[#This Row],[Дата расчета 1]])</f>
        <v>-31767</v>
      </c>
      <c r="P167" s="19">
        <f>Таблица22[[#This Row],[Дата расчета 2]]*Таблица22[[#This Row],[Ставка в день]]</f>
        <v>-257185632</v>
      </c>
      <c r="Q167" s="19"/>
      <c r="R167" s="19"/>
    </row>
    <row r="168">
      <c r="A168" s="1">
        <v>167</v>
      </c>
      <c r="B168" s="54" t="s">
        <v>403</v>
      </c>
      <c r="C168" s="28" t="s">
        <v>21</v>
      </c>
      <c r="D168" s="12">
        <v>44474</v>
      </c>
      <c r="E168" s="39"/>
      <c r="F168" s="14"/>
      <c r="G168" s="14" t="s">
        <v>153</v>
      </c>
      <c r="H168" s="14" t="s">
        <v>25</v>
      </c>
      <c r="I168" s="14"/>
      <c r="J168" s="14"/>
      <c r="K168" s="16">
        <v>149500</v>
      </c>
      <c r="L168" s="23">
        <v>14238</v>
      </c>
      <c r="M168" s="14">
        <f>Таблица22[[#This Row],[Ставка в день]]*21</f>
        <v>298998</v>
      </c>
      <c r="N168" s="14"/>
      <c r="O168" s="14">
        <f>NETWORKDAYS(Таблица22[[#This Row],[Дата начала работы]],Таблица22[[#This Row],[Дата расчета 1]])</f>
        <v>-31767</v>
      </c>
      <c r="P168" s="19">
        <f>Таблица22[[#This Row],[Дата расчета 2]]*Таблица22[[#This Row],[Ставка в день]]</f>
        <v>-452298546</v>
      </c>
      <c r="Q168" s="19"/>
      <c r="R168" s="19"/>
    </row>
    <row r="169">
      <c r="A169" s="1">
        <v>168</v>
      </c>
      <c r="B169" s="24" t="s">
        <v>404</v>
      </c>
      <c r="C169" s="28" t="s">
        <v>21</v>
      </c>
      <c r="D169" s="12">
        <v>44476</v>
      </c>
      <c r="E169" s="39"/>
      <c r="F169" s="14"/>
      <c r="G169" s="14" t="s">
        <v>405</v>
      </c>
      <c r="H169" s="14" t="s">
        <v>25</v>
      </c>
      <c r="I169" s="14"/>
      <c r="J169" s="14"/>
      <c r="K169" s="16">
        <v>299000</v>
      </c>
      <c r="L169" s="23">
        <v>28470</v>
      </c>
      <c r="M169" s="14">
        <f>Таблица22[[#This Row],[Ставка в день]]*21</f>
        <v>597870</v>
      </c>
      <c r="N169" s="14"/>
      <c r="O169" s="14">
        <f>NETWORKDAYS(Таблица22[[#This Row],[Дата начала работы]],Таблица22[[#This Row],[Дата расчета 1]])</f>
        <v>-31768</v>
      </c>
      <c r="P169" s="19">
        <f>Таблица22[[#This Row],[Дата расчета 2]]*Таблица22[[#This Row],[Ставка в день]]</f>
        <v>-904434960</v>
      </c>
      <c r="Q169" s="19"/>
      <c r="R169" s="19"/>
    </row>
    <row r="170" s="64" customFormat="1">
      <c r="A170" s="65">
        <v>169</v>
      </c>
      <c r="B170" s="54" t="s">
        <v>406</v>
      </c>
      <c r="C170" s="66" t="s">
        <v>21</v>
      </c>
      <c r="D170" s="12">
        <v>44480</v>
      </c>
      <c r="E170" s="67"/>
      <c r="F170" s="68"/>
      <c r="G170" s="68" t="s">
        <v>58</v>
      </c>
      <c r="H170" s="68" t="s">
        <v>25</v>
      </c>
      <c r="I170" s="68" t="s">
        <v>60</v>
      </c>
      <c r="J170" s="68"/>
      <c r="K170" s="72">
        <v>230000</v>
      </c>
      <c r="L170" s="69">
        <v>23672</v>
      </c>
      <c r="M170" s="68">
        <f>Таблица22[[#This Row],[Ставка в день]]*21</f>
        <v>497112</v>
      </c>
      <c r="N170" s="68"/>
      <c r="O170" s="68">
        <f>NETWORKDAYS(Таблица22[[#This Row],[Дата начала работы]],Таблица22[[#This Row],[Дата расчета 1]])</f>
        <v>-31772</v>
      </c>
      <c r="P170" s="70">
        <f>Таблица22[[#This Row],[Дата расчета 2]]*Таблица22[[#This Row],[Ставка в день]]</f>
        <v>-752106784</v>
      </c>
      <c r="Q170" s="70"/>
      <c r="R170" s="70"/>
    </row>
    <row r="171">
      <c r="A171" s="1">
        <v>170</v>
      </c>
      <c r="B171" s="24" t="s">
        <v>407</v>
      </c>
      <c r="C171" s="28" t="s">
        <v>27</v>
      </c>
      <c r="D171" s="12">
        <v>44480</v>
      </c>
      <c r="E171" s="39" t="s">
        <v>408</v>
      </c>
      <c r="F171" s="14"/>
      <c r="G171" s="14" t="s">
        <v>58</v>
      </c>
      <c r="H171" s="14" t="s">
        <v>25</v>
      </c>
      <c r="I171" s="14" t="s">
        <v>60</v>
      </c>
      <c r="J171" s="14"/>
      <c r="K171" s="16">
        <v>184000</v>
      </c>
      <c r="L171" s="23">
        <v>17524</v>
      </c>
      <c r="M171" s="14">
        <f>Таблица22[[#This Row],[Ставка в день]]*21</f>
        <v>368004</v>
      </c>
      <c r="N171" s="14"/>
      <c r="O171" s="14">
        <f>NETWORKDAYS(Таблица22[[#This Row],[Дата начала работы]],Таблица22[[#This Row],[Дата расчета 1]])</f>
        <v>-31772</v>
      </c>
      <c r="P171" s="19">
        <f>Таблица22[[#This Row],[Дата расчета 2]]*Таблица22[[#This Row],[Ставка в день]]</f>
        <v>-556772528</v>
      </c>
      <c r="Q171" s="19"/>
      <c r="R171" s="19"/>
    </row>
    <row r="172" ht="31.199999999999999">
      <c r="A172" s="1">
        <v>171</v>
      </c>
      <c r="B172" s="24" t="s">
        <v>409</v>
      </c>
      <c r="C172" s="28" t="s">
        <v>21</v>
      </c>
      <c r="D172" s="12">
        <v>44481</v>
      </c>
      <c r="E172" s="39"/>
      <c r="F172" s="14"/>
      <c r="G172" s="14" t="s">
        <v>410</v>
      </c>
      <c r="H172" s="14" t="s">
        <v>107</v>
      </c>
      <c r="I172" s="14"/>
      <c r="J172" s="14"/>
      <c r="K172" s="16">
        <v>80500</v>
      </c>
      <c r="L172" s="23">
        <v>7700</v>
      </c>
      <c r="M172" s="14">
        <f>Таблица22[[#This Row],[Ставка в день]]*21</f>
        <v>161700</v>
      </c>
      <c r="N172" s="14"/>
      <c r="O172" s="14">
        <f>NETWORKDAYS(Таблица22[[#This Row],[Дата начала работы]],Таблица22[[#This Row],[Дата расчета 1]])</f>
        <v>-31772</v>
      </c>
      <c r="P172" s="19">
        <f>Таблица22[[#This Row],[Дата расчета 2]]*Таблица22[[#This Row],[Ставка в день]]</f>
        <v>-244644400</v>
      </c>
      <c r="Q172" s="19"/>
      <c r="R172" s="19" t="s">
        <v>411</v>
      </c>
    </row>
    <row r="173">
      <c r="A173" s="1"/>
      <c r="B173" s="24" t="s">
        <v>412</v>
      </c>
      <c r="C173" s="28" t="s">
        <v>21</v>
      </c>
      <c r="D173" s="12">
        <v>44481</v>
      </c>
      <c r="E173" s="39" t="s">
        <v>402</v>
      </c>
      <c r="F173" s="14"/>
      <c r="G173" s="14" t="s">
        <v>413</v>
      </c>
      <c r="H173" s="14" t="s">
        <v>25</v>
      </c>
      <c r="I173" s="14" t="s">
        <v>60</v>
      </c>
      <c r="J173" s="14"/>
      <c r="K173" s="16">
        <v>70000</v>
      </c>
      <c r="L173" s="23">
        <v>6500</v>
      </c>
      <c r="M173" s="14">
        <f>Таблица22[[#This Row],[Ставка в день]]*21</f>
        <v>136500</v>
      </c>
      <c r="N173" s="14"/>
      <c r="O173" s="14">
        <f>NETWORKDAYS(Таблица22[[#This Row],[Дата начала работы]],Таблица22[[#This Row],[Дата расчета 1]])</f>
        <v>-31772</v>
      </c>
      <c r="P173" s="19">
        <f>Таблица22[[#This Row],[Дата расчета 2]]*Таблица22[[#This Row],[Ставка в день]]</f>
        <v>-206518000</v>
      </c>
      <c r="Q173" s="19"/>
      <c r="R173" s="19"/>
    </row>
    <row r="174">
      <c r="A174" s="1"/>
      <c r="B174" s="24" t="s">
        <v>414</v>
      </c>
      <c r="C174" s="28" t="s">
        <v>27</v>
      </c>
      <c r="D174" s="12">
        <v>44481</v>
      </c>
      <c r="E174" s="39" t="s">
        <v>415</v>
      </c>
      <c r="F174" s="14"/>
      <c r="G174" s="14" t="s">
        <v>361</v>
      </c>
      <c r="H174" s="14" t="s">
        <v>25</v>
      </c>
      <c r="I174" s="14" t="s">
        <v>60</v>
      </c>
      <c r="J174" s="47">
        <v>0.14999999999999999</v>
      </c>
      <c r="K174" s="16">
        <v>120000</v>
      </c>
      <c r="L174" s="23">
        <v>14255</v>
      </c>
      <c r="M174" s="14">
        <f>Таблица22[[#This Row],[Ставка в день]]*21</f>
        <v>299355</v>
      </c>
      <c r="N174" s="14"/>
      <c r="O174" s="14">
        <f>NETWORKDAYS(Таблица22[[#This Row],[Дата начала работы]],Таблица22[[#This Row],[Дата расчета 1]])</f>
        <v>-31772</v>
      </c>
      <c r="P174" s="19">
        <f>Таблица22[[#This Row],[Дата расчета 2]]*Таблица22[[#This Row],[Ставка в день]]</f>
        <v>-452909860</v>
      </c>
      <c r="Q174" s="19"/>
      <c r="R174" s="19"/>
    </row>
    <row r="175">
      <c r="A175" s="1"/>
      <c r="B175" s="24" t="s">
        <v>416</v>
      </c>
      <c r="C175" s="28" t="s">
        <v>21</v>
      </c>
      <c r="D175" s="12">
        <v>44482</v>
      </c>
      <c r="E175" s="39"/>
      <c r="F175" s="14"/>
      <c r="G175" s="14" t="s">
        <v>44</v>
      </c>
      <c r="H175" s="14" t="s">
        <v>25</v>
      </c>
      <c r="I175" s="14"/>
      <c r="J175" s="14"/>
      <c r="K175" s="16">
        <v>275900</v>
      </c>
      <c r="L175" s="23">
        <v>26280</v>
      </c>
      <c r="M175" s="14">
        <f>Таблица22[[#This Row],[Ставка в день]]*21</f>
        <v>551880</v>
      </c>
      <c r="N175" s="14"/>
      <c r="O175" s="14">
        <f>NETWORKDAYS(Таблица22[[#This Row],[Дата начала работы]],Таблица22[[#This Row],[Дата расчета 1]])</f>
        <v>-31772</v>
      </c>
      <c r="P175" s="19">
        <f>Таблица22[[#This Row],[Дата расчета 2]]*Таблица22[[#This Row],[Ставка в день]]</f>
        <v>-834968160</v>
      </c>
      <c r="Q175" s="19"/>
      <c r="R175" s="19"/>
    </row>
    <row r="176">
      <c r="A176" s="1"/>
      <c r="B176" s="24" t="s">
        <v>417</v>
      </c>
      <c r="C176" s="28" t="s">
        <v>21</v>
      </c>
      <c r="D176" s="12">
        <v>44487</v>
      </c>
      <c r="E176" s="39"/>
      <c r="F176" s="14"/>
      <c r="G176" s="14" t="s">
        <v>308</v>
      </c>
      <c r="H176" s="14" t="s">
        <v>25</v>
      </c>
      <c r="I176" s="48" t="s">
        <v>60</v>
      </c>
      <c r="J176" s="14"/>
      <c r="K176" s="16">
        <v>310400</v>
      </c>
      <c r="L176" s="23">
        <v>26606</v>
      </c>
      <c r="M176" s="14">
        <f>Таблица22[[#This Row],[Ставка в день]]*21</f>
        <v>558726</v>
      </c>
      <c r="N176" s="14"/>
      <c r="O176" s="14">
        <f>NETWORKDAYS(Таблица22[[#This Row],[Дата начала работы]],Таблица22[[#This Row],[Дата расчета 1]])</f>
        <v>-31777</v>
      </c>
      <c r="P176" s="19">
        <f>Таблица22[[#This Row],[Дата расчета 2]]*Таблица22[[#This Row],[Ставка в день]]</f>
        <v>-845458862</v>
      </c>
      <c r="Q176" s="19"/>
      <c r="R176" s="19"/>
    </row>
    <row r="177">
      <c r="A177" s="1"/>
      <c r="B177" s="24" t="s">
        <v>418</v>
      </c>
      <c r="C177" s="28" t="s">
        <v>21</v>
      </c>
      <c r="D177" s="12">
        <v>44491</v>
      </c>
      <c r="E177" s="39"/>
      <c r="F177" s="14"/>
      <c r="G177" s="14" t="s">
        <v>82</v>
      </c>
      <c r="H177" s="14" t="s">
        <v>25</v>
      </c>
      <c r="I177" s="14" t="s">
        <v>60</v>
      </c>
      <c r="J177" s="14"/>
      <c r="K177" s="16">
        <v>379400</v>
      </c>
      <c r="L177" s="23">
        <v>33000</v>
      </c>
      <c r="M177" s="14">
        <f>Таблица22[[#This Row],[Ставка в день]]*21</f>
        <v>693000</v>
      </c>
      <c r="N177" s="14"/>
      <c r="O177" s="14">
        <f>NETWORKDAYS(Таблица22[[#This Row],[Дата начала работы]],Таблица22[[#This Row],[Дата расчета 1]])</f>
        <v>-31779</v>
      </c>
      <c r="P177" s="19">
        <f>Таблица22[[#This Row],[Дата расчета 2]]*Таблица22[[#This Row],[Ставка в день]]</f>
        <v>-1048707000</v>
      </c>
      <c r="Q177" s="19"/>
      <c r="R177" s="19"/>
    </row>
    <row r="178">
      <c r="A178" s="1"/>
      <c r="B178" s="54" t="s">
        <v>419</v>
      </c>
      <c r="C178" s="28" t="s">
        <v>21</v>
      </c>
      <c r="D178" s="12">
        <v>44494</v>
      </c>
      <c r="E178" s="39"/>
      <c r="F178" s="14"/>
      <c r="G178" s="14" t="s">
        <v>40</v>
      </c>
      <c r="H178" s="14" t="s">
        <v>25</v>
      </c>
      <c r="I178" s="14" t="s">
        <v>60</v>
      </c>
      <c r="J178" s="14"/>
      <c r="K178" s="16">
        <v>320000</v>
      </c>
      <c r="L178" s="23">
        <v>30477</v>
      </c>
      <c r="M178" s="14">
        <f>Таблица22[[#This Row],[Ставка в день]]*21</f>
        <v>640017</v>
      </c>
      <c r="N178" s="14"/>
      <c r="O178" s="14">
        <f>NETWORKDAYS(Таблица22[[#This Row],[Дата начала работы]],Таблица22[[#This Row],[Дата расчета 1]])</f>
        <v>-31782</v>
      </c>
      <c r="P178" s="19">
        <f>Таблица22[[#This Row],[Дата расчета 2]]*Таблица22[[#This Row],[Ставка в день]]</f>
        <v>-968620014</v>
      </c>
      <c r="Q178" s="19"/>
      <c r="R178" s="19"/>
    </row>
    <row r="179" ht="31.199999999999999">
      <c r="A179" s="1"/>
      <c r="B179" s="24" t="s">
        <v>420</v>
      </c>
      <c r="C179" s="28" t="s">
        <v>21</v>
      </c>
      <c r="D179" s="12">
        <v>44494</v>
      </c>
      <c r="E179" s="39"/>
      <c r="F179" s="14"/>
      <c r="G179" s="14" t="s">
        <v>165</v>
      </c>
      <c r="H179" s="14" t="s">
        <v>25</v>
      </c>
      <c r="I179" s="14" t="s">
        <v>60</v>
      </c>
      <c r="J179" s="14"/>
      <c r="K179" s="16">
        <v>402000</v>
      </c>
      <c r="L179" s="23">
        <v>36000</v>
      </c>
      <c r="M179" s="14">
        <f>Таблица22[[#This Row],[Ставка в день]]*21</f>
        <v>756000</v>
      </c>
      <c r="N179" s="14"/>
      <c r="O179" s="14">
        <f>NETWORKDAYS(Таблица22[[#This Row],[Дата начала работы]],Таблица22[[#This Row],[Дата расчета 1]])</f>
        <v>-31782</v>
      </c>
      <c r="P179" s="19">
        <f>Таблица22[[#This Row],[Дата расчета 2]]*Таблица22[[#This Row],[Ставка в день]]</f>
        <v>-1144152000</v>
      </c>
      <c r="Q179" s="19"/>
      <c r="R179" s="19" t="s">
        <v>421</v>
      </c>
    </row>
    <row r="180">
      <c r="A180" s="1"/>
      <c r="B180" s="24" t="s">
        <v>422</v>
      </c>
      <c r="C180" s="28" t="s">
        <v>27</v>
      </c>
      <c r="D180" s="12">
        <v>44494</v>
      </c>
      <c r="E180" s="39" t="s">
        <v>242</v>
      </c>
      <c r="F180" s="14"/>
      <c r="G180" s="14" t="s">
        <v>58</v>
      </c>
      <c r="H180" s="14" t="s">
        <v>25</v>
      </c>
      <c r="I180" s="14" t="s">
        <v>60</v>
      </c>
      <c r="J180" s="14"/>
      <c r="K180" s="56">
        <v>287400</v>
      </c>
      <c r="L180" s="23">
        <v>27372</v>
      </c>
      <c r="M180" s="14">
        <f>Таблица22[[#This Row],[Ставка в день]]*21</f>
        <v>574812</v>
      </c>
      <c r="N180" s="14"/>
      <c r="O180" s="14">
        <f>NETWORKDAYS(Таблица22[[#This Row],[Дата начала работы]],Таблица22[[#This Row],[Дата расчета 1]])</f>
        <v>-31782</v>
      </c>
      <c r="P180" s="19">
        <f>Таблица22[[#This Row],[Дата расчета 2]]*Таблица22[[#This Row],[Ставка в день]]</f>
        <v>-869936904</v>
      </c>
      <c r="Q180" s="19"/>
      <c r="R180" s="19"/>
    </row>
    <row r="181">
      <c r="A181" s="1"/>
      <c r="B181" s="54" t="s">
        <v>423</v>
      </c>
      <c r="C181" s="28" t="s">
        <v>21</v>
      </c>
      <c r="D181" s="12">
        <v>44497</v>
      </c>
      <c r="E181" s="39"/>
      <c r="F181" s="14"/>
      <c r="G181" s="14" t="s">
        <v>424</v>
      </c>
      <c r="H181" s="14" t="s">
        <v>25</v>
      </c>
      <c r="I181" s="14"/>
      <c r="J181" s="14"/>
      <c r="K181" s="16">
        <v>149500</v>
      </c>
      <c r="L181" s="23">
        <v>15000</v>
      </c>
      <c r="M181" s="14">
        <f>Таблица22[[#This Row],[Ставка в день]]*21</f>
        <v>315000</v>
      </c>
      <c r="N181" s="14"/>
      <c r="O181" s="14">
        <f>NETWORKDAYS(Таблица22[[#This Row],[Дата начала работы]],Таблица22[[#This Row],[Дата расчета 1]])</f>
        <v>-31783</v>
      </c>
      <c r="P181" s="19">
        <f>Таблица22[[#This Row],[Дата расчета 2]]*Таблица22[[#This Row],[Ставка в день]]</f>
        <v>-476745000</v>
      </c>
      <c r="Q181" s="19"/>
      <c r="R181" s="19"/>
    </row>
    <row r="182">
      <c r="A182" s="1"/>
      <c r="B182" s="24" t="s">
        <v>425</v>
      </c>
      <c r="C182" s="28" t="s">
        <v>21</v>
      </c>
      <c r="D182" s="12">
        <v>44501</v>
      </c>
      <c r="E182" s="39" t="s">
        <v>396</v>
      </c>
      <c r="F182" s="14"/>
      <c r="G182" s="14" t="s">
        <v>260</v>
      </c>
      <c r="H182" s="14" t="s">
        <v>48</v>
      </c>
      <c r="I182" s="14"/>
      <c r="J182" s="14"/>
      <c r="K182" s="16">
        <v>138000</v>
      </c>
      <c r="L182" s="23">
        <v>14255</v>
      </c>
      <c r="M182" s="14">
        <f>Таблица22[[#This Row],[Ставка в день]]*21</f>
        <v>299355</v>
      </c>
      <c r="N182" s="14"/>
      <c r="O182" s="14">
        <f>NETWORKDAYS(Таблица22[[#This Row],[Дата начала работы]],Таблица22[[#This Row],[Дата расчета 1]])</f>
        <v>-31787</v>
      </c>
      <c r="P182" s="19">
        <f>Таблица22[[#This Row],[Дата расчета 2]]*Таблица22[[#This Row],[Ставка в день]]</f>
        <v>-453123685</v>
      </c>
      <c r="Q182" s="19"/>
      <c r="R182" s="19"/>
    </row>
    <row r="183">
      <c r="A183" s="1"/>
      <c r="B183" s="24" t="s">
        <v>426</v>
      </c>
      <c r="C183" s="28" t="s">
        <v>21</v>
      </c>
      <c r="D183" s="12">
        <v>44501</v>
      </c>
      <c r="E183" s="39"/>
      <c r="F183" s="14"/>
      <c r="G183" s="14" t="s">
        <v>58</v>
      </c>
      <c r="H183" s="14" t="s">
        <v>25</v>
      </c>
      <c r="I183" s="14" t="s">
        <v>60</v>
      </c>
      <c r="J183" s="14"/>
      <c r="K183" s="16">
        <v>315000</v>
      </c>
      <c r="L183" s="23">
        <v>27000</v>
      </c>
      <c r="M183" s="14">
        <f>Таблица22[[#This Row],[Ставка в день]]*21</f>
        <v>567000</v>
      </c>
      <c r="N183" s="14"/>
      <c r="O183" s="14">
        <f>NETWORKDAYS(Таблица22[[#This Row],[Дата начала работы]],Таблица22[[#This Row],[Дата расчета 1]])</f>
        <v>-31787</v>
      </c>
      <c r="P183" s="19">
        <f>Таблица22[[#This Row],[Дата расчета 2]]*Таблица22[[#This Row],[Ставка в день]]</f>
        <v>-858249000</v>
      </c>
      <c r="Q183" s="19"/>
      <c r="R183" s="19"/>
    </row>
    <row r="184" ht="16.199999999999999" customHeight="1">
      <c r="A184" s="1"/>
      <c r="B184" s="24" t="s">
        <v>427</v>
      </c>
      <c r="C184" s="28" t="s">
        <v>21</v>
      </c>
      <c r="D184" s="12">
        <v>44501</v>
      </c>
      <c r="E184" s="39"/>
      <c r="F184" s="14"/>
      <c r="G184" s="14" t="s">
        <v>428</v>
      </c>
      <c r="H184" s="14" t="s">
        <v>194</v>
      </c>
      <c r="I184" s="14" t="s">
        <v>60</v>
      </c>
      <c r="J184" s="14"/>
      <c r="K184" s="16">
        <v>103500</v>
      </c>
      <c r="L184" s="23">
        <v>9900</v>
      </c>
      <c r="M184" s="14">
        <f>Таблица22[[#This Row],[Ставка в день]]*21</f>
        <v>207900</v>
      </c>
      <c r="N184" s="14"/>
      <c r="O184" s="14">
        <f>NETWORKDAYS(Таблица22[[#This Row],[Дата начала работы]],Таблица22[[#This Row],[Дата расчета 1]])</f>
        <v>-31787</v>
      </c>
      <c r="P184" s="19">
        <f>Таблица22[[#This Row],[Дата расчета 2]]*Таблица22[[#This Row],[Ставка в день]]</f>
        <v>-314691300</v>
      </c>
      <c r="Q184" s="19"/>
      <c r="R184" s="19"/>
    </row>
    <row r="185">
      <c r="A185" s="1"/>
      <c r="B185" s="24" t="s">
        <v>429</v>
      </c>
      <c r="C185" s="28" t="s">
        <v>21</v>
      </c>
      <c r="D185" s="12">
        <v>44501</v>
      </c>
      <c r="E185" s="39"/>
      <c r="F185" s="14"/>
      <c r="G185" s="14" t="s">
        <v>58</v>
      </c>
      <c r="H185" s="14" t="s">
        <v>48</v>
      </c>
      <c r="I185" s="14"/>
      <c r="J185" s="14"/>
      <c r="K185" s="16">
        <v>172500</v>
      </c>
      <c r="L185" s="23">
        <v>16430</v>
      </c>
      <c r="M185" s="14">
        <f>Таблица22[[#This Row],[Ставка в день]]*21</f>
        <v>345030</v>
      </c>
      <c r="N185" s="14"/>
      <c r="O185" s="14">
        <f>NETWORKDAYS(Таблица22[[#This Row],[Дата начала работы]],Таблица22[[#This Row],[Дата расчета 1]])</f>
        <v>-31787</v>
      </c>
      <c r="P185" s="19">
        <f>Таблица22[[#This Row],[Дата расчета 2]]*Таблица22[[#This Row],[Ставка в день]]</f>
        <v>-522260410</v>
      </c>
      <c r="Q185" s="19"/>
      <c r="R185" s="19"/>
    </row>
    <row r="186">
      <c r="A186" s="1"/>
      <c r="B186" s="24" t="s">
        <v>430</v>
      </c>
      <c r="C186" s="28" t="s">
        <v>27</v>
      </c>
      <c r="D186" s="12">
        <v>44501</v>
      </c>
      <c r="E186" s="39" t="s">
        <v>431</v>
      </c>
      <c r="F186" s="14"/>
      <c r="G186" s="14" t="s">
        <v>432</v>
      </c>
      <c r="H186" s="14" t="s">
        <v>25</v>
      </c>
      <c r="I186" s="14" t="s">
        <v>60</v>
      </c>
      <c r="J186" s="14"/>
      <c r="K186" s="16">
        <v>69000</v>
      </c>
      <c r="L186" s="23">
        <v>6572</v>
      </c>
      <c r="M186" s="14">
        <f>Таблица22[[#This Row],[Ставка в день]]*21</f>
        <v>138012</v>
      </c>
      <c r="N186" s="14"/>
      <c r="O186" s="14">
        <f>NETWORKDAYS(Таблица22[[#This Row],[Дата начала работы]],Таблица22[[#This Row],[Дата расчета 1]])</f>
        <v>-31787</v>
      </c>
      <c r="P186" s="19">
        <f>Таблица22[[#This Row],[Дата расчета 2]]*Таблица22[[#This Row],[Ставка в день]]</f>
        <v>-208904164</v>
      </c>
      <c r="Q186" s="19"/>
      <c r="R186" s="19"/>
    </row>
    <row r="187">
      <c r="A187" s="1"/>
      <c r="B187" s="24" t="s">
        <v>433</v>
      </c>
      <c r="C187" s="28" t="s">
        <v>21</v>
      </c>
      <c r="D187" s="12">
        <v>44508</v>
      </c>
      <c r="E187" s="39" t="s">
        <v>434</v>
      </c>
      <c r="F187" s="14"/>
      <c r="G187" s="14" t="s">
        <v>51</v>
      </c>
      <c r="H187" s="14" t="s">
        <v>25</v>
      </c>
      <c r="I187" s="14" t="s">
        <v>60</v>
      </c>
      <c r="J187" s="47">
        <v>0.14999999999999999</v>
      </c>
      <c r="K187" s="16">
        <v>150000</v>
      </c>
      <c r="L187" s="23">
        <v>17000</v>
      </c>
      <c r="M187" s="14">
        <f>Таблица22[[#This Row],[Ставка в день]]*21</f>
        <v>357000</v>
      </c>
      <c r="N187" s="14"/>
      <c r="O187" s="14">
        <f>NETWORKDAYS(Таблица22[[#This Row],[Дата начала работы]],Таблица22[[#This Row],[Дата расчета 1]])</f>
        <v>-31792</v>
      </c>
      <c r="P187" s="19">
        <f>Таблица22[[#This Row],[Дата расчета 2]]*Таблица22[[#This Row],[Ставка в день]]</f>
        <v>-540464000</v>
      </c>
      <c r="Q187" s="19"/>
      <c r="R187" s="19"/>
    </row>
    <row r="188">
      <c r="A188" s="1"/>
      <c r="B188" s="24" t="s">
        <v>435</v>
      </c>
      <c r="C188" s="28" t="s">
        <v>21</v>
      </c>
      <c r="D188" s="12">
        <v>44515</v>
      </c>
      <c r="E188" s="39"/>
      <c r="F188" s="14"/>
      <c r="G188" s="14" t="s">
        <v>58</v>
      </c>
      <c r="H188" s="14" t="s">
        <v>59</v>
      </c>
      <c r="I188" s="14" t="s">
        <v>60</v>
      </c>
      <c r="J188" s="14"/>
      <c r="K188" s="16">
        <v>172500</v>
      </c>
      <c r="L188" s="23">
        <v>16430</v>
      </c>
      <c r="M188" s="14">
        <f>Таблица22[[#This Row],[Ставка в день]]*21</f>
        <v>345030</v>
      </c>
      <c r="N188" s="14"/>
      <c r="O188" s="14">
        <f>NETWORKDAYS(Таблица22[[#This Row],[Дата начала работы]],Таблица22[[#This Row],[Дата расчета 1]])</f>
        <v>-31797</v>
      </c>
      <c r="P188" s="19">
        <f>Таблица22[[#This Row],[Дата расчета 2]]*Таблица22[[#This Row],[Ставка в день]]</f>
        <v>-522424710</v>
      </c>
      <c r="Q188" s="19"/>
      <c r="R188" s="19"/>
    </row>
    <row r="189" ht="16.800000000000001" customHeight="1">
      <c r="A189" s="1"/>
      <c r="B189" s="24" t="s">
        <v>436</v>
      </c>
      <c r="C189" s="28" t="s">
        <v>27</v>
      </c>
      <c r="D189" s="12">
        <v>44523</v>
      </c>
      <c r="E189" s="39" t="s">
        <v>219</v>
      </c>
      <c r="F189" s="14"/>
      <c r="G189" s="14" t="s">
        <v>437</v>
      </c>
      <c r="H189" s="14" t="s">
        <v>25</v>
      </c>
      <c r="I189" s="14"/>
      <c r="J189" s="14"/>
      <c r="K189" s="16">
        <v>138000</v>
      </c>
      <c r="L189" s="23">
        <v>12048</v>
      </c>
      <c r="M189" s="14">
        <f>Таблица22[[#This Row],[Ставка в день]]*21</f>
        <v>253008</v>
      </c>
      <c r="N189" s="14"/>
      <c r="O189" s="14">
        <f>NETWORKDAYS(Таблица22[[#This Row],[Дата начала работы]],Таблица22[[#This Row],[Дата расчета 1]])</f>
        <v>-31802</v>
      </c>
      <c r="P189" s="19">
        <f>Таблица22[[#This Row],[Дата расчета 2]]*Таблица22[[#This Row],[Ставка в день]]</f>
        <v>-383150496</v>
      </c>
      <c r="Q189" s="19"/>
      <c r="R189" s="19"/>
    </row>
    <row r="190">
      <c r="A190" s="1"/>
      <c r="B190" s="24" t="s">
        <v>438</v>
      </c>
      <c r="C190" s="28" t="s">
        <v>21</v>
      </c>
      <c r="D190" s="12">
        <v>44523</v>
      </c>
      <c r="E190" s="39"/>
      <c r="F190" s="14"/>
      <c r="G190" s="14" t="s">
        <v>439</v>
      </c>
      <c r="H190" s="14" t="s">
        <v>357</v>
      </c>
      <c r="I190" s="14"/>
      <c r="J190" s="14"/>
      <c r="K190" s="16">
        <v>370000</v>
      </c>
      <c r="L190" s="23">
        <v>33500</v>
      </c>
      <c r="M190" s="14">
        <f>Таблица22[[#This Row],[Ставка в день]]*21</f>
        <v>703500</v>
      </c>
      <c r="N190" s="14"/>
      <c r="O190" s="14">
        <f>NETWORKDAYS(Таблица22[[#This Row],[Дата начала работы]],Таблица22[[#This Row],[Дата расчета 1]])</f>
        <v>-31802</v>
      </c>
      <c r="P190" s="19">
        <f>Таблица22[[#This Row],[Дата расчета 2]]*Таблица22[[#This Row],[Ставка в день]]</f>
        <v>-1065367000</v>
      </c>
      <c r="Q190" s="19"/>
      <c r="R190" s="19"/>
    </row>
    <row r="191" ht="19.199999999999999" customHeight="1">
      <c r="A191" s="1"/>
      <c r="B191" s="24" t="s">
        <v>440</v>
      </c>
      <c r="C191" s="28" t="s">
        <v>27</v>
      </c>
      <c r="D191" s="12">
        <v>44526</v>
      </c>
      <c r="E191" s="39" t="s">
        <v>441</v>
      </c>
      <c r="F191" s="14"/>
      <c r="G191" s="14" t="s">
        <v>442</v>
      </c>
      <c r="H191" s="14" t="s">
        <v>107</v>
      </c>
      <c r="I191" s="14"/>
      <c r="J191" s="14"/>
      <c r="K191" s="16">
        <v>80500</v>
      </c>
      <c r="L191" s="23">
        <v>8000</v>
      </c>
      <c r="M191" s="14">
        <f>Таблица22[[#This Row],[Ставка в день]]*21</f>
        <v>168000</v>
      </c>
      <c r="N191" s="14"/>
      <c r="O191" s="14">
        <f>NETWORKDAYS(Таблица22[[#This Row],[Дата начала работы]],Таблица22[[#This Row],[Дата расчета 1]])</f>
        <v>-31804</v>
      </c>
      <c r="P191" s="19">
        <f>Таблица22[[#This Row],[Дата расчета 2]]*Таблица22[[#This Row],[Ставка в день]]</f>
        <v>-254432000</v>
      </c>
      <c r="Q191" s="19"/>
      <c r="R191" s="19"/>
    </row>
    <row r="192" ht="18.600000000000001" customHeight="1">
      <c r="A192" s="1"/>
      <c r="B192" s="24" t="s">
        <v>443</v>
      </c>
      <c r="C192" s="28" t="s">
        <v>27</v>
      </c>
      <c r="D192" s="12">
        <v>44526</v>
      </c>
      <c r="E192" s="39" t="s">
        <v>244</v>
      </c>
      <c r="F192" s="14"/>
      <c r="G192" s="14" t="s">
        <v>444</v>
      </c>
      <c r="H192" s="14" t="s">
        <v>25</v>
      </c>
      <c r="I192" s="14" t="s">
        <v>60</v>
      </c>
      <c r="J192" s="47">
        <v>0.14999999999999999</v>
      </c>
      <c r="K192" s="16">
        <v>300000</v>
      </c>
      <c r="L192" s="23">
        <v>32000</v>
      </c>
      <c r="M192" s="14">
        <f>Таблица22[[#This Row],[Ставка в день]]*21</f>
        <v>672000</v>
      </c>
      <c r="N192" s="14"/>
      <c r="O192" s="14">
        <f>NETWORKDAYS(Таблица22[[#This Row],[Дата начала работы]],Таблица22[[#This Row],[Дата расчета 1]])</f>
        <v>-31804</v>
      </c>
      <c r="P192" s="19">
        <f>Таблица22[[#This Row],[Дата расчета 2]]*Таблица22[[#This Row],[Ставка в день]]</f>
        <v>-1017728000</v>
      </c>
      <c r="Q192" s="19"/>
      <c r="R192" s="19"/>
    </row>
    <row r="193">
      <c r="A193" s="1"/>
      <c r="B193" s="24" t="s">
        <v>445</v>
      </c>
      <c r="C193" s="28" t="s">
        <v>21</v>
      </c>
      <c r="D193" s="12">
        <v>44531</v>
      </c>
      <c r="E193" s="39" t="s">
        <v>446</v>
      </c>
      <c r="F193" s="14"/>
      <c r="G193" s="14" t="s">
        <v>275</v>
      </c>
      <c r="H193" s="14" t="s">
        <v>203</v>
      </c>
      <c r="I193" s="14" t="s">
        <v>60</v>
      </c>
      <c r="J193" s="47">
        <v>0.14999999999999999</v>
      </c>
      <c r="K193" s="16">
        <v>300000</v>
      </c>
      <c r="L193" s="23">
        <v>32860</v>
      </c>
      <c r="M193" s="14">
        <f>Таблица22[[#This Row],[Ставка в день]]*21</f>
        <v>690060</v>
      </c>
      <c r="N193" s="14"/>
      <c r="O193" s="14">
        <f>NETWORKDAYS(Таблица22[[#This Row],[Дата начала работы]],Таблица22[[#This Row],[Дата расчета 1]])</f>
        <v>-31807</v>
      </c>
      <c r="P193" s="19">
        <f>Таблица22[[#This Row],[Дата расчета 2]]*Таблица22[[#This Row],[Ставка в день]]</f>
        <v>-1045178020</v>
      </c>
      <c r="Q193" s="19"/>
      <c r="R193" s="19"/>
    </row>
    <row r="194">
      <c r="A194" s="1"/>
      <c r="B194" s="24" t="s">
        <v>447</v>
      </c>
      <c r="C194" s="28" t="s">
        <v>21</v>
      </c>
      <c r="D194" s="12">
        <v>44531</v>
      </c>
      <c r="E194" s="39"/>
      <c r="F194" s="14"/>
      <c r="G194" s="14" t="s">
        <v>448</v>
      </c>
      <c r="H194" s="14" t="s">
        <v>25</v>
      </c>
      <c r="I194" s="14"/>
      <c r="J194" s="14"/>
      <c r="K194" s="16">
        <v>138000</v>
      </c>
      <c r="L194" s="23">
        <v>12000</v>
      </c>
      <c r="M194" s="14">
        <f>Таблица22[[#This Row],[Ставка в день]]*21</f>
        <v>252000</v>
      </c>
      <c r="N194" s="14"/>
      <c r="O194" s="14">
        <f>NETWORKDAYS(Таблица22[[#This Row],[Дата начала работы]],Таблица22[[#This Row],[Дата расчета 1]])</f>
        <v>-31807</v>
      </c>
      <c r="P194" s="19">
        <f>Таблица22[[#This Row],[Дата расчета 2]]*Таблица22[[#This Row],[Ставка в день]]</f>
        <v>-381684000</v>
      </c>
      <c r="Q194" s="19"/>
      <c r="R194" s="19"/>
    </row>
    <row r="195">
      <c r="A195" s="1"/>
      <c r="B195" s="24" t="s">
        <v>449</v>
      </c>
      <c r="C195" s="28" t="s">
        <v>21</v>
      </c>
      <c r="D195" s="12">
        <v>44531</v>
      </c>
      <c r="E195" s="39"/>
      <c r="F195" s="14"/>
      <c r="G195" s="14" t="s">
        <v>428</v>
      </c>
      <c r="H195" s="14" t="s">
        <v>25</v>
      </c>
      <c r="I195" s="14" t="s">
        <v>60</v>
      </c>
      <c r="J195" s="14"/>
      <c r="K195" s="16">
        <v>172500</v>
      </c>
      <c r="L195" s="23">
        <v>16430</v>
      </c>
      <c r="M195" s="14">
        <f>Таблица22[[#This Row],[Ставка в день]]*21</f>
        <v>345030</v>
      </c>
      <c r="N195" s="14"/>
      <c r="O195" s="14">
        <f>NETWORKDAYS(Таблица22[[#This Row],[Дата начала работы]],Таблица22[[#This Row],[Дата расчета 1]])</f>
        <v>-31807</v>
      </c>
      <c r="P195" s="19">
        <f>Таблица22[[#This Row],[Дата расчета 2]]*Таблица22[[#This Row],[Ставка в день]]</f>
        <v>-522589010</v>
      </c>
      <c r="Q195" s="19"/>
      <c r="R195" s="19"/>
    </row>
    <row r="196">
      <c r="A196" s="1"/>
      <c r="B196" s="24" t="s">
        <v>450</v>
      </c>
      <c r="C196" s="28" t="s">
        <v>21</v>
      </c>
      <c r="D196" s="12">
        <v>44536</v>
      </c>
      <c r="E196" s="39"/>
      <c r="F196" s="14"/>
      <c r="G196" s="14" t="s">
        <v>58</v>
      </c>
      <c r="H196" s="14" t="s">
        <v>25</v>
      </c>
      <c r="I196" s="14" t="s">
        <v>451</v>
      </c>
      <c r="J196" s="14"/>
      <c r="K196" s="16">
        <v>104000</v>
      </c>
      <c r="L196" s="23">
        <v>9905</v>
      </c>
      <c r="M196" s="14">
        <f>Таблица22[[#This Row],[Ставка в день]]*21</f>
        <v>208005</v>
      </c>
      <c r="N196" s="14"/>
      <c r="O196" s="14">
        <f>NETWORKDAYS(Таблица22[[#This Row],[Дата начала работы]],Таблица22[[#This Row],[Дата расчета 1]])</f>
        <v>-31812</v>
      </c>
      <c r="P196" s="19">
        <f>Таблица22[[#This Row],[Дата расчета 2]]*Таблица22[[#This Row],[Ставка в день]]</f>
        <v>-315097860</v>
      </c>
      <c r="Q196" s="19"/>
      <c r="R196" s="19"/>
    </row>
    <row r="197">
      <c r="A197" s="1"/>
      <c r="B197" s="24" t="s">
        <v>452</v>
      </c>
      <c r="C197" s="28" t="s">
        <v>27</v>
      </c>
      <c r="D197" s="12">
        <v>44544</v>
      </c>
      <c r="E197" s="39" t="s">
        <v>446</v>
      </c>
      <c r="F197" s="14"/>
      <c r="G197" s="14" t="s">
        <v>58</v>
      </c>
      <c r="H197" s="14" t="s">
        <v>453</v>
      </c>
      <c r="I197" s="14" t="s">
        <v>451</v>
      </c>
      <c r="J197" s="14"/>
      <c r="K197" s="16">
        <v>239200</v>
      </c>
      <c r="L197" s="23">
        <v>22781</v>
      </c>
      <c r="M197" s="14">
        <f>Таблица22[[#This Row],[Ставка в день]]*21</f>
        <v>478401</v>
      </c>
      <c r="N197" s="14"/>
      <c r="O197" s="14">
        <f>NETWORKDAYS(Таблица22[[#This Row],[Дата начала работы]],Таблица22[[#This Row],[Дата расчета 1]])</f>
        <v>-31817</v>
      </c>
      <c r="P197" s="19">
        <f>Таблица22[[#This Row],[Дата расчета 2]]*Таблица22[[#This Row],[Ставка в день]]</f>
        <v>-724823077</v>
      </c>
      <c r="Q197" s="19"/>
      <c r="R197" s="19"/>
    </row>
    <row r="198" ht="15" customHeight="1">
      <c r="A198" s="1"/>
      <c r="B198" s="24" t="s">
        <v>454</v>
      </c>
      <c r="C198" s="28" t="s">
        <v>21</v>
      </c>
      <c r="D198" s="12">
        <v>44544</v>
      </c>
      <c r="E198" s="39"/>
      <c r="F198" s="14"/>
      <c r="G198" s="14" t="s">
        <v>153</v>
      </c>
      <c r="H198" s="14" t="s">
        <v>25</v>
      </c>
      <c r="I198" s="14" t="s">
        <v>451</v>
      </c>
      <c r="J198" s="14"/>
      <c r="K198" s="16">
        <v>120000</v>
      </c>
      <c r="L198" s="23">
        <v>11430</v>
      </c>
      <c r="M198" s="14">
        <f>Таблица22[[#This Row],[Ставка в день]]*21</f>
        <v>240030</v>
      </c>
      <c r="N198" s="14"/>
      <c r="O198" s="14">
        <f>NETWORKDAYS(Таблица22[[#This Row],[Дата начала работы]],Таблица22[[#This Row],[Дата расчета 1]])</f>
        <v>-31817</v>
      </c>
      <c r="P198" s="19">
        <f>Таблица22[[#This Row],[Дата расчета 2]]*Таблица22[[#This Row],[Ставка в день]]</f>
        <v>-363668310</v>
      </c>
      <c r="Q198" s="19"/>
      <c r="R198" s="19"/>
    </row>
    <row r="199" ht="31.199999999999999">
      <c r="A199" s="1"/>
      <c r="B199" s="24" t="s">
        <v>455</v>
      </c>
      <c r="C199" s="28" t="s">
        <v>21</v>
      </c>
      <c r="D199" s="12">
        <v>44545</v>
      </c>
      <c r="E199" s="39"/>
      <c r="F199" s="14"/>
      <c r="G199" s="14" t="s">
        <v>58</v>
      </c>
      <c r="H199" s="14" t="s">
        <v>48</v>
      </c>
      <c r="I199" s="14" t="s">
        <v>60</v>
      </c>
      <c r="J199" s="14"/>
      <c r="K199" s="16">
        <v>132300</v>
      </c>
      <c r="L199" s="23">
        <v>12600</v>
      </c>
      <c r="M199" s="14">
        <f>Таблица22[[#This Row],[Ставка в день]]*21</f>
        <v>264600</v>
      </c>
      <c r="N199" s="14"/>
      <c r="O199" s="14">
        <f>NETWORKDAYS(Таблица22[[#This Row],[Дата начала работы]],Таблица22[[#This Row],[Дата расчета 1]])</f>
        <v>-31817</v>
      </c>
      <c r="P199" s="19">
        <f>Таблица22[[#This Row],[Дата расчета 2]]*Таблица22[[#This Row],[Ставка в день]]</f>
        <v>-400894200</v>
      </c>
      <c r="Q199" s="19"/>
      <c r="R199" s="39" t="s">
        <v>456</v>
      </c>
    </row>
    <row r="200">
      <c r="A200" s="1"/>
      <c r="B200" s="24" t="s">
        <v>457</v>
      </c>
      <c r="C200" s="28" t="s">
        <v>27</v>
      </c>
      <c r="D200" s="12">
        <v>44550</v>
      </c>
      <c r="E200" s="39" t="s">
        <v>458</v>
      </c>
      <c r="F200" s="14"/>
      <c r="G200" s="14" t="s">
        <v>168</v>
      </c>
      <c r="H200" s="14" t="s">
        <v>48</v>
      </c>
      <c r="I200" s="14" t="s">
        <v>451</v>
      </c>
      <c r="J200" s="14"/>
      <c r="K200" s="16">
        <v>75000</v>
      </c>
      <c r="L200" s="23">
        <v>7143</v>
      </c>
      <c r="M200" s="14">
        <f>Таблица22[[#This Row],[Ставка в день]]*21</f>
        <v>150003</v>
      </c>
      <c r="N200" s="14"/>
      <c r="O200" s="14">
        <f>NETWORKDAYS(Таблица22[[#This Row],[Дата начала работы]],Таблица22[[#This Row],[Дата расчета 1]])</f>
        <v>-31822</v>
      </c>
      <c r="P200" s="19">
        <f>Таблица22[[#This Row],[Дата расчета 2]]*Таблица22[[#This Row],[Ставка в день]]</f>
        <v>-227304546</v>
      </c>
      <c r="Q200" s="19"/>
      <c r="R200" s="19"/>
    </row>
    <row r="201">
      <c r="A201" s="1"/>
      <c r="B201" s="24" t="s">
        <v>459</v>
      </c>
      <c r="C201" s="28" t="s">
        <v>21</v>
      </c>
      <c r="D201" s="12">
        <v>44552</v>
      </c>
      <c r="E201" s="39"/>
      <c r="F201" s="14"/>
      <c r="G201" s="14" t="s">
        <v>58</v>
      </c>
      <c r="H201" s="14" t="s">
        <v>158</v>
      </c>
      <c r="I201" s="14"/>
      <c r="J201" s="14"/>
      <c r="K201" s="16">
        <v>229900</v>
      </c>
      <c r="L201" s="23">
        <v>21896</v>
      </c>
      <c r="M201" s="14">
        <f>Таблица22[[#This Row],[Ставка в день]]*21</f>
        <v>459816</v>
      </c>
      <c r="N201" s="14"/>
      <c r="O201" s="14">
        <f>NETWORKDAYS(Таблица22[[#This Row],[Дата начала работы]],Таблица22[[#This Row],[Дата расчета 1]])</f>
        <v>-31822</v>
      </c>
      <c r="P201" s="19">
        <f>Таблица22[[#This Row],[Дата расчета 2]]*Таблица22[[#This Row],[Ставка в день]]</f>
        <v>-696774512</v>
      </c>
      <c r="Q201" s="19"/>
      <c r="R201" s="19" t="s">
        <v>460</v>
      </c>
    </row>
    <row r="202" ht="18" customHeight="1">
      <c r="A202" s="1"/>
      <c r="B202" s="24" t="s">
        <v>461</v>
      </c>
      <c r="C202" s="28" t="s">
        <v>21</v>
      </c>
      <c r="D202" s="12">
        <v>44554</v>
      </c>
      <c r="E202" s="39"/>
      <c r="F202" s="14"/>
      <c r="G202" s="14" t="s">
        <v>462</v>
      </c>
      <c r="H202" s="14" t="s">
        <v>25</v>
      </c>
      <c r="I202" s="14" t="s">
        <v>451</v>
      </c>
      <c r="J202" s="47">
        <v>0.14999999999999999</v>
      </c>
      <c r="K202" s="16">
        <v>90000</v>
      </c>
      <c r="L202" s="23">
        <v>9858</v>
      </c>
      <c r="M202" s="14">
        <f>Таблица22[[#This Row],[Ставка в день]]*21</f>
        <v>207018</v>
      </c>
      <c r="N202" s="14"/>
      <c r="O202" s="14">
        <f>NETWORKDAYS(Таблица22[[#This Row],[Дата начала работы]],Таблица22[[#This Row],[Дата расчета 1]])</f>
        <v>-31824</v>
      </c>
      <c r="P202" s="19">
        <f>Таблица22[[#This Row],[Дата расчета 2]]*Таблица22[[#This Row],[Ставка в день]]</f>
        <v>-313720992</v>
      </c>
      <c r="Q202" s="19"/>
      <c r="R202" s="19"/>
    </row>
    <row r="203">
      <c r="A203" s="1"/>
      <c r="B203" s="24" t="s">
        <v>463</v>
      </c>
      <c r="C203" s="28" t="s">
        <v>21</v>
      </c>
      <c r="D203" s="12">
        <v>44554</v>
      </c>
      <c r="E203" s="39"/>
      <c r="F203" s="14"/>
      <c r="G203" s="14" t="s">
        <v>464</v>
      </c>
      <c r="H203" s="14" t="s">
        <v>25</v>
      </c>
      <c r="I203" s="14" t="s">
        <v>451</v>
      </c>
      <c r="J203" s="47">
        <v>0.14999999999999999</v>
      </c>
      <c r="K203" s="16">
        <v>345000</v>
      </c>
      <c r="L203" s="23">
        <v>32118</v>
      </c>
      <c r="M203" s="14">
        <f>Таблица22[[#This Row],[Ставка в день]]*21</f>
        <v>674478</v>
      </c>
      <c r="N203" s="14"/>
      <c r="O203" s="14">
        <f>NETWORKDAYS(Таблица22[[#This Row],[Дата начала работы]],Таблица22[[#This Row],[Дата расчета 1]])</f>
        <v>-31824</v>
      </c>
      <c r="P203" s="19">
        <f>Таблица22[[#This Row],[Дата расчета 2]]*Таблица22[[#This Row],[Ставка в день]]</f>
        <v>-1022123232</v>
      </c>
      <c r="Q203" s="19"/>
      <c r="R203" s="19"/>
    </row>
    <row r="204" ht="19.800000000000001" customHeight="1">
      <c r="A204" s="1"/>
      <c r="B204" s="24" t="s">
        <v>465</v>
      </c>
      <c r="C204" s="28" t="s">
        <v>21</v>
      </c>
      <c r="D204" s="12">
        <v>44572</v>
      </c>
      <c r="E204" s="39"/>
      <c r="F204" s="14"/>
      <c r="G204" s="14" t="s">
        <v>275</v>
      </c>
      <c r="H204" s="14" t="s">
        <v>25</v>
      </c>
      <c r="I204" s="14" t="s">
        <v>451</v>
      </c>
      <c r="J204" s="14"/>
      <c r="K204" s="16">
        <v>115000</v>
      </c>
      <c r="L204" s="23">
        <v>10953</v>
      </c>
      <c r="M204" s="14">
        <f>Таблица22[[#This Row],[Ставка в день]]*21</f>
        <v>230013</v>
      </c>
      <c r="N204" s="14"/>
      <c r="O204" s="14">
        <f>NETWORKDAYS(Таблица22[[#This Row],[Дата начала работы]],Таблица22[[#This Row],[Дата расчета 1]])</f>
        <v>-31837</v>
      </c>
      <c r="P204" s="19">
        <f>Таблица22[[#This Row],[Дата расчета 2]]*Таблица22[[#This Row],[Ставка в день]]</f>
        <v>-348710661</v>
      </c>
      <c r="Q204" s="19"/>
      <c r="R204" s="19"/>
    </row>
    <row r="205" ht="19.800000000000001" customHeight="1">
      <c r="A205" s="1"/>
      <c r="B205" s="24" t="s">
        <v>466</v>
      </c>
      <c r="C205" s="28" t="s">
        <v>27</v>
      </c>
      <c r="D205" s="12">
        <v>44573</v>
      </c>
      <c r="E205" s="39" t="s">
        <v>219</v>
      </c>
      <c r="F205" s="14"/>
      <c r="G205" s="14" t="s">
        <v>437</v>
      </c>
      <c r="H205" s="14" t="s">
        <v>25</v>
      </c>
      <c r="I205" s="14"/>
      <c r="J205" s="14"/>
      <c r="K205" s="16">
        <v>154700</v>
      </c>
      <c r="L205" s="23">
        <v>14000</v>
      </c>
      <c r="M205" s="14">
        <f>Таблица22[[#This Row],[Ставка в день]]*21</f>
        <v>294000</v>
      </c>
      <c r="N205" s="14"/>
      <c r="O205" s="14">
        <f>NETWORKDAYS(Таблица22[[#This Row],[Дата начала работы]],Таблица22[[#This Row],[Дата расчета 1]])</f>
        <v>-31837</v>
      </c>
      <c r="P205" s="19">
        <f>Таблица22[[#This Row],[Дата расчета 2]]*Таблица22[[#This Row],[Ставка в день]]</f>
        <v>-445718000</v>
      </c>
      <c r="Q205" s="19"/>
      <c r="R205" s="19"/>
    </row>
    <row r="206" ht="19.800000000000001" customHeight="1">
      <c r="A206" s="1"/>
      <c r="B206" s="24" t="s">
        <v>467</v>
      </c>
      <c r="C206" s="28" t="s">
        <v>21</v>
      </c>
      <c r="D206" s="12">
        <v>44573</v>
      </c>
      <c r="E206" s="39"/>
      <c r="F206" s="14"/>
      <c r="G206" s="14" t="s">
        <v>260</v>
      </c>
      <c r="H206" s="14" t="s">
        <v>25</v>
      </c>
      <c r="I206" s="14"/>
      <c r="J206" s="14"/>
      <c r="K206" s="16">
        <v>212700</v>
      </c>
      <c r="L206" s="23">
        <v>20258</v>
      </c>
      <c r="M206" s="14">
        <f>Таблица22[[#This Row],[Ставка в день]]*21</f>
        <v>425418</v>
      </c>
      <c r="N206" s="14"/>
      <c r="O206" s="14">
        <f>NETWORKDAYS(Таблица22[[#This Row],[Дата начала работы]],Таблица22[[#This Row],[Дата расчета 1]])</f>
        <v>-31837</v>
      </c>
      <c r="P206" s="19">
        <f>Таблица22[[#This Row],[Дата расчета 2]]*Таблица22[[#This Row],[Ставка в день]]</f>
        <v>-644953946</v>
      </c>
      <c r="Q206" s="19"/>
      <c r="R206" s="19"/>
    </row>
    <row r="207" ht="19.800000000000001" customHeight="1">
      <c r="A207" s="1"/>
      <c r="B207" s="24" t="s">
        <v>468</v>
      </c>
      <c r="C207" s="28" t="s">
        <v>27</v>
      </c>
      <c r="D207" s="12">
        <v>44574</v>
      </c>
      <c r="E207" s="39" t="s">
        <v>469</v>
      </c>
      <c r="F207" s="14"/>
      <c r="G207" s="14" t="s">
        <v>470</v>
      </c>
      <c r="H207" s="14" t="s">
        <v>471</v>
      </c>
      <c r="I207" s="14" t="s">
        <v>451</v>
      </c>
      <c r="J207" s="14"/>
      <c r="K207" s="16">
        <v>253000</v>
      </c>
      <c r="L207" s="23">
        <v>24086</v>
      </c>
      <c r="M207" s="14">
        <f>Таблица22[[#This Row],[Ставка в день]]*21</f>
        <v>505806</v>
      </c>
      <c r="N207" s="14"/>
      <c r="O207" s="14">
        <f>NETWORKDAYS(Таблица22[[#This Row],[Дата начала работы]],Таблица22[[#This Row],[Дата расчета 1]])</f>
        <v>-31838</v>
      </c>
      <c r="P207" s="19">
        <f>Таблица22[[#This Row],[Дата расчета 2]]*Таблица22[[#This Row],[Ставка в день]]</f>
        <v>-766850068</v>
      </c>
      <c r="Q207" s="19"/>
      <c r="R207" s="19"/>
    </row>
    <row r="208" ht="19.800000000000001" customHeight="1">
      <c r="A208" s="1"/>
      <c r="B208" s="24" t="s">
        <v>472</v>
      </c>
      <c r="C208" s="28" t="s">
        <v>21</v>
      </c>
      <c r="D208" s="12">
        <v>44578</v>
      </c>
      <c r="E208" s="39" t="s">
        <v>473</v>
      </c>
      <c r="F208" s="14"/>
      <c r="G208" s="14" t="s">
        <v>47</v>
      </c>
      <c r="H208" s="14" t="s">
        <v>48</v>
      </c>
      <c r="I208" s="14" t="s">
        <v>451</v>
      </c>
      <c r="J208" s="14"/>
      <c r="K208" s="16">
        <v>80000</v>
      </c>
      <c r="L208" s="23">
        <v>7620</v>
      </c>
      <c r="M208" s="14">
        <f>Таблица22[[#This Row],[Ставка в день]]*21</f>
        <v>160020</v>
      </c>
      <c r="N208" s="14"/>
      <c r="O208" s="14">
        <f>NETWORKDAYS(Таблица22[[#This Row],[Дата начала работы]],Таблица22[[#This Row],[Дата расчета 1]])</f>
        <v>-31842</v>
      </c>
      <c r="P208" s="19">
        <f>Таблица22[[#This Row],[Дата расчета 2]]*Таблица22[[#This Row],[Ставка в день]]</f>
        <v>-242636040</v>
      </c>
      <c r="Q208" s="19"/>
      <c r="R208" s="19"/>
    </row>
    <row r="209" ht="19.800000000000001" customHeight="1">
      <c r="A209" s="1"/>
      <c r="B209" s="24" t="s">
        <v>474</v>
      </c>
      <c r="C209" s="28" t="s">
        <v>21</v>
      </c>
      <c r="D209" s="12">
        <v>44578</v>
      </c>
      <c r="E209" s="39"/>
      <c r="F209" s="14"/>
      <c r="G209" s="14" t="s">
        <v>462</v>
      </c>
      <c r="H209" s="14" t="s">
        <v>475</v>
      </c>
      <c r="I209" s="14" t="s">
        <v>451</v>
      </c>
      <c r="J209" s="14"/>
      <c r="K209" s="16">
        <v>143000</v>
      </c>
      <c r="L209" s="23">
        <v>13620</v>
      </c>
      <c r="M209" s="14">
        <f>Таблица22[[#This Row],[Ставка в день]]*21</f>
        <v>286020</v>
      </c>
      <c r="N209" s="14"/>
      <c r="O209" s="14">
        <f>NETWORKDAYS(Таблица22[[#This Row],[Дата начала работы]],Таблица22[[#This Row],[Дата расчета 1]])</f>
        <v>-31842</v>
      </c>
      <c r="P209" s="19">
        <f>Таблица22[[#This Row],[Дата расчета 2]]*Таблица22[[#This Row],[Ставка в день]]</f>
        <v>-433688040</v>
      </c>
      <c r="Q209" s="19"/>
      <c r="R209" s="19" t="s">
        <v>476</v>
      </c>
    </row>
    <row r="210" ht="38.399999999999999" customHeight="1">
      <c r="A210" s="1"/>
      <c r="B210" s="24" t="s">
        <v>477</v>
      </c>
      <c r="C210" s="28" t="s">
        <v>21</v>
      </c>
      <c r="D210" s="12">
        <v>44587</v>
      </c>
      <c r="E210" s="39"/>
      <c r="F210" s="14"/>
      <c r="G210" s="14" t="s">
        <v>47</v>
      </c>
      <c r="H210" s="14" t="s">
        <v>25</v>
      </c>
      <c r="I210" s="14" t="s">
        <v>451</v>
      </c>
      <c r="J210" s="47">
        <v>0.14999999999999999</v>
      </c>
      <c r="K210" s="16">
        <v>150000</v>
      </c>
      <c r="L210" s="23">
        <v>16429</v>
      </c>
      <c r="M210" s="14">
        <f>Таблица22[[#This Row],[Ставка в день]]*21</f>
        <v>345009</v>
      </c>
      <c r="N210" s="14"/>
      <c r="O210" s="14">
        <f>NETWORKDAYS(Таблица22[[#This Row],[Дата начала работы]],Таблица22[[#This Row],[Дата расчета 1]])</f>
        <v>-31847</v>
      </c>
      <c r="P210" s="19">
        <f>Таблица22[[#This Row],[Дата расчета 2]]*Таблица22[[#This Row],[Ставка в день]]</f>
        <v>-523214363</v>
      </c>
      <c r="Q210" s="19"/>
      <c r="R210" s="19" t="s">
        <v>478</v>
      </c>
    </row>
    <row r="211" ht="19.800000000000001" customHeight="1">
      <c r="A211" s="1"/>
      <c r="B211" s="24" t="s">
        <v>479</v>
      </c>
      <c r="C211" s="28" t="s">
        <v>21</v>
      </c>
      <c r="D211" s="12">
        <v>44588</v>
      </c>
      <c r="E211" s="39"/>
      <c r="F211" s="14"/>
      <c r="G211" s="14" t="s">
        <v>480</v>
      </c>
      <c r="H211" s="14" t="s">
        <v>48</v>
      </c>
      <c r="I211" s="14"/>
      <c r="J211" s="14"/>
      <c r="K211" s="16">
        <v>69000</v>
      </c>
      <c r="L211" s="23">
        <v>6572</v>
      </c>
      <c r="M211" s="14">
        <f>Таблица22[[#This Row],[Ставка в день]]*21</f>
        <v>138012</v>
      </c>
      <c r="N211" s="14"/>
      <c r="O211" s="14">
        <f>NETWORKDAYS(Таблица22[[#This Row],[Дата начала работы]],Таблица22[[#This Row],[Дата расчета 1]])</f>
        <v>-31848</v>
      </c>
      <c r="P211" s="19">
        <f>Таблица22[[#This Row],[Дата расчета 2]]*Таблица22[[#This Row],[Ставка в день]]</f>
        <v>-209305056</v>
      </c>
      <c r="Q211" s="19"/>
      <c r="R211" s="19"/>
    </row>
    <row r="212">
      <c r="A212" s="1"/>
      <c r="B212" s="24" t="s">
        <v>481</v>
      </c>
      <c r="C212" s="28" t="s">
        <v>21</v>
      </c>
      <c r="D212" s="12">
        <v>44589</v>
      </c>
      <c r="E212" s="39"/>
      <c r="F212" s="14"/>
      <c r="G212" s="14" t="s">
        <v>482</v>
      </c>
      <c r="H212" s="14" t="s">
        <v>334</v>
      </c>
      <c r="I212" s="14"/>
      <c r="J212" s="14"/>
      <c r="K212" s="16">
        <v>149500</v>
      </c>
      <c r="L212" s="23">
        <v>14239</v>
      </c>
      <c r="M212" s="14">
        <f>Таблица22[[#This Row],[Ставка в день]]*21</f>
        <v>299019</v>
      </c>
      <c r="N212" s="14"/>
      <c r="O212" s="14">
        <f>NETWORKDAYS(Таблица22[[#This Row],[Дата начала работы]],Таблица22[[#This Row],[Дата расчета 1]])</f>
        <v>-31849</v>
      </c>
      <c r="P212" s="19">
        <f>Таблица22[[#This Row],[Дата расчета 2]]*Таблица22[[#This Row],[Ставка в день]]</f>
        <v>-453497911</v>
      </c>
      <c r="Q212" s="19"/>
      <c r="R212" s="19"/>
    </row>
    <row r="213" ht="22.199999999999999" customHeight="1">
      <c r="A213" s="1"/>
      <c r="B213" s="24" t="s">
        <v>483</v>
      </c>
      <c r="C213" s="28" t="s">
        <v>21</v>
      </c>
      <c r="D213" s="12">
        <v>44593</v>
      </c>
      <c r="E213" s="73" t="s">
        <v>484</v>
      </c>
      <c r="F213" s="14"/>
      <c r="G213" s="14" t="s">
        <v>485</v>
      </c>
      <c r="H213" s="14" t="s">
        <v>475</v>
      </c>
      <c r="I213" s="14" t="s">
        <v>451</v>
      </c>
      <c r="J213" s="14"/>
      <c r="K213" s="16">
        <v>379400</v>
      </c>
      <c r="L213" s="23">
        <v>32500</v>
      </c>
      <c r="M213" s="14">
        <f>Таблица22[[#This Row],[Ставка в день]]*21</f>
        <v>682500</v>
      </c>
      <c r="N213" s="14"/>
      <c r="O213" s="14">
        <f>NETWORKDAYS(Таблица22[[#This Row],[Дата начала работы]],Таблица22[[#This Row],[Дата расчета 1]])</f>
        <v>-31852</v>
      </c>
      <c r="P213" s="19">
        <f>Таблица22[[#This Row],[Дата расчета 2]]*Таблица22[[#This Row],[Ставка в день]]</f>
        <v>-1035190000</v>
      </c>
      <c r="Q213" s="19"/>
      <c r="R213" s="19"/>
    </row>
    <row r="214" ht="22.199999999999999" customHeight="1">
      <c r="A214" s="1"/>
      <c r="B214" s="24" t="s">
        <v>486</v>
      </c>
      <c r="C214" s="28" t="s">
        <v>21</v>
      </c>
      <c r="D214" s="12">
        <v>44593</v>
      </c>
      <c r="E214" s="39"/>
      <c r="F214" s="14"/>
      <c r="G214" s="14" t="s">
        <v>487</v>
      </c>
      <c r="H214" s="14" t="s">
        <v>25</v>
      </c>
      <c r="I214" s="14" t="s">
        <v>451</v>
      </c>
      <c r="J214" s="47"/>
      <c r="K214" s="16">
        <v>302000</v>
      </c>
      <c r="L214" s="23">
        <v>25896</v>
      </c>
      <c r="M214" s="14">
        <f>Таблица22[[#This Row],[Ставка в день]]*21</f>
        <v>543816</v>
      </c>
      <c r="N214" s="14"/>
      <c r="O214" s="14">
        <f>NETWORKDAYS(Таблица22[[#This Row],[Дата начала работы]],Таблица22[[#This Row],[Дата расчета 1]])</f>
        <v>-31852</v>
      </c>
      <c r="P214" s="19">
        <f>Таблица22[[#This Row],[Дата расчета 2]]*Таблица22[[#This Row],[Ставка в день]]</f>
        <v>-824839392</v>
      </c>
      <c r="Q214" s="19"/>
      <c r="R214" s="19"/>
    </row>
    <row r="215" ht="22.199999999999999" customHeight="1">
      <c r="A215" s="1"/>
      <c r="B215" s="24" t="s">
        <v>488</v>
      </c>
      <c r="C215" s="28" t="s">
        <v>21</v>
      </c>
      <c r="D215" s="12">
        <v>44593</v>
      </c>
      <c r="E215" s="39"/>
      <c r="F215" s="14"/>
      <c r="G215" s="14" t="s">
        <v>432</v>
      </c>
      <c r="H215" s="14" t="s">
        <v>25</v>
      </c>
      <c r="I215" s="14" t="s">
        <v>451</v>
      </c>
      <c r="J215" s="47"/>
      <c r="K215" s="23">
        <v>264400</v>
      </c>
      <c r="L215" s="23">
        <v>22663</v>
      </c>
      <c r="M215" s="14">
        <f>Таблица22[[#This Row],[Ставка в день]]*21</f>
        <v>475923</v>
      </c>
      <c r="N215" s="14"/>
      <c r="O215" s="14">
        <f>NETWORKDAYS(Таблица22[[#This Row],[Дата начала работы]],Таблица22[[#This Row],[Дата расчета 1]])</f>
        <v>-31852</v>
      </c>
      <c r="P215" s="19">
        <f>Таблица22[[#This Row],[Дата расчета 2]]*Таблица22[[#This Row],[Ставка в день]]</f>
        <v>-721861876</v>
      </c>
      <c r="Q215" s="19"/>
      <c r="R215" s="19"/>
    </row>
    <row r="216" ht="22.199999999999999" customHeight="1">
      <c r="A216" s="1"/>
      <c r="B216" s="24" t="s">
        <v>489</v>
      </c>
      <c r="C216" s="28" t="s">
        <v>21</v>
      </c>
      <c r="D216" s="12">
        <v>44593</v>
      </c>
      <c r="E216" s="39"/>
      <c r="F216" s="14"/>
      <c r="G216" s="14" t="s">
        <v>487</v>
      </c>
      <c r="H216" s="14" t="s">
        <v>475</v>
      </c>
      <c r="I216" s="14" t="s">
        <v>451</v>
      </c>
      <c r="J216" s="47"/>
      <c r="K216" s="16">
        <v>195500</v>
      </c>
      <c r="L216" s="23">
        <v>16758</v>
      </c>
      <c r="M216" s="14">
        <f>Таблица22[[#This Row],[Ставка в день]]*21</f>
        <v>351918</v>
      </c>
      <c r="N216" s="14"/>
      <c r="O216" s="14">
        <f>NETWORKDAYS(Таблица22[[#This Row],[Дата начала работы]],Таблица22[[#This Row],[Дата расчета 1]])</f>
        <v>-31852</v>
      </c>
      <c r="P216" s="19">
        <f>Таблица22[[#This Row],[Дата расчета 2]]*Таблица22[[#This Row],[Ставка в день]]</f>
        <v>-533775816</v>
      </c>
      <c r="Q216" s="19"/>
      <c r="R216" s="19"/>
    </row>
    <row r="217" ht="22.199999999999999" customHeight="1">
      <c r="A217" s="1"/>
      <c r="B217" s="24" t="s">
        <v>490</v>
      </c>
      <c r="C217" s="28" t="s">
        <v>21</v>
      </c>
      <c r="D217" s="12">
        <v>44593</v>
      </c>
      <c r="E217" s="39"/>
      <c r="F217" s="14"/>
      <c r="G217" s="14" t="s">
        <v>58</v>
      </c>
      <c r="H217" s="14" t="s">
        <v>25</v>
      </c>
      <c r="I217" s="14" t="s">
        <v>451</v>
      </c>
      <c r="J217" s="47"/>
      <c r="K217" s="16">
        <v>310400</v>
      </c>
      <c r="L217" s="23">
        <v>26606</v>
      </c>
      <c r="M217" s="14">
        <f>Таблица22[[#This Row],[Ставка в день]]*21</f>
        <v>558726</v>
      </c>
      <c r="N217" s="14"/>
      <c r="O217" s="14">
        <f>NETWORKDAYS(Таблица22[[#This Row],[Дата начала работы]],Таблица22[[#This Row],[Дата расчета 1]])</f>
        <v>-31852</v>
      </c>
      <c r="P217" s="19">
        <f>Таблица22[[#This Row],[Дата расчета 2]]*Таблица22[[#This Row],[Ставка в день]]</f>
        <v>-847454312</v>
      </c>
      <c r="Q217" s="19"/>
      <c r="R217" s="19"/>
    </row>
    <row r="218" ht="22.199999999999999" customHeight="1">
      <c r="A218" s="1"/>
      <c r="B218" s="24" t="s">
        <v>491</v>
      </c>
      <c r="C218" s="28" t="s">
        <v>21</v>
      </c>
      <c r="D218" s="12">
        <v>44594</v>
      </c>
      <c r="E218" s="73"/>
      <c r="F218" s="14"/>
      <c r="G218" s="14" t="s">
        <v>44</v>
      </c>
      <c r="H218" s="14" t="s">
        <v>25</v>
      </c>
      <c r="I218" s="14"/>
      <c r="J218" s="14"/>
      <c r="K218" s="16">
        <v>252900</v>
      </c>
      <c r="L218" s="23">
        <v>24100</v>
      </c>
      <c r="M218" s="14">
        <f>Таблица22[[#This Row],[Ставка в день]]*21</f>
        <v>506100</v>
      </c>
      <c r="N218" s="14"/>
      <c r="O218" s="14">
        <f>NETWORKDAYS(Таблица22[[#This Row],[Дата начала работы]],Таблица22[[#This Row],[Дата расчета 1]])</f>
        <v>-31852</v>
      </c>
      <c r="P218" s="19">
        <f>Таблица22[[#This Row],[Дата расчета 2]]*Таблица22[[#This Row],[Ставка в день]]</f>
        <v>-767633200</v>
      </c>
      <c r="Q218" s="19"/>
      <c r="R218" s="19"/>
    </row>
    <row r="219" ht="22.199999999999999" customHeight="1">
      <c r="A219" s="1"/>
      <c r="B219" s="24" t="s">
        <v>492</v>
      </c>
      <c r="C219" s="28" t="s">
        <v>21</v>
      </c>
      <c r="D219" s="12">
        <v>44595</v>
      </c>
      <c r="E219" s="39" t="s">
        <v>493</v>
      </c>
      <c r="F219" s="14"/>
      <c r="G219" s="14" t="s">
        <v>487</v>
      </c>
      <c r="H219" s="14" t="s">
        <v>121</v>
      </c>
      <c r="I219" s="14" t="s">
        <v>451</v>
      </c>
      <c r="J219" s="47"/>
      <c r="K219" s="16">
        <v>302000</v>
      </c>
      <c r="L219" s="23">
        <v>25896</v>
      </c>
      <c r="M219" s="14">
        <f>Таблица22[[#This Row],[Ставка в день]]*21</f>
        <v>543816</v>
      </c>
      <c r="N219" s="14"/>
      <c r="O219" s="14">
        <f>NETWORKDAYS(Таблица22[[#This Row],[Дата начала работы]],Таблица22[[#This Row],[Дата расчета 1]])</f>
        <v>-31853</v>
      </c>
      <c r="P219" s="19">
        <f>Таблица22[[#This Row],[Дата расчета 2]]*Таблица22[[#This Row],[Ставка в день]]</f>
        <v>-824865288</v>
      </c>
      <c r="Q219" s="19"/>
      <c r="R219" s="19"/>
    </row>
    <row r="220" ht="39.600000000000001" customHeight="1">
      <c r="A220" s="1"/>
      <c r="B220" s="24" t="s">
        <v>494</v>
      </c>
      <c r="C220" s="28" t="s">
        <v>21</v>
      </c>
      <c r="D220" s="12">
        <v>44596</v>
      </c>
      <c r="E220" s="39"/>
      <c r="F220" s="14"/>
      <c r="G220" s="14" t="s">
        <v>495</v>
      </c>
      <c r="H220" s="14" t="s">
        <v>25</v>
      </c>
      <c r="I220" s="14" t="s">
        <v>451</v>
      </c>
      <c r="J220" s="47">
        <v>0.29999999999999999</v>
      </c>
      <c r="K220" s="16">
        <v>200000</v>
      </c>
      <c r="L220" s="23">
        <v>24762</v>
      </c>
      <c r="M220" s="14">
        <f>Таблица22[[#This Row],[Ставка в день]]*21</f>
        <v>520002</v>
      </c>
      <c r="N220" s="14"/>
      <c r="O220" s="14">
        <f>NETWORKDAYS(Таблица22[[#This Row],[Дата начала работы]],Таблица22[[#This Row],[Дата расчета 1]])</f>
        <v>-31854</v>
      </c>
      <c r="P220" s="19">
        <f>Таблица22[[#This Row],[Дата расчета 2]]*Таблица22[[#This Row],[Ставка в день]]</f>
        <v>-788768748</v>
      </c>
      <c r="Q220" s="19"/>
      <c r="R220" s="19"/>
    </row>
    <row r="221" ht="22.199999999999999" customHeight="1">
      <c r="A221" s="1"/>
      <c r="B221" s="24" t="s">
        <v>496</v>
      </c>
      <c r="C221" s="28" t="s">
        <v>21</v>
      </c>
      <c r="D221" s="12">
        <v>44602</v>
      </c>
      <c r="E221" s="39" t="s">
        <v>396</v>
      </c>
      <c r="F221" s="14"/>
      <c r="G221" s="14" t="s">
        <v>47</v>
      </c>
      <c r="H221" s="14" t="s">
        <v>497</v>
      </c>
      <c r="I221" s="14" t="s">
        <v>451</v>
      </c>
      <c r="J221" s="47"/>
      <c r="K221" s="16">
        <v>299000</v>
      </c>
      <c r="L221" s="23">
        <v>26732</v>
      </c>
      <c r="M221" s="14">
        <f>Таблица22[[#This Row],[Ставка в день]]*21</f>
        <v>561372</v>
      </c>
      <c r="N221" s="14"/>
      <c r="O221" s="14">
        <f>NETWORKDAYS(Таблица22[[#This Row],[Дата начала работы]],Таблица22[[#This Row],[Дата расчета 1]])</f>
        <v>-31858</v>
      </c>
      <c r="P221" s="19">
        <f>Таблица22[[#This Row],[Дата расчета 2]]*Таблица22[[#This Row],[Ставка в день]]</f>
        <v>-851628056</v>
      </c>
      <c r="Q221" s="19"/>
      <c r="R221" s="19"/>
    </row>
    <row r="222" ht="22.199999999999999" customHeight="1">
      <c r="A222" s="1"/>
      <c r="B222" s="24" t="s">
        <v>498</v>
      </c>
      <c r="C222" s="28" t="s">
        <v>21</v>
      </c>
      <c r="D222" s="12">
        <v>44606</v>
      </c>
      <c r="E222" s="39" t="s">
        <v>499</v>
      </c>
      <c r="F222" s="14"/>
      <c r="G222" s="14" t="s">
        <v>500</v>
      </c>
      <c r="H222" s="14" t="s">
        <v>475</v>
      </c>
      <c r="I222" s="14"/>
      <c r="J222" s="47"/>
      <c r="K222" s="16">
        <v>303500</v>
      </c>
      <c r="L222" s="23">
        <v>28905</v>
      </c>
      <c r="M222" s="14">
        <f>Таблица22[[#This Row],[Ставка в день]]*21</f>
        <v>607005</v>
      </c>
      <c r="N222" s="14"/>
      <c r="O222" s="14">
        <f>NETWORKDAYS(Таблица22[[#This Row],[Дата начала работы]],Таблица22[[#This Row],[Дата расчета 1]])</f>
        <v>-31862</v>
      </c>
      <c r="P222" s="19">
        <f>Таблица22[[#This Row],[Дата расчета 2]]*Таблица22[[#This Row],[Ставка в день]]</f>
        <v>-920971110</v>
      </c>
      <c r="Q222" s="19"/>
      <c r="R222" s="19" t="s">
        <v>501</v>
      </c>
    </row>
    <row r="223" ht="22.199999999999999" customHeight="1">
      <c r="A223" s="1"/>
      <c r="B223" s="24" t="s">
        <v>502</v>
      </c>
      <c r="C223" s="28" t="s">
        <v>21</v>
      </c>
      <c r="D223" s="12">
        <v>44613</v>
      </c>
      <c r="E223" s="25"/>
      <c r="F223" s="26"/>
      <c r="G223" s="26" t="s">
        <v>128</v>
      </c>
      <c r="H223" s="26" t="s">
        <v>100</v>
      </c>
      <c r="I223" s="26"/>
      <c r="J223" s="31"/>
      <c r="K223" s="74">
        <v>229900</v>
      </c>
      <c r="L223" s="75">
        <v>21896</v>
      </c>
      <c r="M223" s="26">
        <f>Таблица22[[#This Row],[Ставка в день]]*21</f>
        <v>459816</v>
      </c>
      <c r="N223" s="26"/>
      <c r="O223" s="26">
        <f>NETWORKDAYS(Таблица22[[#This Row],[Дата начала работы]],Таблица22[[#This Row],[Дата расчета 1]])</f>
        <v>-31867</v>
      </c>
      <c r="P223" s="19">
        <f>Таблица22[[#This Row],[Дата расчета 2]]*Таблица22[[#This Row],[Ставка в день]]</f>
        <v>-697759832</v>
      </c>
      <c r="Q223" s="19"/>
      <c r="R223" s="19"/>
    </row>
    <row r="224">
      <c r="A224" s="1"/>
      <c r="B224" s="24" t="s">
        <v>503</v>
      </c>
      <c r="C224" s="28" t="s">
        <v>21</v>
      </c>
      <c r="D224" s="12">
        <v>44613</v>
      </c>
      <c r="E224" s="25"/>
      <c r="F224" s="26"/>
      <c r="G224" s="26" t="s">
        <v>504</v>
      </c>
      <c r="H224" s="14" t="s">
        <v>25</v>
      </c>
      <c r="I224" s="26" t="s">
        <v>451</v>
      </c>
      <c r="J224" s="31"/>
      <c r="K224" s="74">
        <v>120000</v>
      </c>
      <c r="L224" s="75">
        <v>11429</v>
      </c>
      <c r="M224" s="26">
        <f>Таблица22[[#This Row],[Ставка в день]]*21</f>
        <v>240009</v>
      </c>
      <c r="N224" s="26"/>
      <c r="O224" s="26">
        <f>NETWORKDAYS(Таблица22[[#This Row],[Дата начала работы]],Таблица22[[#This Row],[Дата расчета 1]])</f>
        <v>-31867</v>
      </c>
      <c r="P224" s="19">
        <f>Таблица22[[#This Row],[Дата расчета 2]]*Таблица22[[#This Row],[Ставка в день]]</f>
        <v>-364207943</v>
      </c>
      <c r="Q224" s="19"/>
      <c r="R224" s="19"/>
    </row>
    <row r="225">
      <c r="A225" s="1"/>
      <c r="B225" s="24" t="s">
        <v>505</v>
      </c>
      <c r="C225" s="28" t="s">
        <v>21</v>
      </c>
      <c r="D225" s="12">
        <v>44616</v>
      </c>
      <c r="E225" s="39"/>
      <c r="F225" s="14"/>
      <c r="G225" s="14" t="s">
        <v>79</v>
      </c>
      <c r="H225" s="14" t="s">
        <v>506</v>
      </c>
      <c r="I225" s="14" t="s">
        <v>451</v>
      </c>
      <c r="J225" s="47"/>
      <c r="K225" s="16">
        <v>149500</v>
      </c>
      <c r="L225" s="23">
        <v>14239</v>
      </c>
      <c r="M225" s="14">
        <f>Таблица22[[#This Row],[Ставка в день]]*21</f>
        <v>299019</v>
      </c>
      <c r="N225" s="14"/>
      <c r="O225" s="14">
        <f>NETWORKDAYS(Таблица22[[#This Row],[Дата начала работы]],Таблица22[[#This Row],[Дата расчета 1]])</f>
        <v>-31868</v>
      </c>
      <c r="P225" s="19">
        <f>Таблица22[[#This Row],[Дата расчета 2]]*Таблица22[[#This Row],[Ставка в день]]</f>
        <v>-453768452</v>
      </c>
      <c r="Q225" s="19"/>
      <c r="R225" s="19"/>
    </row>
    <row r="226" ht="31.199999999999999">
      <c r="A226" s="1"/>
      <c r="B226" s="24" t="s">
        <v>507</v>
      </c>
      <c r="C226" s="28" t="s">
        <v>21</v>
      </c>
      <c r="D226" s="12">
        <v>44616</v>
      </c>
      <c r="E226" s="39" t="s">
        <v>396</v>
      </c>
      <c r="F226" s="14"/>
      <c r="G226" s="14" t="s">
        <v>508</v>
      </c>
      <c r="H226" s="14" t="s">
        <v>25</v>
      </c>
      <c r="I226" s="14" t="s">
        <v>451</v>
      </c>
      <c r="J226" s="47"/>
      <c r="K226" s="16">
        <v>205000</v>
      </c>
      <c r="L226" s="23">
        <v>18684</v>
      </c>
      <c r="M226" s="14">
        <f>Таблица22[[#This Row],[Ставка в день]]*21</f>
        <v>392364</v>
      </c>
      <c r="N226" s="14"/>
      <c r="O226" s="14">
        <f>NETWORKDAYS(Таблица22[[#This Row],[Дата начала работы]],Таблица22[[#This Row],[Дата расчета 1]])</f>
        <v>-31868</v>
      </c>
      <c r="P226" s="19">
        <f>Таблица22[[#This Row],[Дата расчета 2]]*Таблица22[[#This Row],[Ставка в день]]</f>
        <v>-595421712</v>
      </c>
      <c r="Q226" s="19" t="s">
        <v>509</v>
      </c>
      <c r="R226" s="19"/>
    </row>
    <row r="227" ht="31.199999999999999">
      <c r="A227" s="1"/>
      <c r="B227" s="24" t="s">
        <v>510</v>
      </c>
      <c r="C227" s="28" t="s">
        <v>21</v>
      </c>
      <c r="D227" s="12">
        <v>44616</v>
      </c>
      <c r="E227" s="39" t="s">
        <v>396</v>
      </c>
      <c r="F227" s="14"/>
      <c r="G227" s="14" t="s">
        <v>511</v>
      </c>
      <c r="H227" s="14" t="s">
        <v>25</v>
      </c>
      <c r="I227" s="14" t="s">
        <v>451</v>
      </c>
      <c r="J227" s="47"/>
      <c r="K227" s="16">
        <v>140000</v>
      </c>
      <c r="L227" s="23">
        <v>13112</v>
      </c>
      <c r="M227" s="14">
        <f>Таблица22[[#This Row],[Ставка в день]]*21</f>
        <v>275352</v>
      </c>
      <c r="N227" s="14"/>
      <c r="O227" s="14">
        <f>NETWORKDAYS(Таблица22[[#This Row],[Дата начала работы]],Таблица22[[#This Row],[Дата расчета 1]])</f>
        <v>-31868</v>
      </c>
      <c r="P227" s="19">
        <f>Таблица22[[#This Row],[Дата расчета 2]]*Таблица22[[#This Row],[Ставка в день]]</f>
        <v>-417853216</v>
      </c>
      <c r="Q227" s="19" t="s">
        <v>512</v>
      </c>
      <c r="R227" s="19"/>
    </row>
    <row r="228">
      <c r="A228" s="1"/>
      <c r="B228" s="24" t="s">
        <v>513</v>
      </c>
      <c r="C228" s="28" t="s">
        <v>27</v>
      </c>
      <c r="D228" s="12">
        <v>44617</v>
      </c>
      <c r="E228" s="39" t="s">
        <v>514</v>
      </c>
      <c r="F228" s="14"/>
      <c r="G228" s="14" t="s">
        <v>515</v>
      </c>
      <c r="H228" s="14" t="s">
        <v>25</v>
      </c>
      <c r="I228" s="14"/>
      <c r="J228" s="47"/>
      <c r="K228" s="16">
        <v>161000</v>
      </c>
      <c r="L228" s="23">
        <v>15239</v>
      </c>
      <c r="M228" s="14">
        <f>Таблица22[[#This Row],[Ставка в день]]*21</f>
        <v>320019</v>
      </c>
      <c r="N228" s="14"/>
      <c r="O228" s="14">
        <f>NETWORKDAYS(Таблица22[[#This Row],[Дата начала работы]],Таблица22[[#This Row],[Дата расчета 1]])</f>
        <v>-31869</v>
      </c>
      <c r="P228" s="19">
        <f>Таблица22[[#This Row],[Дата расчета 2]]*Таблица22[[#This Row],[Ставка в день]]</f>
        <v>-485651691</v>
      </c>
      <c r="Q228" s="19" t="s">
        <v>516</v>
      </c>
      <c r="R228" s="19"/>
    </row>
    <row r="229">
      <c r="A229" s="1"/>
      <c r="B229" s="24" t="s">
        <v>517</v>
      </c>
      <c r="C229" s="28" t="s">
        <v>21</v>
      </c>
      <c r="D229" s="12">
        <v>44621</v>
      </c>
      <c r="E229" s="39"/>
      <c r="F229" s="14"/>
      <c r="G229" s="14" t="s">
        <v>518</v>
      </c>
      <c r="H229" s="14" t="s">
        <v>25</v>
      </c>
      <c r="I229" s="14" t="s">
        <v>451</v>
      </c>
      <c r="J229" s="47"/>
      <c r="K229" s="16">
        <v>229900</v>
      </c>
      <c r="L229" s="23">
        <v>19706</v>
      </c>
      <c r="M229" s="14">
        <f>Таблица22[[#This Row],[Ставка в день]]*21</f>
        <v>413826</v>
      </c>
      <c r="N229" s="14"/>
      <c r="O229" s="14">
        <f>NETWORKDAYS(Таблица22[[#This Row],[Дата начала работы]],Таблица22[[#This Row],[Дата расчета 1]])</f>
        <v>-31872</v>
      </c>
      <c r="P229" s="19">
        <f>Таблица22[[#This Row],[Дата расчета 2]]*Таблица22[[#This Row],[Ставка в день]]</f>
        <v>-628069632</v>
      </c>
      <c r="Q229" s="19" t="s">
        <v>512</v>
      </c>
      <c r="R229" s="19"/>
    </row>
    <row r="230" ht="30.600000000000001" customHeight="1">
      <c r="A230" s="1"/>
      <c r="B230" s="24" t="s">
        <v>519</v>
      </c>
      <c r="C230" s="28" t="s">
        <v>21</v>
      </c>
      <c r="D230" s="12">
        <v>44621</v>
      </c>
      <c r="E230" s="25" t="s">
        <v>396</v>
      </c>
      <c r="F230" s="26"/>
      <c r="G230" s="26" t="s">
        <v>520</v>
      </c>
      <c r="H230" s="14" t="s">
        <v>25</v>
      </c>
      <c r="I230" s="26" t="s">
        <v>451</v>
      </c>
      <c r="J230" s="31"/>
      <c r="K230" s="74">
        <v>170000</v>
      </c>
      <c r="L230" s="75">
        <v>15684</v>
      </c>
      <c r="M230" s="26">
        <f>Таблица22[[#This Row],[Ставка в день]]*21</f>
        <v>329364</v>
      </c>
      <c r="N230" s="26"/>
      <c r="O230" s="26">
        <f>NETWORKDAYS(Таблица22[[#This Row],[Дата начала работы]],Таблица22[[#This Row],[Дата расчета 1]])</f>
        <v>-31872</v>
      </c>
      <c r="P230" s="19">
        <f>Таблица22[[#This Row],[Дата расчета 2]]*Таблица22[[#This Row],[Ставка в день]]</f>
        <v>-499880448</v>
      </c>
      <c r="Q230" s="19" t="s">
        <v>512</v>
      </c>
      <c r="R230" s="19"/>
    </row>
    <row r="231">
      <c r="A231" s="1"/>
      <c r="B231" s="24" t="s">
        <v>521</v>
      </c>
      <c r="C231" s="28" t="s">
        <v>21</v>
      </c>
      <c r="D231" s="12">
        <v>44621</v>
      </c>
      <c r="E231" s="39" t="s">
        <v>522</v>
      </c>
      <c r="F231" s="14"/>
      <c r="G231" s="14" t="s">
        <v>523</v>
      </c>
      <c r="H231" s="14" t="s">
        <v>25</v>
      </c>
      <c r="I231" s="14"/>
      <c r="J231" s="47"/>
      <c r="K231" s="16">
        <v>136000</v>
      </c>
      <c r="L231" s="23">
        <v>13000</v>
      </c>
      <c r="M231" s="14">
        <f>Таблица22[[#This Row],[Ставка в день]]*21</f>
        <v>273000</v>
      </c>
      <c r="N231" s="14"/>
      <c r="O231" s="14">
        <f>NETWORKDAYS(Таблица22[[#This Row],[Дата начала работы]],Таблица22[[#This Row],[Дата расчета 1]])</f>
        <v>-31872</v>
      </c>
      <c r="P231" s="19">
        <f>Таблица22[[#This Row],[Дата расчета 2]]*Таблица22[[#This Row],[Ставка в день]]</f>
        <v>-414336000</v>
      </c>
      <c r="Q231" s="19" t="s">
        <v>516</v>
      </c>
      <c r="R231" s="19"/>
    </row>
    <row r="232">
      <c r="A232" s="1"/>
      <c r="B232" s="24" t="s">
        <v>524</v>
      </c>
      <c r="C232" s="28" t="s">
        <v>21</v>
      </c>
      <c r="D232" s="12">
        <v>44629</v>
      </c>
      <c r="E232" s="39"/>
      <c r="F232" s="14"/>
      <c r="G232" s="14" t="s">
        <v>525</v>
      </c>
      <c r="H232" s="14" t="s">
        <v>25</v>
      </c>
      <c r="I232" s="14"/>
      <c r="J232" s="47"/>
      <c r="K232" s="16">
        <v>367900</v>
      </c>
      <c r="L232" s="23">
        <v>35039</v>
      </c>
      <c r="M232" s="14">
        <f>Таблица22[[#This Row],[Ставка в день]]*21</f>
        <v>735819</v>
      </c>
      <c r="N232" s="14"/>
      <c r="O232" s="14">
        <f>NETWORKDAYS(Таблица22[[#This Row],[Дата начала работы]],Таблица22[[#This Row],[Дата расчета 1]])</f>
        <v>-31877</v>
      </c>
      <c r="P232" s="19">
        <f>Таблица22[[#This Row],[Дата расчета 2]]*Таблица22[[#This Row],[Ставка в день]]</f>
        <v>-1116938203</v>
      </c>
      <c r="Q232" s="19" t="s">
        <v>526</v>
      </c>
      <c r="R232" s="19"/>
    </row>
    <row r="233">
      <c r="A233" s="1"/>
      <c r="B233" s="24" t="s">
        <v>527</v>
      </c>
      <c r="C233" s="28" t="s">
        <v>21</v>
      </c>
      <c r="D233" s="12">
        <v>44629</v>
      </c>
      <c r="E233" s="39" t="s">
        <v>528</v>
      </c>
      <c r="F233" s="14"/>
      <c r="G233" s="14" t="s">
        <v>529</v>
      </c>
      <c r="H233" s="14" t="s">
        <v>48</v>
      </c>
      <c r="I233" s="14"/>
      <c r="J233" s="47"/>
      <c r="K233" s="16">
        <v>206900</v>
      </c>
      <c r="L233" s="23">
        <v>19705</v>
      </c>
      <c r="M233" s="14">
        <f>Таблица22[[#This Row],[Ставка в день]]*21</f>
        <v>413805</v>
      </c>
      <c r="N233" s="14"/>
      <c r="O233" s="14">
        <f>NETWORKDAYS(Таблица22[[#This Row],[Дата начала работы]],Таблица22[[#This Row],[Дата расчета 1]])</f>
        <v>-31877</v>
      </c>
      <c r="P233" s="19">
        <f>Таблица22[[#This Row],[Дата расчета 2]]*Таблица22[[#This Row],[Ставка в день]]</f>
        <v>-628136285</v>
      </c>
      <c r="Q233" s="19" t="s">
        <v>530</v>
      </c>
      <c r="R233" s="19"/>
    </row>
    <row r="234">
      <c r="A234" s="1"/>
      <c r="B234" s="24" t="s">
        <v>531</v>
      </c>
      <c r="C234" s="28" t="s">
        <v>21</v>
      </c>
      <c r="D234" s="12">
        <v>44629</v>
      </c>
      <c r="E234" s="39"/>
      <c r="F234" s="14"/>
      <c r="G234" s="14" t="s">
        <v>532</v>
      </c>
      <c r="H234" s="76" t="s">
        <v>25</v>
      </c>
      <c r="I234" s="14" t="s">
        <v>451</v>
      </c>
      <c r="J234" s="47"/>
      <c r="K234" s="16">
        <v>356400</v>
      </c>
      <c r="L234" s="23">
        <v>31400</v>
      </c>
      <c r="M234" s="14">
        <f>Таблица22[[#This Row],[Ставка в день]]*21</f>
        <v>659400</v>
      </c>
      <c r="N234" s="14"/>
      <c r="O234" s="14">
        <f>NETWORKDAYS(Таблица22[[#This Row],[Дата начала работы]],Таблица22[[#This Row],[Дата расчета 1]])</f>
        <v>-31877</v>
      </c>
      <c r="P234" s="19">
        <f>Таблица22[[#This Row],[Дата расчета 2]]*Таблица22[[#This Row],[Ставка в день]]</f>
        <v>-1000937800</v>
      </c>
      <c r="Q234" s="19" t="s">
        <v>530</v>
      </c>
      <c r="R234" s="19"/>
    </row>
    <row r="235">
      <c r="A235" s="1"/>
      <c r="B235" s="24" t="s">
        <v>533</v>
      </c>
      <c r="C235" s="28" t="s">
        <v>21</v>
      </c>
      <c r="D235" s="12">
        <v>44630</v>
      </c>
      <c r="E235" s="39"/>
      <c r="F235" s="14"/>
      <c r="G235" s="14" t="s">
        <v>534</v>
      </c>
      <c r="H235" s="14" t="s">
        <v>25</v>
      </c>
      <c r="I235" s="14"/>
      <c r="J235" s="47"/>
      <c r="K235" s="16">
        <v>344900</v>
      </c>
      <c r="L235" s="23">
        <v>32848</v>
      </c>
      <c r="M235" s="14">
        <f>Таблица22[[#This Row],[Ставка в день]]*21</f>
        <v>689808</v>
      </c>
      <c r="N235" s="14"/>
      <c r="O235" s="14">
        <f>NETWORKDAYS(Таблица22[[#This Row],[Дата начала работы]],Таблица22[[#This Row],[Дата расчета 1]])</f>
        <v>-31878</v>
      </c>
      <c r="P235" s="19">
        <f>Таблица22[[#This Row],[Дата расчета 2]]*Таблица22[[#This Row],[Ставка в день]]</f>
        <v>-1047128544</v>
      </c>
      <c r="Q235" s="19" t="s">
        <v>526</v>
      </c>
      <c r="R235" s="19"/>
    </row>
    <row r="236">
      <c r="A236" s="1"/>
      <c r="B236" s="24" t="s">
        <v>535</v>
      </c>
      <c r="C236" s="28" t="s">
        <v>21</v>
      </c>
      <c r="D236" s="12">
        <v>44630</v>
      </c>
      <c r="E236" s="39"/>
      <c r="F236" s="14"/>
      <c r="G236" s="14" t="s">
        <v>536</v>
      </c>
      <c r="H236" s="14" t="s">
        <v>537</v>
      </c>
      <c r="I236" s="14"/>
      <c r="J236" s="47"/>
      <c r="K236" s="16">
        <v>184000</v>
      </c>
      <c r="L236" s="23">
        <v>17524</v>
      </c>
      <c r="M236" s="14">
        <f>Таблица22[[#This Row],[Ставка в день]]*21</f>
        <v>368004</v>
      </c>
      <c r="N236" s="14"/>
      <c r="O236" s="14">
        <f>NETWORKDAYS(Таблица22[[#This Row],[Дата начала работы]],Таблица22[[#This Row],[Дата расчета 1]])</f>
        <v>-31878</v>
      </c>
      <c r="P236" s="19">
        <f>Таблица22[[#This Row],[Дата расчета 2]]*Таблица22[[#This Row],[Ставка в день]]</f>
        <v>-558630072</v>
      </c>
      <c r="Q236" s="19" t="s">
        <v>538</v>
      </c>
      <c r="R236" s="19"/>
    </row>
    <row r="237">
      <c r="A237" s="1"/>
      <c r="B237" s="24" t="s">
        <v>539</v>
      </c>
      <c r="C237" s="28" t="s">
        <v>21</v>
      </c>
      <c r="D237" s="12">
        <v>44641</v>
      </c>
      <c r="E237" s="25"/>
      <c r="F237" s="26"/>
      <c r="G237" s="26" t="s">
        <v>275</v>
      </c>
      <c r="H237" s="77" t="s">
        <v>25</v>
      </c>
      <c r="I237" s="26" t="s">
        <v>451</v>
      </c>
      <c r="J237" s="31">
        <v>0.14999999999999999</v>
      </c>
      <c r="K237" s="74">
        <v>100000</v>
      </c>
      <c r="L237" s="75">
        <v>10131</v>
      </c>
      <c r="M237" s="26">
        <f>Таблица22[[#This Row],[Ставка в день]]*21</f>
        <v>212751</v>
      </c>
      <c r="N237" s="26"/>
      <c r="O237" s="26">
        <f>NETWORKDAYS(Таблица22[[#This Row],[Дата начала работы]],Таблица22[[#This Row],[Дата расчета 1]])</f>
        <v>-31887</v>
      </c>
      <c r="P237" s="19">
        <f>Таблица22[[#This Row],[Дата расчета 2]]*Таблица22[[#This Row],[Ставка в день]]</f>
        <v>-323047197</v>
      </c>
      <c r="Q237" s="19" t="s">
        <v>538</v>
      </c>
      <c r="R237" s="19"/>
    </row>
    <row r="238">
      <c r="A238" s="1"/>
      <c r="B238" s="24" t="s">
        <v>540</v>
      </c>
      <c r="C238" s="28" t="s">
        <v>21</v>
      </c>
      <c r="D238" s="12">
        <v>44642</v>
      </c>
      <c r="E238" s="39"/>
      <c r="F238" s="14"/>
      <c r="G238" s="14" t="s">
        <v>541</v>
      </c>
      <c r="H238" s="78" t="s">
        <v>25</v>
      </c>
      <c r="I238" s="14" t="s">
        <v>542</v>
      </c>
      <c r="J238" s="47">
        <v>0.14999999999999999</v>
      </c>
      <c r="K238" s="16">
        <v>150000</v>
      </c>
      <c r="L238" s="23">
        <v>16429</v>
      </c>
      <c r="M238" s="14">
        <f>Таблица22[[#This Row],[Ставка в день]]*21</f>
        <v>345009</v>
      </c>
      <c r="N238" s="14"/>
      <c r="O238" s="14">
        <f>NETWORKDAYS(Таблица22[[#This Row],[Дата начала работы]],Таблица22[[#This Row],[Дата расчета 1]])</f>
        <v>-31887</v>
      </c>
      <c r="P238" s="19">
        <f>Таблица22[[#This Row],[Дата расчета 2]]*Таблица22[[#This Row],[Ставка в день]]</f>
        <v>-523871523</v>
      </c>
      <c r="Q238" s="19" t="s">
        <v>538</v>
      </c>
      <c r="R238" s="19"/>
    </row>
    <row r="239">
      <c r="A239" s="1"/>
      <c r="B239" s="24" t="s">
        <v>543</v>
      </c>
      <c r="C239" s="28" t="s">
        <v>21</v>
      </c>
      <c r="D239" s="12">
        <v>44643</v>
      </c>
      <c r="E239" s="39"/>
      <c r="F239" s="14"/>
      <c r="G239" s="14" t="s">
        <v>544</v>
      </c>
      <c r="H239" s="79" t="s">
        <v>25</v>
      </c>
      <c r="I239" s="14" t="s">
        <v>451</v>
      </c>
      <c r="J239" s="47"/>
      <c r="K239" s="16">
        <v>253000</v>
      </c>
      <c r="L239" s="23">
        <v>24086</v>
      </c>
      <c r="M239" s="14">
        <f>Таблица22[[#This Row],[Ставка в день]]*21</f>
        <v>505806</v>
      </c>
      <c r="N239" s="14"/>
      <c r="O239" s="14">
        <f>NETWORKDAYS(Таблица22[[#This Row],[Дата начала работы]],Таблица22[[#This Row],[Дата расчета 1]])</f>
        <v>-31887</v>
      </c>
      <c r="P239" s="19">
        <f>Таблица22[[#This Row],[Дата расчета 2]]*Таблица22[[#This Row],[Ставка в день]]</f>
        <v>-768030282</v>
      </c>
      <c r="Q239" s="19" t="s">
        <v>530</v>
      </c>
      <c r="R239" s="19"/>
    </row>
    <row r="240" ht="19.199999999999999" customHeight="1">
      <c r="A240" s="1"/>
      <c r="B240" s="24" t="s">
        <v>545</v>
      </c>
      <c r="C240" s="28" t="s">
        <v>21</v>
      </c>
      <c r="D240" s="12">
        <v>44644</v>
      </c>
      <c r="E240" s="39"/>
      <c r="F240" s="14"/>
      <c r="G240" s="14" t="s">
        <v>79</v>
      </c>
      <c r="H240" s="14" t="s">
        <v>25</v>
      </c>
      <c r="I240" s="14"/>
      <c r="J240" s="47">
        <v>0.14999999999999999</v>
      </c>
      <c r="K240" s="16">
        <v>138000</v>
      </c>
      <c r="L240" s="23">
        <v>15114</v>
      </c>
      <c r="M240" s="14">
        <f>Таблица22[[#This Row],[Ставка в день]]*21</f>
        <v>317394</v>
      </c>
      <c r="N240" s="14"/>
      <c r="O240" s="14">
        <f>NETWORKDAYS(Таблица22[[#This Row],[Дата начала работы]],Таблица22[[#This Row],[Дата расчета 1]])</f>
        <v>-31888</v>
      </c>
      <c r="P240" s="19">
        <f>Таблица22[[#This Row],[Дата расчета 2]]*Таблица22[[#This Row],[Ставка в день]]</f>
        <v>-481955232</v>
      </c>
      <c r="Q240" s="19" t="s">
        <v>538</v>
      </c>
      <c r="R240" s="19"/>
    </row>
    <row r="241">
      <c r="A241" s="1"/>
      <c r="B241" s="24" t="s">
        <v>546</v>
      </c>
      <c r="C241" s="28" t="s">
        <v>27</v>
      </c>
      <c r="D241" s="12">
        <v>44644</v>
      </c>
      <c r="E241" s="25" t="s">
        <v>318</v>
      </c>
      <c r="F241" s="26"/>
      <c r="G241" s="26" t="s">
        <v>547</v>
      </c>
      <c r="H241" s="76" t="s">
        <v>548</v>
      </c>
      <c r="I241" s="26" t="s">
        <v>451</v>
      </c>
      <c r="J241" s="31">
        <v>0.14999999999999999</v>
      </c>
      <c r="K241" s="74">
        <v>175000</v>
      </c>
      <c r="L241" s="75">
        <v>19167</v>
      </c>
      <c r="M241" s="26">
        <f>Таблица22[[#This Row],[Ставка в день]]*21</f>
        <v>402507</v>
      </c>
      <c r="N241" s="26"/>
      <c r="O241" s="26">
        <f>NETWORKDAYS(Таблица22[[#This Row],[Дата начала работы]],Таблица22[[#This Row],[Дата расчета 1]])</f>
        <v>-31888</v>
      </c>
      <c r="P241" s="19">
        <f>Таблица22[[#This Row],[Дата расчета 2]]*Таблица22[[#This Row],[Ставка в день]]</f>
        <v>-611197296</v>
      </c>
      <c r="Q241" s="19" t="s">
        <v>516</v>
      </c>
      <c r="R241" s="19" t="s">
        <v>549</v>
      </c>
    </row>
    <row r="242">
      <c r="A242" s="1"/>
      <c r="B242" s="24" t="s">
        <v>550</v>
      </c>
      <c r="C242" s="28" t="s">
        <v>21</v>
      </c>
      <c r="D242" s="12">
        <v>44648</v>
      </c>
      <c r="E242" s="25"/>
      <c r="F242" s="26"/>
      <c r="G242" s="26" t="s">
        <v>551</v>
      </c>
      <c r="H242" s="76" t="s">
        <v>25</v>
      </c>
      <c r="I242" s="26"/>
      <c r="J242" s="31"/>
      <c r="K242" s="74">
        <v>218400</v>
      </c>
      <c r="L242" s="75">
        <v>20800</v>
      </c>
      <c r="M242" s="26">
        <f>Таблица22[[#This Row],[Ставка в день]]*21</f>
        <v>436800</v>
      </c>
      <c r="N242" s="26"/>
      <c r="O242" s="26">
        <f>NETWORKDAYS(Таблица22[[#This Row],[Дата начала работы]],Таблица22[[#This Row],[Дата расчета 1]])</f>
        <v>-31892</v>
      </c>
      <c r="P242" s="19">
        <f>Таблица22[[#This Row],[Дата расчета 2]]*Таблица22[[#This Row],[Ставка в день]]</f>
        <v>-663353600</v>
      </c>
      <c r="Q242" s="19" t="s">
        <v>538</v>
      </c>
      <c r="R242" s="19"/>
    </row>
    <row r="243">
      <c r="A243" s="1"/>
      <c r="B243" s="24" t="s">
        <v>552</v>
      </c>
      <c r="C243" s="28" t="s">
        <v>21</v>
      </c>
      <c r="D243" s="12">
        <v>44649</v>
      </c>
      <c r="E243" s="39"/>
      <c r="F243" s="14"/>
      <c r="G243" s="14" t="s">
        <v>275</v>
      </c>
      <c r="H243" s="76" t="s">
        <v>553</v>
      </c>
      <c r="I243" s="14" t="s">
        <v>451</v>
      </c>
      <c r="J243" s="47">
        <v>0.14999999999999999</v>
      </c>
      <c r="K243" s="16">
        <v>100000</v>
      </c>
      <c r="L243" s="23">
        <v>10131</v>
      </c>
      <c r="M243" s="14">
        <f>Таблица22[[#This Row],[Ставка в день]]*21</f>
        <v>212751</v>
      </c>
      <c r="N243" s="14"/>
      <c r="O243" s="14">
        <f>NETWORKDAYS(Таблица22[[#This Row],[Дата начала работы]],Таблица22[[#This Row],[Дата расчета 1]])</f>
        <v>-31892</v>
      </c>
      <c r="P243" s="19">
        <f>Таблица22[[#This Row],[Дата расчета 2]]*Таблица22[[#This Row],[Ставка в день]]</f>
        <v>-323097852</v>
      </c>
      <c r="Q243" s="19" t="s">
        <v>538</v>
      </c>
      <c r="R243" s="19"/>
    </row>
    <row r="244" ht="18" customHeight="1">
      <c r="A244" s="1"/>
      <c r="B244" s="24" t="s">
        <v>554</v>
      </c>
      <c r="C244" s="28" t="s">
        <v>21</v>
      </c>
      <c r="D244" s="12">
        <v>44655</v>
      </c>
      <c r="E244" s="25" t="s">
        <v>555</v>
      </c>
      <c r="F244" s="26"/>
      <c r="G244" s="26" t="s">
        <v>556</v>
      </c>
      <c r="H244" s="77" t="s">
        <v>25</v>
      </c>
      <c r="I244" s="26" t="s">
        <v>451</v>
      </c>
      <c r="J244" s="31"/>
      <c r="K244" s="74">
        <v>230000</v>
      </c>
      <c r="L244" s="75">
        <v>23525</v>
      </c>
      <c r="M244" s="26">
        <f>Таблица22[[#This Row],[Ставка в день]]*21</f>
        <v>494025</v>
      </c>
      <c r="N244" s="26"/>
      <c r="O244" s="26">
        <f>NETWORKDAYS(Таблица22[[#This Row],[Дата начала работы]],Таблица22[[#This Row],[Дата расчета 1]])</f>
        <v>-31897</v>
      </c>
      <c r="P244" s="19">
        <f>Таблица22[[#This Row],[Дата расчета 2]]*Таблица22[[#This Row],[Ставка в день]]</f>
        <v>-750376925</v>
      </c>
      <c r="Q244" s="19" t="s">
        <v>538</v>
      </c>
      <c r="R244" s="19"/>
    </row>
    <row r="245">
      <c r="A245" s="1"/>
      <c r="B245" s="24" t="s">
        <v>557</v>
      </c>
      <c r="C245" s="28" t="s">
        <v>21</v>
      </c>
      <c r="D245" s="12">
        <v>44662</v>
      </c>
      <c r="E245" s="25"/>
      <c r="F245" s="26"/>
      <c r="G245" s="26" t="s">
        <v>470</v>
      </c>
      <c r="H245" s="77" t="s">
        <v>558</v>
      </c>
      <c r="I245" s="26"/>
      <c r="J245" s="31"/>
      <c r="K245" s="74">
        <v>230000</v>
      </c>
      <c r="L245" s="75">
        <v>21896</v>
      </c>
      <c r="M245" s="26">
        <f>Таблица22[[#This Row],[Ставка в день]]*21</f>
        <v>459816</v>
      </c>
      <c r="N245" s="26"/>
      <c r="O245" s="26">
        <f>NETWORKDAYS(Таблица22[[#This Row],[Дата начала работы]],Таблица22[[#This Row],[Дата расчета 1]])</f>
        <v>-31902</v>
      </c>
      <c r="P245" s="19">
        <f>Таблица22[[#This Row],[Дата расчета 2]]*Таблица22[[#This Row],[Ставка в день]]</f>
        <v>-698526192</v>
      </c>
      <c r="Q245" s="19" t="s">
        <v>559</v>
      </c>
      <c r="R245" s="19"/>
    </row>
    <row r="246" ht="33.600000000000001" customHeight="1">
      <c r="A246" s="1"/>
      <c r="B246" s="24" t="s">
        <v>560</v>
      </c>
      <c r="C246" s="28" t="s">
        <v>21</v>
      </c>
      <c r="D246" s="12">
        <v>44662</v>
      </c>
      <c r="E246" s="39"/>
      <c r="F246" s="14"/>
      <c r="G246" s="14" t="s">
        <v>561</v>
      </c>
      <c r="H246" s="76" t="s">
        <v>25</v>
      </c>
      <c r="I246" s="14" t="s">
        <v>451</v>
      </c>
      <c r="J246" s="47">
        <v>0.14999999999999999</v>
      </c>
      <c r="K246" s="16">
        <v>180000</v>
      </c>
      <c r="L246" s="23">
        <v>19715</v>
      </c>
      <c r="M246" s="14">
        <f>Таблица22[[#This Row],[Ставка в день]]*21</f>
        <v>414015</v>
      </c>
      <c r="N246" s="14"/>
      <c r="O246" s="14">
        <f>NETWORKDAYS(Таблица22[[#This Row],[Дата начала работы]],Таблица22[[#This Row],[Дата расчета 1]])</f>
        <v>-31902</v>
      </c>
      <c r="P246" s="19">
        <f>Таблица22[[#This Row],[Дата расчета 2]]*Таблица22[[#This Row],[Ставка в день]]</f>
        <v>-628947930</v>
      </c>
      <c r="Q246" s="19" t="s">
        <v>538</v>
      </c>
      <c r="R246" s="19"/>
    </row>
    <row r="247">
      <c r="A247" s="1"/>
      <c r="B247" s="24" t="s">
        <v>562</v>
      </c>
      <c r="C247" s="28" t="s">
        <v>21</v>
      </c>
      <c r="D247" s="12">
        <v>44662</v>
      </c>
      <c r="E247" s="39"/>
      <c r="F247" s="14"/>
      <c r="G247" s="14" t="s">
        <v>275</v>
      </c>
      <c r="H247" s="76" t="s">
        <v>25</v>
      </c>
      <c r="I247" s="14" t="s">
        <v>451</v>
      </c>
      <c r="J247" s="47"/>
      <c r="K247" s="16">
        <v>100000</v>
      </c>
      <c r="L247" s="23">
        <v>9524</v>
      </c>
      <c r="M247" s="14">
        <f>Таблица22[[#This Row],[Ставка в день]]*21</f>
        <v>200004</v>
      </c>
      <c r="N247" s="14"/>
      <c r="O247" s="14">
        <f>NETWORKDAYS(Таблица22[[#This Row],[Дата начала работы]],Таблица22[[#This Row],[Дата расчета 1]])</f>
        <v>-31902</v>
      </c>
      <c r="P247" s="19">
        <f>Таблица22[[#This Row],[Дата расчета 2]]*Таблица22[[#This Row],[Ставка в день]]</f>
        <v>-303834648</v>
      </c>
      <c r="Q247" s="19" t="s">
        <v>538</v>
      </c>
      <c r="R247" s="19"/>
    </row>
    <row r="248" ht="15.6" customHeight="1">
      <c r="A248" s="1"/>
      <c r="B248" s="24" t="s">
        <v>563</v>
      </c>
      <c r="C248" s="28" t="s">
        <v>21</v>
      </c>
      <c r="D248" s="12">
        <v>44670</v>
      </c>
      <c r="E248" s="39"/>
      <c r="F248" s="14"/>
      <c r="G248" s="14" t="s">
        <v>58</v>
      </c>
      <c r="H248" s="76" t="s">
        <v>150</v>
      </c>
      <c r="I248" s="14" t="s">
        <v>451</v>
      </c>
      <c r="J248" s="47"/>
      <c r="K248" s="16">
        <v>90000</v>
      </c>
      <c r="L248" s="23">
        <v>7715</v>
      </c>
      <c r="M248" s="14">
        <f>Таблица22[[#This Row],[Ставка в день]]*21</f>
        <v>162015</v>
      </c>
      <c r="N248" s="14"/>
      <c r="O248" s="14">
        <f>NETWORKDAYS(Таблица22[[#This Row],[Дата начала работы]],Таблица22[[#This Row],[Дата расчета 1]])</f>
        <v>-31907</v>
      </c>
      <c r="P248" s="19">
        <f>Таблица22[[#This Row],[Дата расчета 2]]*Таблица22[[#This Row],[Ставка в день]]</f>
        <v>-246162505</v>
      </c>
      <c r="Q248" s="19" t="s">
        <v>77</v>
      </c>
      <c r="R248" s="19"/>
    </row>
    <row r="249">
      <c r="A249" s="1"/>
      <c r="B249" s="24" t="s">
        <v>564</v>
      </c>
      <c r="C249" s="28" t="s">
        <v>21</v>
      </c>
      <c r="D249" s="12">
        <v>44670</v>
      </c>
      <c r="E249" s="25"/>
      <c r="F249" s="26"/>
      <c r="G249" s="26" t="s">
        <v>58</v>
      </c>
      <c r="H249" s="77" t="s">
        <v>150</v>
      </c>
      <c r="I249" s="26" t="s">
        <v>451</v>
      </c>
      <c r="J249" s="31"/>
      <c r="K249" s="74">
        <v>90000</v>
      </c>
      <c r="L249" s="75">
        <v>7715</v>
      </c>
      <c r="M249" s="26">
        <f>Таблица22[[#This Row],[Ставка в день]]*21</f>
        <v>162015</v>
      </c>
      <c r="N249" s="26"/>
      <c r="O249" s="26">
        <f>NETWORKDAYS(Таблица22[[#This Row],[Дата начала работы]],Таблица22[[#This Row],[Дата расчета 1]])</f>
        <v>-31907</v>
      </c>
      <c r="P249" s="19">
        <f>Таблица22[[#This Row],[Дата расчета 2]]*Таблица22[[#This Row],[Ставка в день]]</f>
        <v>-246162505</v>
      </c>
      <c r="Q249" s="19" t="s">
        <v>77</v>
      </c>
      <c r="R249" s="19"/>
    </row>
    <row r="250">
      <c r="A250" s="1"/>
      <c r="B250" s="24" t="s">
        <v>565</v>
      </c>
      <c r="C250" s="28" t="s">
        <v>21</v>
      </c>
      <c r="D250" s="12">
        <v>44670</v>
      </c>
      <c r="E250" s="39"/>
      <c r="F250" s="14"/>
      <c r="G250" s="14" t="s">
        <v>58</v>
      </c>
      <c r="H250" s="76" t="s">
        <v>150</v>
      </c>
      <c r="I250" s="14" t="s">
        <v>451</v>
      </c>
      <c r="J250" s="47"/>
      <c r="K250" s="16">
        <v>90000</v>
      </c>
      <c r="L250" s="23">
        <v>7715</v>
      </c>
      <c r="M250" s="14">
        <f>Таблица22[[#This Row],[Ставка в день]]*21</f>
        <v>162015</v>
      </c>
      <c r="N250" s="14"/>
      <c r="O250" s="14">
        <f>NETWORKDAYS(Таблица22[[#This Row],[Дата начала работы]],Таблица22[[#This Row],[Дата расчета 1]])</f>
        <v>-31907</v>
      </c>
      <c r="P250" s="19">
        <f>Таблица22[[#This Row],[Дата расчета 2]]*Таблица22[[#This Row],[Ставка в день]]</f>
        <v>-246162505</v>
      </c>
      <c r="Q250" s="19" t="s">
        <v>77</v>
      </c>
      <c r="R250" s="19"/>
    </row>
    <row r="251">
      <c r="A251" s="1"/>
      <c r="B251" s="24" t="s">
        <v>566</v>
      </c>
      <c r="C251" s="28" t="s">
        <v>21</v>
      </c>
      <c r="D251" s="12">
        <v>44670</v>
      </c>
      <c r="E251" s="25"/>
      <c r="F251" s="26"/>
      <c r="G251" s="26" t="s">
        <v>58</v>
      </c>
      <c r="H251" s="77" t="s">
        <v>150</v>
      </c>
      <c r="I251" s="26" t="s">
        <v>451</v>
      </c>
      <c r="J251" s="31"/>
      <c r="K251" s="74">
        <v>90000</v>
      </c>
      <c r="L251" s="75">
        <v>7715</v>
      </c>
      <c r="M251" s="26">
        <f>Таблица22[[#This Row],[Ставка в день]]*21</f>
        <v>162015</v>
      </c>
      <c r="N251" s="26"/>
      <c r="O251" s="26">
        <f>NETWORKDAYS(Таблица22[[#This Row],[Дата начала работы]],Таблица22[[#This Row],[Дата расчета 1]])</f>
        <v>-31907</v>
      </c>
      <c r="P251" s="19">
        <f>Таблица22[[#This Row],[Дата расчета 2]]*Таблица22[[#This Row],[Ставка в день]]</f>
        <v>-246162505</v>
      </c>
      <c r="Q251" s="19" t="s">
        <v>77</v>
      </c>
      <c r="R251" s="19"/>
    </row>
    <row r="252">
      <c r="A252" s="1"/>
      <c r="B252" s="24" t="s">
        <v>567</v>
      </c>
      <c r="C252" s="28" t="s">
        <v>21</v>
      </c>
      <c r="D252" s="12">
        <v>44670</v>
      </c>
      <c r="E252" s="39"/>
      <c r="F252" s="14"/>
      <c r="G252" s="14" t="s">
        <v>470</v>
      </c>
      <c r="H252" s="76" t="s">
        <v>25</v>
      </c>
      <c r="I252" s="14"/>
      <c r="J252" s="47"/>
      <c r="K252" s="16">
        <v>195500</v>
      </c>
      <c r="L252" s="23">
        <v>18620</v>
      </c>
      <c r="M252" s="14">
        <f>Таблица22[[#This Row],[Ставка в день]]*21</f>
        <v>391020</v>
      </c>
      <c r="N252" s="14"/>
      <c r="O252" s="14">
        <f>NETWORKDAYS(Таблица22[[#This Row],[Дата начала работы]],Таблица22[[#This Row],[Дата расчета 1]])</f>
        <v>-31907</v>
      </c>
      <c r="P252" s="19">
        <f>Таблица22[[#This Row],[Дата расчета 2]]*Таблица22[[#This Row],[Ставка в день]]</f>
        <v>-594108340</v>
      </c>
      <c r="Q252" s="19" t="s">
        <v>568</v>
      </c>
      <c r="R252" s="19"/>
    </row>
    <row r="253">
      <c r="A253" s="1"/>
      <c r="B253" s="24" t="s">
        <v>569</v>
      </c>
      <c r="C253" s="28" t="s">
        <v>21</v>
      </c>
      <c r="D253" s="12">
        <v>44676</v>
      </c>
      <c r="E253" s="39" t="s">
        <v>570</v>
      </c>
      <c r="F253" s="14"/>
      <c r="G253" s="14" t="s">
        <v>58</v>
      </c>
      <c r="H253" s="76" t="s">
        <v>48</v>
      </c>
      <c r="I253" s="14" t="s">
        <v>451</v>
      </c>
      <c r="J253" s="47"/>
      <c r="K253" s="16">
        <v>262500</v>
      </c>
      <c r="L253" s="23">
        <v>25000</v>
      </c>
      <c r="M253" s="14">
        <f>Таблица22[[#This Row],[Ставка в день]]*21</f>
        <v>525000</v>
      </c>
      <c r="N253" s="14"/>
      <c r="O253" s="14">
        <f>NETWORKDAYS(Таблица22[[#This Row],[Дата начала работы]],Таблица22[[#This Row],[Дата расчета 1]])</f>
        <v>-31912</v>
      </c>
      <c r="P253" s="19">
        <f>Таблица22[[#This Row],[Дата расчета 2]]*Таблица22[[#This Row],[Ставка в день]]</f>
        <v>-797800000</v>
      </c>
      <c r="Q253" s="19" t="s">
        <v>526</v>
      </c>
      <c r="R253" s="19"/>
    </row>
    <row r="254" ht="16.199999999999999" customHeight="1">
      <c r="A254" s="1"/>
      <c r="B254" s="24" t="s">
        <v>571</v>
      </c>
      <c r="C254" s="28" t="s">
        <v>21</v>
      </c>
      <c r="D254" s="12">
        <v>44676</v>
      </c>
      <c r="E254" s="25"/>
      <c r="F254" s="26"/>
      <c r="G254" s="14" t="s">
        <v>260</v>
      </c>
      <c r="H254" s="76" t="s">
        <v>475</v>
      </c>
      <c r="I254" s="14"/>
      <c r="J254" s="31"/>
      <c r="K254" s="16">
        <v>218400</v>
      </c>
      <c r="L254" s="23">
        <v>20800</v>
      </c>
      <c r="M254" s="26">
        <f>Таблица22[[#This Row],[Ставка в день]]*21</f>
        <v>436800</v>
      </c>
      <c r="N254" s="26"/>
      <c r="O254" s="26">
        <f>NETWORKDAYS(Таблица22[[#This Row],[Дата начала работы]],Таблица22[[#This Row],[Дата расчета 1]])</f>
        <v>-31912</v>
      </c>
      <c r="P254" s="19">
        <f>Таблица22[[#This Row],[Дата расчета 2]]*Таблица22[[#This Row],[Ставка в день]]</f>
        <v>-663769600</v>
      </c>
      <c r="Q254" s="19" t="s">
        <v>572</v>
      </c>
      <c r="R254" s="19"/>
    </row>
    <row r="255">
      <c r="A255" s="1"/>
      <c r="B255" s="24" t="s">
        <v>573</v>
      </c>
      <c r="C255" s="28" t="s">
        <v>21</v>
      </c>
      <c r="D255" s="12">
        <v>44677</v>
      </c>
      <c r="E255" s="25"/>
      <c r="F255" s="26"/>
      <c r="G255" s="14" t="s">
        <v>574</v>
      </c>
      <c r="H255" s="76" t="s">
        <v>48</v>
      </c>
      <c r="I255" s="14"/>
      <c r="J255" s="31"/>
      <c r="K255" s="16">
        <v>276000</v>
      </c>
      <c r="L255" s="23">
        <v>26277</v>
      </c>
      <c r="M255" s="26">
        <f>Таблица22[[#This Row],[Ставка в день]]*21</f>
        <v>551817</v>
      </c>
      <c r="N255" s="26"/>
      <c r="O255" s="26">
        <f>NETWORKDAYS(Таблица22[[#This Row],[Дата начала работы]],Таблица22[[#This Row],[Дата расчета 1]])</f>
        <v>-31912</v>
      </c>
      <c r="P255" s="19">
        <f>Таблица22[[#This Row],[Дата расчета 2]]*Таблица22[[#This Row],[Ставка в день]]</f>
        <v>-838551624</v>
      </c>
      <c r="Q255" s="19"/>
      <c r="R255" s="19"/>
    </row>
    <row r="256" ht="31.199999999999999">
      <c r="A256" s="1"/>
      <c r="B256" s="24" t="s">
        <v>575</v>
      </c>
      <c r="C256" s="28" t="s">
        <v>21</v>
      </c>
      <c r="D256" s="12">
        <v>44686</v>
      </c>
      <c r="E256" s="25" t="s">
        <v>576</v>
      </c>
      <c r="F256" s="26"/>
      <c r="G256" s="14" t="s">
        <v>58</v>
      </c>
      <c r="H256" s="76" t="s">
        <v>577</v>
      </c>
      <c r="I256" s="26" t="s">
        <v>451</v>
      </c>
      <c r="J256" s="31"/>
      <c r="K256" s="74">
        <v>100000</v>
      </c>
      <c r="L256" s="75">
        <v>9524</v>
      </c>
      <c r="M256" s="26">
        <f>Таблица22[[#This Row],[Ставка в день]]*21</f>
        <v>200004</v>
      </c>
      <c r="N256" s="26"/>
      <c r="O256" s="26">
        <f>NETWORKDAYS(Таблица22[[#This Row],[Дата начала работы]],Таблица22[[#This Row],[Дата расчета 1]])</f>
        <v>-31918</v>
      </c>
      <c r="P256" s="19">
        <f>Таблица22[[#This Row],[Дата расчета 2]]*Таблица22[[#This Row],[Ставка в день]]</f>
        <v>-303987032</v>
      </c>
      <c r="Q256" s="19" t="s">
        <v>538</v>
      </c>
      <c r="R256" s="19"/>
    </row>
    <row r="257">
      <c r="A257" s="1"/>
      <c r="B257" s="24" t="s">
        <v>578</v>
      </c>
      <c r="C257" s="28" t="s">
        <v>21</v>
      </c>
      <c r="D257" s="12">
        <v>44692</v>
      </c>
      <c r="E257" s="39" t="s">
        <v>579</v>
      </c>
      <c r="F257" s="14"/>
      <c r="G257" s="14" t="s">
        <v>544</v>
      </c>
      <c r="H257" s="76" t="s">
        <v>25</v>
      </c>
      <c r="I257" s="14" t="s">
        <v>451</v>
      </c>
      <c r="J257" s="47"/>
      <c r="K257" s="16">
        <v>264400</v>
      </c>
      <c r="L257" s="23">
        <v>23294</v>
      </c>
      <c r="M257" s="14">
        <f>Таблица22[[#This Row],[Ставка в день]]*21</f>
        <v>489174</v>
      </c>
      <c r="N257" s="14"/>
      <c r="O257" s="14">
        <f>NETWORKDAYS(Таблица22[[#This Row],[Дата начала работы]],Таблица22[[#This Row],[Дата расчета 1]])</f>
        <v>-31922</v>
      </c>
      <c r="P257" s="19">
        <f>Таблица22[[#This Row],[Дата расчета 2]]*Таблица22[[#This Row],[Ставка в день]]</f>
        <v>-743591068</v>
      </c>
      <c r="Q257" s="19"/>
      <c r="R257" s="19"/>
    </row>
    <row r="258" ht="49.5">
      <c r="A258" s="1"/>
      <c r="B258" s="24" t="s">
        <v>580</v>
      </c>
      <c r="C258" s="28" t="s">
        <v>21</v>
      </c>
      <c r="D258" s="12">
        <v>44692</v>
      </c>
      <c r="E258" s="25" t="s">
        <v>581</v>
      </c>
      <c r="F258" s="26"/>
      <c r="G258" s="26" t="s">
        <v>582</v>
      </c>
      <c r="H258" s="76" t="s">
        <v>475</v>
      </c>
      <c r="I258" s="14" t="s">
        <v>451</v>
      </c>
      <c r="J258" s="31"/>
      <c r="K258" s="74">
        <v>136500</v>
      </c>
      <c r="L258" s="75">
        <v>13000</v>
      </c>
      <c r="M258" s="26">
        <f>Таблица22[[#This Row],[Ставка в день]]*21</f>
        <v>273000</v>
      </c>
      <c r="N258" s="26"/>
      <c r="O258" s="26">
        <f>NETWORKDAYS(Таблица22[[#This Row],[Дата начала работы]],Таблица22[[#This Row],[Дата расчета 1]])</f>
        <v>-31922</v>
      </c>
      <c r="P258" s="19">
        <f>Таблица22[[#This Row],[Дата расчета 2]]*Таблица22[[#This Row],[Ставка в день]]</f>
        <v>-414986000</v>
      </c>
      <c r="Q258" s="19" t="s">
        <v>538</v>
      </c>
      <c r="R258" s="19" t="s">
        <v>583</v>
      </c>
    </row>
    <row r="259">
      <c r="A259" s="1"/>
      <c r="B259" s="24" t="s">
        <v>584</v>
      </c>
      <c r="C259" s="28" t="s">
        <v>21</v>
      </c>
      <c r="D259" s="12">
        <v>44692</v>
      </c>
      <c r="E259" s="39"/>
      <c r="F259" s="14"/>
      <c r="G259" s="14" t="s">
        <v>544</v>
      </c>
      <c r="H259" s="76" t="s">
        <v>300</v>
      </c>
      <c r="I259" s="14"/>
      <c r="J259" s="47"/>
      <c r="K259" s="16">
        <v>126500</v>
      </c>
      <c r="L259" s="23">
        <v>11145</v>
      </c>
      <c r="M259" s="14">
        <f>Таблица22[[#This Row],[Ставка в день]]*21</f>
        <v>234045</v>
      </c>
      <c r="N259" s="14"/>
      <c r="O259" s="14">
        <f>NETWORKDAYS(Таблица22[[#This Row],[Дата начала работы]],Таблица22[[#This Row],[Дата расчета 1]])</f>
        <v>-31922</v>
      </c>
      <c r="P259" s="19">
        <f>Таблица22[[#This Row],[Дата расчета 2]]*Таблица22[[#This Row],[Ставка в день]]</f>
        <v>-355770690</v>
      </c>
      <c r="Q259" s="19"/>
      <c r="R259" s="19"/>
    </row>
    <row r="260">
      <c r="A260" s="1"/>
      <c r="B260" s="24" t="s">
        <v>585</v>
      </c>
      <c r="C260" s="28" t="s">
        <v>21</v>
      </c>
      <c r="D260" s="80">
        <v>44694</v>
      </c>
      <c r="E260" s="39"/>
      <c r="F260" s="14"/>
      <c r="G260" s="14" t="s">
        <v>586</v>
      </c>
      <c r="H260" s="76" t="s">
        <v>587</v>
      </c>
      <c r="I260" s="14"/>
      <c r="J260" s="47"/>
      <c r="K260" s="16">
        <v>85100</v>
      </c>
      <c r="L260" s="23">
        <v>8105</v>
      </c>
      <c r="M260" s="14">
        <f>Таблица22[[#This Row],[Ставка в день]]*21</f>
        <v>170205</v>
      </c>
      <c r="N260" s="14"/>
      <c r="O260" s="14">
        <f>NETWORKDAYS(Таблица22[[#This Row],[Дата начала работы]],Таблица22[[#This Row],[Дата расчета 1]])</f>
        <v>-31924</v>
      </c>
      <c r="P260" s="19">
        <f>Таблица22[[#This Row],[Дата расчета 2]]*Таблица22[[#This Row],[Ставка в день]]</f>
        <v>-258744020</v>
      </c>
      <c r="Q260" s="19" t="s">
        <v>516</v>
      </c>
      <c r="R260" s="19"/>
    </row>
    <row r="261">
      <c r="A261" s="1"/>
      <c r="B261" s="24" t="s">
        <v>588</v>
      </c>
      <c r="C261" s="28" t="s">
        <v>21</v>
      </c>
      <c r="D261" s="12">
        <v>44697</v>
      </c>
      <c r="E261" s="39" t="s">
        <v>589</v>
      </c>
      <c r="F261" s="14"/>
      <c r="G261" s="14" t="s">
        <v>590</v>
      </c>
      <c r="H261" s="76" t="s">
        <v>25</v>
      </c>
      <c r="I261" s="14" t="s">
        <v>451</v>
      </c>
      <c r="J261" s="47"/>
      <c r="K261" s="16">
        <v>140000</v>
      </c>
      <c r="L261" s="23">
        <v>14684</v>
      </c>
      <c r="M261" s="14">
        <f>Таблица22[[#This Row],[Ставка в день]]*21</f>
        <v>308364</v>
      </c>
      <c r="N261" s="14"/>
      <c r="O261" s="14">
        <f>NETWORKDAYS(Таблица22[[#This Row],[Дата начала работы]],Таблица22[[#This Row],[Дата расчета 1]])</f>
        <v>-31927</v>
      </c>
      <c r="P261" s="19">
        <f>Таблица22[[#This Row],[Дата расчета 2]]*Таблица22[[#This Row],[Ставка в день]]</f>
        <v>-468816068</v>
      </c>
      <c r="Q261" s="19" t="s">
        <v>538</v>
      </c>
      <c r="R261" s="19"/>
    </row>
    <row r="262">
      <c r="A262" s="1"/>
      <c r="B262" s="24" t="s">
        <v>591</v>
      </c>
      <c r="C262" s="28" t="s">
        <v>21</v>
      </c>
      <c r="D262" s="80">
        <v>44700</v>
      </c>
      <c r="E262" s="25" t="s">
        <v>592</v>
      </c>
      <c r="F262" s="26"/>
      <c r="G262" s="26" t="s">
        <v>593</v>
      </c>
      <c r="H262" s="77" t="s">
        <v>25</v>
      </c>
      <c r="I262" s="14"/>
      <c r="J262" s="31"/>
      <c r="K262" s="74">
        <v>184000</v>
      </c>
      <c r="L262" s="75">
        <v>17524</v>
      </c>
      <c r="M262" s="26">
        <f>Таблица22[[#This Row],[Ставка в день]]*21</f>
        <v>368004</v>
      </c>
      <c r="N262" s="26"/>
      <c r="O262" s="26">
        <f>NETWORKDAYS(Таблица22[[#This Row],[Дата начала работы]],Таблица22[[#This Row],[Дата расчета 1]])</f>
        <v>-31928</v>
      </c>
      <c r="P262" s="19">
        <f>Таблица22[[#This Row],[Дата расчета 2]]*Таблица22[[#This Row],[Ставка в день]]</f>
        <v>-559506272</v>
      </c>
      <c r="Q262" s="19" t="s">
        <v>538</v>
      </c>
      <c r="R262" s="19"/>
    </row>
    <row r="263">
      <c r="A263" s="1"/>
      <c r="B263" s="24" t="s">
        <v>594</v>
      </c>
      <c r="C263" s="28" t="s">
        <v>21</v>
      </c>
      <c r="D263" s="81">
        <v>44704</v>
      </c>
      <c r="E263" s="25"/>
      <c r="F263" s="26"/>
      <c r="G263" s="26" t="s">
        <v>551</v>
      </c>
      <c r="H263" s="76" t="s">
        <v>25</v>
      </c>
      <c r="I263" s="26"/>
      <c r="J263" s="31"/>
      <c r="K263" s="74">
        <v>264400</v>
      </c>
      <c r="L263" s="75">
        <v>25000</v>
      </c>
      <c r="M263" s="26">
        <f>Таблица22[[#This Row],[Ставка в день]]*21</f>
        <v>525000</v>
      </c>
      <c r="N263" s="26"/>
      <c r="O263" s="26">
        <f>NETWORKDAYS(Таблица22[[#This Row],[Дата начала работы]],Таблица22[[#This Row],[Дата расчета 1]])</f>
        <v>-31932</v>
      </c>
      <c r="P263" s="19">
        <f>Таблица22[[#This Row],[Дата расчета 2]]*Таблица22[[#This Row],[Ставка в день]]</f>
        <v>-798300000</v>
      </c>
      <c r="Q263" s="19" t="s">
        <v>538</v>
      </c>
      <c r="R263" s="19"/>
    </row>
    <row r="264">
      <c r="A264" s="1"/>
      <c r="B264" s="24" t="s">
        <v>595</v>
      </c>
      <c r="C264" s="28" t="s">
        <v>21</v>
      </c>
      <c r="D264" s="80">
        <v>44711</v>
      </c>
      <c r="E264" s="39"/>
      <c r="F264" s="14"/>
      <c r="G264" s="14" t="s">
        <v>260</v>
      </c>
      <c r="H264" s="76" t="s">
        <v>475</v>
      </c>
      <c r="I264" s="14"/>
      <c r="J264" s="47"/>
      <c r="K264" s="16">
        <v>333400</v>
      </c>
      <c r="L264" s="75">
        <v>25000</v>
      </c>
      <c r="M264" s="14">
        <f>Таблица22[[#This Row],[Ставка в день]]*21</f>
        <v>525000</v>
      </c>
      <c r="N264" s="14"/>
      <c r="O264" s="14">
        <f>NETWORKDAYS(Таблица22[[#This Row],[Дата начала работы]],Таблица22[[#This Row],[Дата расчета 1]])</f>
        <v>-31937</v>
      </c>
      <c r="P264" s="19">
        <f>Таблица22[[#This Row],[Дата расчета 2]]*Таблица22[[#This Row],[Ставка в день]]</f>
        <v>-798425000</v>
      </c>
      <c r="Q264" s="19" t="s">
        <v>596</v>
      </c>
      <c r="R264" s="19"/>
    </row>
    <row r="265">
      <c r="A265" s="1"/>
      <c r="B265" s="24" t="s">
        <v>597</v>
      </c>
      <c r="C265" s="28" t="s">
        <v>21</v>
      </c>
      <c r="D265" s="82">
        <v>44713</v>
      </c>
      <c r="E265" s="25"/>
      <c r="F265" s="26"/>
      <c r="G265" s="26" t="s">
        <v>260</v>
      </c>
      <c r="H265" s="77" t="s">
        <v>475</v>
      </c>
      <c r="I265" s="26"/>
      <c r="J265" s="31"/>
      <c r="K265" s="74">
        <v>229900</v>
      </c>
      <c r="L265" s="75">
        <v>21896</v>
      </c>
      <c r="M265" s="26">
        <f>Таблица22[[#This Row],[Ставка в день]]*21</f>
        <v>459816</v>
      </c>
      <c r="N265" s="26"/>
      <c r="O265" s="26">
        <f>NETWORKDAYS(Таблица22[[#This Row],[Дата начала работы]],Таблица22[[#This Row],[Дата расчета 1]])</f>
        <v>-31937</v>
      </c>
      <c r="P265" s="19">
        <f>Таблица22[[#This Row],[Дата расчета 2]]*Таблица22[[#This Row],[Ставка в день]]</f>
        <v>-699292552</v>
      </c>
      <c r="Q265" s="19" t="s">
        <v>598</v>
      </c>
      <c r="R265" s="19"/>
    </row>
    <row r="266" ht="33">
      <c r="A266" s="1"/>
      <c r="B266" s="24" t="s">
        <v>599</v>
      </c>
      <c r="C266" s="28" t="s">
        <v>21</v>
      </c>
      <c r="D266" s="82">
        <v>44713</v>
      </c>
      <c r="E266" s="25" t="s">
        <v>600</v>
      </c>
      <c r="F266" s="26"/>
      <c r="G266" s="26" t="s">
        <v>601</v>
      </c>
      <c r="H266" s="77" t="s">
        <v>25</v>
      </c>
      <c r="I266" s="26" t="s">
        <v>451</v>
      </c>
      <c r="J266" s="31"/>
      <c r="K266" s="74">
        <v>136500</v>
      </c>
      <c r="L266" s="75">
        <v>13000</v>
      </c>
      <c r="M266" s="26">
        <f>Таблица22[[#This Row],[Ставка в день]]*21</f>
        <v>273000</v>
      </c>
      <c r="N266" s="26"/>
      <c r="O266" s="26">
        <f>NETWORKDAYS(Таблица22[[#This Row],[Дата начала работы]],Таблица22[[#This Row],[Дата расчета 1]])</f>
        <v>-31937</v>
      </c>
      <c r="P266" s="19">
        <f>Таблица22[[#This Row],[Дата расчета 2]]*Таблица22[[#This Row],[Ставка в день]]</f>
        <v>-415181000</v>
      </c>
      <c r="Q266" s="19" t="s">
        <v>516</v>
      </c>
      <c r="R266" s="19"/>
    </row>
    <row r="267" ht="33">
      <c r="A267" s="1"/>
      <c r="B267" s="24" t="s">
        <v>602</v>
      </c>
      <c r="C267" s="28" t="s">
        <v>603</v>
      </c>
      <c r="D267" s="81">
        <v>44718</v>
      </c>
      <c r="E267" s="25" t="s">
        <v>604</v>
      </c>
      <c r="F267" s="26"/>
      <c r="G267" s="26" t="s">
        <v>605</v>
      </c>
      <c r="H267" s="77" t="s">
        <v>25</v>
      </c>
      <c r="I267" s="26"/>
      <c r="J267" s="31"/>
      <c r="K267" s="74">
        <v>206900</v>
      </c>
      <c r="L267" s="75">
        <v>19705</v>
      </c>
      <c r="M267" s="26">
        <f>Таблица22[[#This Row],[Ставка в день]]*21</f>
        <v>413805</v>
      </c>
      <c r="N267" s="26"/>
      <c r="O267" s="26">
        <f>NETWORKDAYS(Таблица22[[#This Row],[Дата начала работы]],Таблица22[[#This Row],[Дата расчета 1]])</f>
        <v>-31942</v>
      </c>
      <c r="P267" s="19">
        <f>Таблица22[[#This Row],[Дата расчета 2]]*Таблица22[[#This Row],[Ставка в день]]</f>
        <v>-629417110</v>
      </c>
      <c r="Q267" s="19" t="s">
        <v>516</v>
      </c>
      <c r="R267" s="19"/>
    </row>
    <row r="268">
      <c r="A268" s="1"/>
      <c r="B268" s="24" t="s">
        <v>606</v>
      </c>
      <c r="C268" s="28" t="s">
        <v>603</v>
      </c>
      <c r="D268" s="80">
        <v>44719</v>
      </c>
      <c r="E268" s="39"/>
      <c r="F268" s="14"/>
      <c r="G268" s="14" t="s">
        <v>58</v>
      </c>
      <c r="H268" s="76" t="s">
        <v>48</v>
      </c>
      <c r="I268" s="14" t="s">
        <v>451</v>
      </c>
      <c r="J268" s="47"/>
      <c r="K268" s="16">
        <v>100000</v>
      </c>
      <c r="L268" s="75">
        <v>9524</v>
      </c>
      <c r="M268" s="14">
        <f>Таблица22[[#This Row],[Ставка в день]]*21</f>
        <v>200004</v>
      </c>
      <c r="N268" s="14"/>
      <c r="O268" s="14">
        <f>NETWORKDAYS(Таблица22[[#This Row],[Дата начала работы]],Таблица22[[#This Row],[Дата расчета 1]])</f>
        <v>-31942</v>
      </c>
      <c r="P268" s="19">
        <f>Таблица22[[#This Row],[Дата расчета 2]]*Таблица22[[#This Row],[Ставка в день]]</f>
        <v>-304215608</v>
      </c>
      <c r="Q268" s="19" t="s">
        <v>607</v>
      </c>
      <c r="R268" s="19"/>
    </row>
    <row r="269">
      <c r="A269" s="1"/>
      <c r="B269" s="24" t="s">
        <v>608</v>
      </c>
      <c r="C269" s="28" t="s">
        <v>603</v>
      </c>
      <c r="D269" s="80">
        <v>44721</v>
      </c>
      <c r="E269" s="39"/>
      <c r="F269" s="14"/>
      <c r="G269" s="14" t="s">
        <v>609</v>
      </c>
      <c r="H269" s="76" t="s">
        <v>48</v>
      </c>
      <c r="I269" s="14"/>
      <c r="J269" s="47"/>
      <c r="K269" s="16">
        <v>229900</v>
      </c>
      <c r="L269" s="75">
        <v>21896</v>
      </c>
      <c r="M269" s="14">
        <f>Таблица22[[#This Row],[Ставка в день]]*21</f>
        <v>459816</v>
      </c>
      <c r="N269" s="14"/>
      <c r="O269" s="14">
        <f>NETWORKDAYS(Таблица22[[#This Row],[Дата начала работы]],Таблица22[[#This Row],[Дата расчета 1]])</f>
        <v>-31943</v>
      </c>
      <c r="P269" s="19">
        <f>Таблица22[[#This Row],[Дата расчета 2]]*Таблица22[[#This Row],[Ставка в день]]</f>
        <v>-699423928</v>
      </c>
      <c r="Q269" s="19" t="s">
        <v>516</v>
      </c>
      <c r="R269" s="19"/>
    </row>
    <row r="270">
      <c r="A270" s="1"/>
      <c r="B270" s="24" t="s">
        <v>610</v>
      </c>
      <c r="C270" s="28" t="s">
        <v>603</v>
      </c>
      <c r="D270" s="12">
        <v>44728</v>
      </c>
      <c r="E270" s="39"/>
      <c r="F270" s="14"/>
      <c r="G270" s="14" t="s">
        <v>58</v>
      </c>
      <c r="H270" s="76" t="s">
        <v>537</v>
      </c>
      <c r="I270" s="14" t="s">
        <v>451</v>
      </c>
      <c r="J270" s="47"/>
      <c r="K270" s="16">
        <v>202000</v>
      </c>
      <c r="L270" s="75">
        <v>17246</v>
      </c>
      <c r="M270" s="14">
        <f>Таблица22[[#This Row],[Ставка в день]]*21</f>
        <v>362166</v>
      </c>
      <c r="N270" s="14"/>
      <c r="O270" s="14">
        <f>NETWORKDAYS(Таблица22[[#This Row],[Дата начала работы]],Таблица22[[#This Row],[Дата расчета 1]])</f>
        <v>-31948</v>
      </c>
      <c r="P270" s="19">
        <f>Таблица22[[#This Row],[Дата расчета 2]]*Таблица22[[#This Row],[Ставка в день]]</f>
        <v>-550975208</v>
      </c>
      <c r="Q270" s="19" t="s">
        <v>611</v>
      </c>
      <c r="R270" s="19"/>
    </row>
    <row r="271">
      <c r="A271" s="1"/>
      <c r="B271" s="24" t="s">
        <v>612</v>
      </c>
      <c r="C271" s="28" t="s">
        <v>603</v>
      </c>
      <c r="D271" s="81">
        <v>44732</v>
      </c>
      <c r="E271" s="25"/>
      <c r="F271" s="26"/>
      <c r="G271" s="14" t="s">
        <v>58</v>
      </c>
      <c r="H271" s="76" t="s">
        <v>537</v>
      </c>
      <c r="I271" s="26" t="s">
        <v>451</v>
      </c>
      <c r="J271" s="31"/>
      <c r="K271" s="74">
        <v>207000</v>
      </c>
      <c r="L271" s="75">
        <v>17735</v>
      </c>
      <c r="M271" s="26">
        <f>Таблица22[[#This Row],[Ставка в день]]*21</f>
        <v>372435</v>
      </c>
      <c r="N271" s="26"/>
      <c r="O271" s="26">
        <f>NETWORKDAYS(Таблица22[[#This Row],[Дата начала работы]],Таблица22[[#This Row],[Дата расчета 1]])</f>
        <v>-31952</v>
      </c>
      <c r="P271" s="19">
        <f>Таблица22[[#This Row],[Дата расчета 2]]*Таблица22[[#This Row],[Ставка в день]]</f>
        <v>-566668720</v>
      </c>
      <c r="Q271" s="19" t="s">
        <v>611</v>
      </c>
      <c r="R271" s="19"/>
    </row>
    <row r="272">
      <c r="A272" s="1"/>
      <c r="B272" s="24" t="s">
        <v>613</v>
      </c>
      <c r="C272" s="28" t="s">
        <v>614</v>
      </c>
      <c r="D272" s="80">
        <v>44742</v>
      </c>
      <c r="E272" s="39"/>
      <c r="F272" s="14"/>
      <c r="G272" s="14"/>
      <c r="H272" s="76"/>
      <c r="I272" s="14"/>
      <c r="J272" s="47"/>
      <c r="K272" s="16">
        <v>149500</v>
      </c>
      <c r="L272" s="75">
        <v>14230</v>
      </c>
      <c r="M272" s="14">
        <f>Таблица22[[#This Row],[Ставка в день]]*21</f>
        <v>298830</v>
      </c>
      <c r="N272" s="14"/>
      <c r="O272" s="14">
        <f>NETWORKDAYS(Таблица22[[#This Row],[Дата начала работы]],Таблица22[[#This Row],[Дата расчета 1]])</f>
        <v>-31958</v>
      </c>
      <c r="P272" s="19">
        <f>Таблица22[[#This Row],[Дата расчета 2]]*Таблица22[[#This Row],[Ставка в день]]</f>
        <v>-454762340</v>
      </c>
      <c r="Q272" s="19" t="s">
        <v>615</v>
      </c>
      <c r="R272" s="19"/>
    </row>
    <row r="273" ht="33">
      <c r="A273" s="1"/>
      <c r="B273" s="24" t="s">
        <v>293</v>
      </c>
      <c r="C273" s="28" t="s">
        <v>616</v>
      </c>
      <c r="D273" s="12"/>
      <c r="E273" s="39"/>
      <c r="F273" s="14"/>
      <c r="G273" s="14" t="s">
        <v>617</v>
      </c>
      <c r="H273" s="76" t="s">
        <v>25</v>
      </c>
      <c r="I273" s="14"/>
      <c r="J273" s="47"/>
      <c r="K273" s="16">
        <v>264400</v>
      </c>
      <c r="L273" s="75">
        <v>25181</v>
      </c>
      <c r="M273" s="14">
        <f>Таблица22[[#This Row],[Ставка в день]]*21</f>
        <v>528801</v>
      </c>
      <c r="N273" s="14"/>
      <c r="O273" s="14">
        <f>NETWORKDAYS(Таблица22[[#This Row],[Дата начала работы]],Таблица22[[#This Row],[Дата расчета 1]])</f>
        <v>1</v>
      </c>
      <c r="P273" s="19">
        <f>Таблица22[[#This Row],[Дата расчета 2]]*Таблица22[[#This Row],[Ставка в день]]</f>
        <v>25181</v>
      </c>
      <c r="Q273" s="19" t="s">
        <v>538</v>
      </c>
      <c r="R273" s="19"/>
    </row>
    <row r="274">
      <c r="A274" s="1"/>
      <c r="B274" s="24" t="s">
        <v>618</v>
      </c>
      <c r="C274" s="28" t="s">
        <v>619</v>
      </c>
      <c r="D274" s="82"/>
      <c r="E274" s="25" t="s">
        <v>620</v>
      </c>
      <c r="F274" s="26"/>
      <c r="G274" s="14" t="s">
        <v>58</v>
      </c>
      <c r="H274" s="76" t="s">
        <v>48</v>
      </c>
      <c r="I274" s="26" t="s">
        <v>451</v>
      </c>
      <c r="J274" s="31"/>
      <c r="K274" s="74">
        <v>161000</v>
      </c>
      <c r="L274" s="75">
        <v>15334</v>
      </c>
      <c r="M274" s="26">
        <f>Таблица22[[#This Row],[Ставка в день]]*21</f>
        <v>322014</v>
      </c>
      <c r="N274" s="26"/>
      <c r="O274" s="26">
        <f>NETWORKDAYS(Таблица22[[#This Row],[Дата начала работы]],Таблица22[[#This Row],[Дата расчета 1]])</f>
        <v>1</v>
      </c>
      <c r="P274" s="19">
        <f>Таблица22[[#This Row],[Дата расчета 2]]*Таблица22[[#This Row],[Ставка в день]]</f>
        <v>15334</v>
      </c>
      <c r="Q274" s="19" t="s">
        <v>621</v>
      </c>
      <c r="R274" s="19"/>
    </row>
    <row r="275">
      <c r="A275" s="1"/>
      <c r="B275" s="24" t="s">
        <v>622</v>
      </c>
      <c r="C275" s="28" t="s">
        <v>619</v>
      </c>
      <c r="D275" s="82"/>
      <c r="E275" s="25"/>
      <c r="F275" s="26"/>
      <c r="G275" s="26" t="s">
        <v>590</v>
      </c>
      <c r="H275" s="76" t="s">
        <v>48</v>
      </c>
      <c r="I275" s="14"/>
      <c r="J275" s="31"/>
      <c r="K275" s="74">
        <v>172500</v>
      </c>
      <c r="L275" s="75">
        <v>16429</v>
      </c>
      <c r="M275" s="26">
        <f>Таблица22[[#This Row],[Ставка в день]]*21</f>
        <v>345009</v>
      </c>
      <c r="N275" s="26"/>
      <c r="O275" s="26">
        <f>NETWORKDAYS(Таблица22[[#This Row],[Дата начала работы]],Таблица22[[#This Row],[Дата расчета 1]])</f>
        <v>1</v>
      </c>
      <c r="P275" s="19">
        <f>Таблица22[[#This Row],[Дата расчета 2]]*Таблица22[[#This Row],[Ставка в день]]</f>
        <v>16429</v>
      </c>
      <c r="Q275" s="19" t="s">
        <v>516</v>
      </c>
      <c r="R275" s="19"/>
    </row>
    <row r="276">
      <c r="A276" s="1"/>
      <c r="B276" s="24" t="s">
        <v>623</v>
      </c>
      <c r="C276" s="28" t="s">
        <v>624</v>
      </c>
      <c r="D276" s="80"/>
      <c r="E276" s="39"/>
      <c r="F276" s="14"/>
      <c r="G276" s="14" t="s">
        <v>188</v>
      </c>
      <c r="H276" s="76" t="s">
        <v>121</v>
      </c>
      <c r="I276" s="14"/>
      <c r="J276" s="47"/>
      <c r="K276" s="16">
        <v>40300</v>
      </c>
      <c r="L276" s="75">
        <v>3839</v>
      </c>
      <c r="M276" s="14">
        <f>Таблица22[[#This Row],[Ставка в день]]*21</f>
        <v>80619</v>
      </c>
      <c r="N276" s="14"/>
      <c r="O276" s="14">
        <f>NETWORKDAYS(Таблица22[[#This Row],[Дата начала работы]],Таблица22[[#This Row],[Дата расчета 1]])</f>
        <v>1</v>
      </c>
      <c r="P276" s="19">
        <f>Таблица22[[#This Row],[Дата расчета 2]]*Таблица22[[#This Row],[Ставка в день]]</f>
        <v>3839</v>
      </c>
      <c r="Q276" s="19"/>
      <c r="R276" s="19"/>
    </row>
    <row r="277" ht="33">
      <c r="A277" s="1"/>
      <c r="B277" s="24" t="s">
        <v>625</v>
      </c>
      <c r="C277" s="28" t="s">
        <v>616</v>
      </c>
      <c r="D277" s="82"/>
      <c r="E277" s="83"/>
      <c r="F277" s="26"/>
      <c r="G277" s="14" t="s">
        <v>574</v>
      </c>
      <c r="H277" s="76" t="s">
        <v>25</v>
      </c>
      <c r="I277" s="26"/>
      <c r="J277" s="31"/>
      <c r="K277" s="74">
        <v>184000</v>
      </c>
      <c r="L277" s="75">
        <v>17524</v>
      </c>
      <c r="M277" s="26">
        <f>Таблица22[[#This Row],[Ставка в день]]*21</f>
        <v>368004</v>
      </c>
      <c r="N277" s="26"/>
      <c r="O277" s="26">
        <f>NETWORKDAYS(Таблица22[[#This Row],[Дата начала работы]],Таблица22[[#This Row],[Дата расчета 1]])</f>
        <v>1</v>
      </c>
      <c r="P277" s="19">
        <f>Таблица22[[#This Row],[Дата расчета 2]]*Таблица22[[#This Row],[Ставка в день]]</f>
        <v>17524</v>
      </c>
      <c r="Q277" s="19"/>
      <c r="R277" s="19"/>
    </row>
    <row r="278" ht="15" customHeight="1">
      <c r="B278" s="24"/>
      <c r="C278" s="28"/>
      <c r="D278" s="84"/>
      <c r="E278" s="25"/>
      <c r="F278" s="26"/>
      <c r="G278" s="26"/>
      <c r="H278" s="26"/>
      <c r="I278" s="26"/>
      <c r="J278" s="26"/>
      <c r="K278" s="26"/>
      <c r="L278" s="85">
        <f>SUBTOTAL(109,Таблица22[Ставка в день])*21</f>
        <v>107124066</v>
      </c>
      <c r="M278" s="26"/>
      <c r="N278" s="26"/>
      <c r="O278" s="26"/>
      <c r="P278" s="19"/>
      <c r="Q278" s="86"/>
      <c r="R278" s="86"/>
    </row>
    <row r="279">
      <c r="B279" s="87"/>
      <c r="C279" s="88"/>
      <c r="D279" s="38"/>
      <c r="E279" s="88"/>
      <c r="F279" s="19"/>
      <c r="G279" s="19"/>
      <c r="H279" s="19"/>
      <c r="I279" s="19"/>
      <c r="J279" s="19"/>
      <c r="K279" s="19"/>
      <c r="L279" s="89"/>
      <c r="M279" s="19"/>
      <c r="N279" s="19"/>
      <c r="O279" s="19"/>
      <c r="P279" s="19"/>
    </row>
    <row r="280">
      <c r="B280" s="90"/>
    </row>
    <row r="281">
      <c r="B281" t="s">
        <v>72</v>
      </c>
    </row>
    <row r="282" ht="16.5"/>
    <row r="283" ht="16.5"/>
    <row r="284" ht="16.5"/>
    <row r="287" ht="16.5"/>
    <row r="288" ht="16.5"/>
    <row r="291" ht="16.5">
      <c r="D291" t="s">
        <v>626</v>
      </c>
    </row>
    <row r="294" ht="16.5">
      <c r="E294" t="s">
        <v>627</v>
      </c>
    </row>
  </sheetData>
  <autoFilter ref="A3:A106"/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K9" activeCellId="0" sqref="K9:K12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0.0976562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658</v>
      </c>
      <c r="D2" s="121" t="s">
        <v>650</v>
      </c>
      <c r="E2" s="121"/>
    </row>
    <row r="3" ht="16.199999999999999"/>
    <row r="4" ht="42.75">
      <c r="A4" s="5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29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Таблица256[[#This Row],[Итого кол-во рабочих часов]]/8</f>
        <v>21.875</v>
      </c>
      <c r="G5" s="126"/>
      <c r="H5" s="126">
        <v>175</v>
      </c>
      <c r="I5" s="127" t="e">
        <f>VLOOKUP($A5,Сотрудники!$A$3:$L$1202,14,0)</f>
        <v>#REF!</v>
      </c>
      <c r="J5" s="128" t="e">
        <f t="shared" ref="J5:J12" si="39">I5/8</f>
        <v>#REF!</v>
      </c>
      <c r="K5" s="129" t="e">
        <f t="shared" ref="K5:K12" si="40">+H5*J5</f>
        <v>#REF!</v>
      </c>
    </row>
    <row r="6">
      <c r="A6" s="20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Таблица256[[#This Row],[Итого кол-во рабочих часов]]/8</f>
        <v>21.875</v>
      </c>
      <c r="G6" s="126"/>
      <c r="H6" s="126">
        <v>175</v>
      </c>
      <c r="I6" s="127" t="e">
        <f>VLOOKUP($A6,Сотрудники!$A$3:$L$1202,14,0)</f>
        <v>#REF!</v>
      </c>
      <c r="J6" s="128" t="e">
        <f t="shared" si="39"/>
        <v>#REF!</v>
      </c>
      <c r="K6" s="129" t="e">
        <f t="shared" si="40"/>
        <v>#REF!</v>
      </c>
    </row>
    <row r="7">
      <c r="A7" s="130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Таблица256[[#This Row],[Итого кол-во рабочих часов]]/8</f>
        <v>21.875</v>
      </c>
      <c r="G7" s="131"/>
      <c r="H7" s="126">
        <v>175</v>
      </c>
      <c r="I7" s="127" t="e">
        <f>VLOOKUP($A7,Сотрудники!$A$3:$L$1202,14,0)</f>
        <v>#REF!</v>
      </c>
      <c r="J7" s="128" t="e">
        <f t="shared" si="39"/>
        <v>#REF!</v>
      </c>
      <c r="K7" s="129" t="e">
        <f t="shared" si="40"/>
        <v>#REF!</v>
      </c>
    </row>
    <row r="8">
      <c r="A8" s="20">
        <v>4</v>
      </c>
      <c r="B8" s="125" t="str">
        <f>VLOOKUP($A8,Сотрудники!$A$3:$L$1202,2,0)</f>
        <v xml:space="preserve">Булатова Людмила</v>
      </c>
      <c r="C8" s="125" t="str">
        <f>VLOOKUP($A8,Сотрудники!$A$3:$L$1202,9,0)</f>
        <v>неизвестно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Таблица256[[#This Row],[Итого кол-во рабочих часов]]/8</f>
        <v>20</v>
      </c>
      <c r="G8" s="126"/>
      <c r="H8" s="126">
        <v>160</v>
      </c>
      <c r="I8" s="127" t="e">
        <f>VLOOKUP($A8,Сотрудники!$A$3:$L$1202,14,0)</f>
        <v>#REF!</v>
      </c>
      <c r="J8" s="128" t="e">
        <f t="shared" si="39"/>
        <v>#REF!</v>
      </c>
      <c r="K8" s="132" t="e">
        <f t="shared" si="40"/>
        <v>#REF!</v>
      </c>
    </row>
    <row r="9" ht="33">
      <c r="A9" s="130">
        <v>5</v>
      </c>
      <c r="B9" s="125" t="str">
        <f>VLOOKUP($A9,Сотрудники!$A$3:$L$1202,2,0)</f>
        <v xml:space="preserve">Яковлев Дмитрий</v>
      </c>
      <c r="C9" s="125" t="str">
        <f>VLOOKUP($A9,Сотрудники!$A$3:$L$1202,9,0)</f>
        <v xml:space="preserve">Кредиты наличными </v>
      </c>
      <c r="D9" s="125">
        <f>VLOOKUP($A9,Сотрудники!$A$3:$L$1202,10,0)</f>
        <v>0</v>
      </c>
      <c r="E9" s="125">
        <f>VLOOKUP($A9,Сотрудники!$A$3:$L$1202,11,0)</f>
        <v>0</v>
      </c>
      <c r="F9" s="126">
        <f>Таблица256[[#This Row],[Итого кол-во рабочих часов]]/8</f>
        <v>21.875</v>
      </c>
      <c r="G9" s="131"/>
      <c r="H9" s="131">
        <v>175</v>
      </c>
      <c r="I9" s="127" t="e">
        <f>VLOOKUP($A9,Сотрудники!$A$3:$L$1202,14,0)</f>
        <v>#REF!</v>
      </c>
      <c r="J9" s="128" t="e">
        <f t="shared" si="39"/>
        <v>#REF!</v>
      </c>
      <c r="K9" s="132" t="e">
        <f t="shared" si="40"/>
        <v>#REF!</v>
      </c>
    </row>
    <row r="10" ht="30" customHeight="1">
      <c r="A10" s="20">
        <v>6</v>
      </c>
      <c r="B10" s="125" t="str">
        <f>VLOOKUP($A10,Сотрудники!$A$3:$L$1202,2,0)</f>
        <v xml:space="preserve">Буланова Юлия</v>
      </c>
      <c r="C10" s="125" t="str">
        <f>VLOOKUP($A10,Сотрудники!$A$3:$L$1202,9,0)</f>
        <v xml:space="preserve">Кредиты наличными </v>
      </c>
      <c r="D10" s="125">
        <f>VLOOKUP($A10,Сотрудники!$A$3:$L$1202,10,0)</f>
        <v>0</v>
      </c>
      <c r="E10" s="125">
        <f>VLOOKUP($A10,Сотрудники!$A$3:$L$1202,11,0)</f>
        <v>0</v>
      </c>
      <c r="F10" s="126">
        <f>Таблица256[[#This Row],[Итого кол-во рабочих часов]]/8</f>
        <v>0</v>
      </c>
      <c r="G10" s="131"/>
      <c r="H10" s="131"/>
      <c r="I10" s="127" t="e">
        <f>VLOOKUP($A10,Сотрудники!$A$3:$L$1202,14,0)</f>
        <v>#REF!</v>
      </c>
      <c r="J10" s="128" t="e">
        <f t="shared" si="39"/>
        <v>#REF!</v>
      </c>
      <c r="K10" s="132" t="e">
        <f t="shared" si="40"/>
        <v>#REF!</v>
      </c>
    </row>
    <row r="11" ht="33">
      <c r="A11" s="20">
        <v>7</v>
      </c>
      <c r="B11" s="125" t="str">
        <f>VLOOKUP($A11,Сотрудники!$A$3:$L$1202,2,0)</f>
        <v xml:space="preserve">Гайнуллин Закван</v>
      </c>
      <c r="C11" s="125" t="str">
        <f>VLOOKUP($A11,Сотрудники!$A$3:$L$1202,9,0)</f>
        <v xml:space="preserve">Встречная конвертация</v>
      </c>
      <c r="D11" s="125">
        <f>VLOOKUP($A11,Сотрудники!$A$3:$L$1202,10,0)</f>
        <v>0</v>
      </c>
      <c r="E11" s="125">
        <f>VLOOKUP($A11,Сотрудники!$A$3:$L$1202,11,0)</f>
        <v>0</v>
      </c>
      <c r="F11" s="126">
        <f t="shared" ref="F11:F12" si="41">H11/8</f>
        <v>21.875</v>
      </c>
      <c r="G11" s="131"/>
      <c r="H11" s="131">
        <v>175</v>
      </c>
      <c r="I11" s="127" t="e">
        <f>VLOOKUP($A11,Сотрудники!$A$3:$L$1202,14,0)</f>
        <v>#REF!</v>
      </c>
      <c r="J11" s="128" t="e">
        <f t="shared" si="39"/>
        <v>#REF!</v>
      </c>
      <c r="K11" s="132" t="e">
        <f t="shared" si="40"/>
        <v>#REF!</v>
      </c>
    </row>
    <row r="12" ht="33">
      <c r="A12" s="20">
        <v>8</v>
      </c>
      <c r="B12" s="125" t="str">
        <f>VLOOKUP($A12,Сотрудники!$A$3:$L$1202,2,0)</f>
        <v xml:space="preserve">Хохлова Крестина</v>
      </c>
      <c r="C12" s="125" t="str">
        <f>VLOOKUP($A12,Сотрудники!$A$3:$L$1202,9,0)</f>
        <v xml:space="preserve">Ресурсное планирование</v>
      </c>
      <c r="D12" s="125">
        <f>VLOOKUP($A12,Сотрудники!$A$3:$L$1202,10,0)</f>
        <v>0.14999999999999999</v>
      </c>
      <c r="E12" s="125">
        <f>VLOOKUP($A12,Сотрудники!$A$3:$L$1202,11,0)</f>
        <v>150000</v>
      </c>
      <c r="F12" s="126">
        <f t="shared" si="41"/>
        <v>16.875</v>
      </c>
      <c r="G12" s="131"/>
      <c r="H12" s="131">
        <v>135</v>
      </c>
      <c r="I12" s="127" t="e">
        <f>VLOOKUP($A12,Сотрудники!$A$3:$L$1202,14,0)</f>
        <v>#REF!</v>
      </c>
      <c r="J12" s="128" t="e">
        <f t="shared" si="39"/>
        <v>#REF!</v>
      </c>
      <c r="K12" s="132" t="e">
        <f t="shared" si="40"/>
        <v>#REF!</v>
      </c>
    </row>
    <row r="13">
      <c r="K13" s="119" t="e">
        <f>SUM(K5:K12)</f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90">
      <pane activePane="bottomRight" state="frozen" topLeftCell="C3" xSplit="2" ySplit="2"/>
      <selection activeCell="B19" activeCellId="0" sqref="B19:B27"/>
    </sheetView>
  </sheetViews>
  <sheetFormatPr defaultColWidth="9" defaultRowHeight="16.5"/>
  <cols>
    <col bestFit="1" customWidth="1" min="1" max="1" style="108" width="2.69921875"/>
    <col bestFit="1" customWidth="1" min="2" max="2" style="108" width="29.3984375"/>
    <col customWidth="1" min="3" max="3" style="108" width="25.5976562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1">
        <v>43831</v>
      </c>
      <c r="E2" s="111">
        <f>D2+1</f>
        <v>43832</v>
      </c>
      <c r="F2" s="111">
        <f t="shared" ref="F2:G2" si="42">E2+1</f>
        <v>43833</v>
      </c>
      <c r="G2" s="111">
        <f t="shared" si="42"/>
        <v>43834</v>
      </c>
      <c r="H2" s="111">
        <f>G2+1</f>
        <v>43835</v>
      </c>
      <c r="I2" s="111">
        <f t="shared" ref="I2:AF2" si="43">H2+1</f>
        <v>43836</v>
      </c>
      <c r="J2" s="111">
        <f t="shared" si="43"/>
        <v>43837</v>
      </c>
      <c r="K2" s="111">
        <f t="shared" si="43"/>
        <v>43838</v>
      </c>
      <c r="L2" s="112">
        <f t="shared" si="43"/>
        <v>43839</v>
      </c>
      <c r="M2" s="112">
        <f t="shared" si="43"/>
        <v>43840</v>
      </c>
      <c r="N2" s="111">
        <f t="shared" si="43"/>
        <v>43841</v>
      </c>
      <c r="O2" s="111">
        <f t="shared" si="43"/>
        <v>43842</v>
      </c>
      <c r="P2" s="112">
        <f t="shared" si="43"/>
        <v>43843</v>
      </c>
      <c r="Q2" s="112">
        <f t="shared" si="43"/>
        <v>43844</v>
      </c>
      <c r="R2" s="112">
        <f t="shared" si="43"/>
        <v>43845</v>
      </c>
      <c r="S2" s="112">
        <f t="shared" si="43"/>
        <v>43846</v>
      </c>
      <c r="T2" s="112">
        <f t="shared" si="43"/>
        <v>43847</v>
      </c>
      <c r="U2" s="111">
        <f t="shared" si="43"/>
        <v>43848</v>
      </c>
      <c r="V2" s="111">
        <f t="shared" si="43"/>
        <v>43849</v>
      </c>
      <c r="W2" s="112">
        <f t="shared" si="43"/>
        <v>43850</v>
      </c>
      <c r="X2" s="112">
        <f t="shared" si="43"/>
        <v>43851</v>
      </c>
      <c r="Y2" s="112">
        <f t="shared" si="43"/>
        <v>43852</v>
      </c>
      <c r="Z2" s="112">
        <f t="shared" si="43"/>
        <v>43853</v>
      </c>
      <c r="AA2" s="112">
        <f t="shared" si="43"/>
        <v>43854</v>
      </c>
      <c r="AB2" s="111">
        <f t="shared" si="43"/>
        <v>43855</v>
      </c>
      <c r="AC2" s="111">
        <f t="shared" si="43"/>
        <v>43856</v>
      </c>
      <c r="AD2" s="112">
        <f t="shared" si="43"/>
        <v>43857</v>
      </c>
      <c r="AE2" s="112">
        <f t="shared" si="43"/>
        <v>43858</v>
      </c>
      <c r="AF2" s="112">
        <f t="shared" si="43"/>
        <v>43859</v>
      </c>
      <c r="AG2" s="112">
        <f>+AF2+1</f>
        <v>43860</v>
      </c>
      <c r="AH2" s="112">
        <f>+AG2+1</f>
        <v>43861</v>
      </c>
      <c r="AI2" s="112">
        <f>+AH2+1</f>
        <v>43862</v>
      </c>
      <c r="AJ2" s="112">
        <f>+AI2+1</f>
        <v>43863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4" t="str">
        <f t="shared" ref="D3:AJ10" si="44">IF(ISBLANK(D17),"",IF(D17=0,"Выходной",IF(D17&lt;&gt;0,"Работал","")))</f>
        <v/>
      </c>
      <c r="E3" s="133" t="str">
        <f t="shared" si="44"/>
        <v/>
      </c>
      <c r="F3" s="133" t="str">
        <f t="shared" si="44"/>
        <v/>
      </c>
      <c r="G3" s="133" t="str">
        <f t="shared" si="44"/>
        <v/>
      </c>
      <c r="H3" s="133" t="str">
        <f t="shared" si="44"/>
        <v/>
      </c>
      <c r="I3" s="133" t="str">
        <f t="shared" si="44"/>
        <v/>
      </c>
      <c r="J3" s="114" t="str">
        <f t="shared" si="44"/>
        <v/>
      </c>
      <c r="K3" s="114" t="str">
        <f t="shared" si="44"/>
        <v/>
      </c>
      <c r="L3" s="115" t="str">
        <f t="shared" si="44"/>
        <v>Работал</v>
      </c>
      <c r="M3" s="115" t="str">
        <f t="shared" si="44"/>
        <v>Работал</v>
      </c>
      <c r="N3" s="133" t="str">
        <f t="shared" si="44"/>
        <v/>
      </c>
      <c r="O3" s="133" t="str">
        <f t="shared" si="44"/>
        <v/>
      </c>
      <c r="P3" s="115" t="str">
        <f t="shared" si="44"/>
        <v>Работал</v>
      </c>
      <c r="Q3" s="115" t="str">
        <f t="shared" si="44"/>
        <v>Работал</v>
      </c>
      <c r="R3" s="115" t="str">
        <f t="shared" si="44"/>
        <v>Работал</v>
      </c>
      <c r="S3" s="115" t="str">
        <f t="shared" si="44"/>
        <v>Работал</v>
      </c>
      <c r="T3" s="115" t="str">
        <f t="shared" si="44"/>
        <v>Работал</v>
      </c>
      <c r="U3" s="133" t="str">
        <f t="shared" si="44"/>
        <v/>
      </c>
      <c r="V3" s="133" t="str">
        <f t="shared" si="44"/>
        <v/>
      </c>
      <c r="W3" s="115" t="str">
        <f t="shared" si="44"/>
        <v>Работал</v>
      </c>
      <c r="X3" s="115" t="str">
        <f t="shared" si="44"/>
        <v>Работал</v>
      </c>
      <c r="Y3" s="115" t="str">
        <f t="shared" si="44"/>
        <v>Работал</v>
      </c>
      <c r="Z3" s="115" t="str">
        <f t="shared" si="44"/>
        <v>Работал</v>
      </c>
      <c r="AA3" s="115" t="str">
        <f t="shared" si="44"/>
        <v>Работал</v>
      </c>
      <c r="AB3" s="133" t="str">
        <f t="shared" si="44"/>
        <v/>
      </c>
      <c r="AC3" s="133" t="str">
        <f t="shared" si="44"/>
        <v/>
      </c>
      <c r="AD3" s="115" t="str">
        <f t="shared" si="44"/>
        <v>Работал</v>
      </c>
      <c r="AE3" s="115" t="str">
        <f t="shared" si="44"/>
        <v>Работал</v>
      </c>
      <c r="AF3" s="115" t="str">
        <f t="shared" si="44"/>
        <v>Работал</v>
      </c>
      <c r="AG3" s="115" t="str">
        <f t="shared" si="44"/>
        <v>Работал</v>
      </c>
      <c r="AH3" s="115" t="str">
        <f t="shared" si="44"/>
        <v>Работал</v>
      </c>
      <c r="AI3" s="115" t="str">
        <f t="shared" si="44"/>
        <v/>
      </c>
      <c r="AJ3" s="115" t="str">
        <f t="shared" si="44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4" t="str">
        <f t="shared" si="44"/>
        <v/>
      </c>
      <c r="E4" s="133" t="str">
        <f t="shared" si="44"/>
        <v/>
      </c>
      <c r="F4" s="133" t="str">
        <f t="shared" si="44"/>
        <v/>
      </c>
      <c r="G4" s="133" t="str">
        <f t="shared" si="44"/>
        <v/>
      </c>
      <c r="H4" s="133" t="str">
        <f t="shared" si="44"/>
        <v/>
      </c>
      <c r="I4" s="133" t="str">
        <f t="shared" si="44"/>
        <v/>
      </c>
      <c r="J4" s="114" t="str">
        <f t="shared" si="44"/>
        <v/>
      </c>
      <c r="K4" s="114" t="str">
        <f t="shared" si="44"/>
        <v/>
      </c>
      <c r="L4" s="115" t="str">
        <f t="shared" si="44"/>
        <v>Работал</v>
      </c>
      <c r="M4" s="115" t="str">
        <f t="shared" si="44"/>
        <v>Работал</v>
      </c>
      <c r="N4" s="133" t="str">
        <f t="shared" si="44"/>
        <v/>
      </c>
      <c r="O4" s="133" t="str">
        <f t="shared" si="44"/>
        <v/>
      </c>
      <c r="P4" s="115" t="str">
        <f t="shared" si="44"/>
        <v>Работал</v>
      </c>
      <c r="Q4" s="115" t="str">
        <f t="shared" si="44"/>
        <v>Работал</v>
      </c>
      <c r="R4" s="115" t="str">
        <f t="shared" si="44"/>
        <v>Работал</v>
      </c>
      <c r="S4" s="115" t="str">
        <f t="shared" si="44"/>
        <v>Работал</v>
      </c>
      <c r="T4" s="115" t="str">
        <f t="shared" si="44"/>
        <v>Работал</v>
      </c>
      <c r="U4" s="133" t="str">
        <f t="shared" si="44"/>
        <v/>
      </c>
      <c r="V4" s="133" t="str">
        <f t="shared" si="44"/>
        <v/>
      </c>
      <c r="W4" s="115" t="str">
        <f t="shared" si="44"/>
        <v>Работал</v>
      </c>
      <c r="X4" s="115" t="str">
        <f t="shared" si="44"/>
        <v>Работал</v>
      </c>
      <c r="Y4" s="115" t="str">
        <f t="shared" si="44"/>
        <v>Работал</v>
      </c>
      <c r="Z4" s="115" t="str">
        <f t="shared" si="44"/>
        <v>Работал</v>
      </c>
      <c r="AA4" s="115" t="str">
        <f t="shared" si="44"/>
        <v>Работал</v>
      </c>
      <c r="AB4" s="133" t="str">
        <f t="shared" si="44"/>
        <v/>
      </c>
      <c r="AC4" s="133" t="str">
        <f t="shared" si="44"/>
        <v/>
      </c>
      <c r="AD4" s="115" t="str">
        <f t="shared" si="44"/>
        <v>Работал</v>
      </c>
      <c r="AE4" s="115" t="str">
        <f t="shared" si="44"/>
        <v>Работал</v>
      </c>
      <c r="AF4" s="115" t="str">
        <f t="shared" si="44"/>
        <v>Работал</v>
      </c>
      <c r="AG4" s="115" t="str">
        <f t="shared" si="44"/>
        <v>Работал</v>
      </c>
      <c r="AH4" s="115" t="str">
        <f t="shared" si="44"/>
        <v>Работал</v>
      </c>
      <c r="AI4" s="115" t="str">
        <f t="shared" si="44"/>
        <v/>
      </c>
      <c r="AJ4" s="115" t="str">
        <f t="shared" si="44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4" t="str">
        <f t="shared" si="44"/>
        <v/>
      </c>
      <c r="E5" s="133" t="str">
        <f t="shared" si="44"/>
        <v/>
      </c>
      <c r="F5" s="133" t="str">
        <f t="shared" si="44"/>
        <v/>
      </c>
      <c r="G5" s="133" t="str">
        <f t="shared" si="44"/>
        <v/>
      </c>
      <c r="H5" s="133" t="str">
        <f t="shared" si="44"/>
        <v/>
      </c>
      <c r="I5" s="133" t="str">
        <f t="shared" si="44"/>
        <v/>
      </c>
      <c r="J5" s="114" t="str">
        <f t="shared" si="44"/>
        <v/>
      </c>
      <c r="K5" s="114" t="str">
        <f t="shared" si="44"/>
        <v/>
      </c>
      <c r="L5" s="115" t="str">
        <f t="shared" si="44"/>
        <v>Работал</v>
      </c>
      <c r="M5" s="115" t="str">
        <f t="shared" si="44"/>
        <v>Работал</v>
      </c>
      <c r="N5" s="133" t="str">
        <f t="shared" si="44"/>
        <v/>
      </c>
      <c r="O5" s="133" t="str">
        <f t="shared" si="44"/>
        <v/>
      </c>
      <c r="P5" s="115" t="str">
        <f t="shared" si="44"/>
        <v>Работал</v>
      </c>
      <c r="Q5" s="115" t="str">
        <f t="shared" si="44"/>
        <v>Работал</v>
      </c>
      <c r="R5" s="115" t="str">
        <f t="shared" si="44"/>
        <v>Работал</v>
      </c>
      <c r="S5" s="115" t="str">
        <f t="shared" si="44"/>
        <v>Работал</v>
      </c>
      <c r="T5" s="115" t="str">
        <f t="shared" si="44"/>
        <v>Работал</v>
      </c>
      <c r="U5" s="133" t="str">
        <f t="shared" si="44"/>
        <v/>
      </c>
      <c r="V5" s="133" t="str">
        <f t="shared" si="44"/>
        <v/>
      </c>
      <c r="W5" s="115" t="str">
        <f t="shared" si="44"/>
        <v>Работал</v>
      </c>
      <c r="X5" s="115" t="str">
        <f t="shared" si="44"/>
        <v>Работал</v>
      </c>
      <c r="Y5" s="115" t="str">
        <f t="shared" si="44"/>
        <v>Работал</v>
      </c>
      <c r="Z5" s="115" t="str">
        <f t="shared" si="44"/>
        <v>Работал</v>
      </c>
      <c r="AA5" s="115" t="str">
        <f t="shared" si="44"/>
        <v>Работал</v>
      </c>
      <c r="AB5" s="133" t="str">
        <f t="shared" si="44"/>
        <v/>
      </c>
      <c r="AC5" s="133" t="str">
        <f t="shared" si="44"/>
        <v/>
      </c>
      <c r="AD5" s="115" t="str">
        <f t="shared" si="44"/>
        <v>Работал</v>
      </c>
      <c r="AE5" s="115" t="str">
        <f t="shared" si="44"/>
        <v>Работал</v>
      </c>
      <c r="AF5" s="115" t="str">
        <f t="shared" si="44"/>
        <v>Работал</v>
      </c>
      <c r="AG5" s="115" t="str">
        <f t="shared" si="44"/>
        <v>Работал</v>
      </c>
      <c r="AH5" s="115" t="str">
        <f t="shared" si="44"/>
        <v>Работал</v>
      </c>
      <c r="AI5" s="115" t="str">
        <f t="shared" si="44"/>
        <v/>
      </c>
      <c r="AJ5" s="115" t="str">
        <f t="shared" si="44"/>
        <v/>
      </c>
    </row>
    <row r="6">
      <c r="A6" s="113">
        <v>4</v>
      </c>
      <c r="B6" s="113" t="str">
        <f>VLOOKUP($A6,Сотрудники!$A$3:$L$1202,2,0)</f>
        <v xml:space="preserve">Булатова Людмила</v>
      </c>
      <c r="C6" s="113" t="str">
        <f>VLOOKUP($A6,Сотрудники!$A$3:$L$1202,8,0)</f>
        <v>Москва</v>
      </c>
      <c r="D6" s="114" t="str">
        <f t="shared" si="44"/>
        <v/>
      </c>
      <c r="E6" s="133" t="str">
        <f t="shared" si="44"/>
        <v/>
      </c>
      <c r="F6" s="133" t="str">
        <f t="shared" si="44"/>
        <v/>
      </c>
      <c r="G6" s="133" t="str">
        <f t="shared" si="44"/>
        <v/>
      </c>
      <c r="H6" s="133" t="str">
        <f t="shared" si="44"/>
        <v/>
      </c>
      <c r="I6" s="133" t="str">
        <f t="shared" si="44"/>
        <v/>
      </c>
      <c r="J6" s="114" t="str">
        <f t="shared" si="44"/>
        <v/>
      </c>
      <c r="K6" s="114" t="str">
        <f t="shared" si="44"/>
        <v/>
      </c>
      <c r="L6" s="115" t="str">
        <f t="shared" si="44"/>
        <v/>
      </c>
      <c r="M6" s="115" t="str">
        <f t="shared" si="44"/>
        <v/>
      </c>
      <c r="N6" s="133" t="str">
        <f t="shared" si="44"/>
        <v/>
      </c>
      <c r="O6" s="133" t="str">
        <f t="shared" si="44"/>
        <v/>
      </c>
      <c r="P6" s="115" t="str">
        <f t="shared" si="44"/>
        <v/>
      </c>
      <c r="Q6" s="115" t="str">
        <f t="shared" si="44"/>
        <v/>
      </c>
      <c r="R6" s="115" t="str">
        <f t="shared" si="44"/>
        <v/>
      </c>
      <c r="S6" s="115" t="str">
        <f t="shared" si="44"/>
        <v/>
      </c>
      <c r="T6" s="115" t="str">
        <f t="shared" si="44"/>
        <v/>
      </c>
      <c r="U6" s="133" t="str">
        <f t="shared" si="44"/>
        <v/>
      </c>
      <c r="V6" s="133" t="str">
        <f t="shared" si="44"/>
        <v/>
      </c>
      <c r="W6" s="115" t="str">
        <f t="shared" si="44"/>
        <v/>
      </c>
      <c r="X6" s="115" t="str">
        <f t="shared" si="44"/>
        <v/>
      </c>
      <c r="Y6" s="115" t="str">
        <f t="shared" si="44"/>
        <v/>
      </c>
      <c r="Z6" s="115" t="str">
        <f t="shared" si="44"/>
        <v/>
      </c>
      <c r="AA6" s="115" t="str">
        <f t="shared" si="44"/>
        <v/>
      </c>
      <c r="AB6" s="133" t="str">
        <f t="shared" si="44"/>
        <v/>
      </c>
      <c r="AC6" s="133" t="str">
        <f t="shared" si="44"/>
        <v/>
      </c>
      <c r="AD6" s="115" t="str">
        <f t="shared" si="44"/>
        <v/>
      </c>
      <c r="AE6" s="115" t="str">
        <f t="shared" si="44"/>
        <v/>
      </c>
      <c r="AF6" s="115" t="str">
        <f t="shared" si="44"/>
        <v/>
      </c>
      <c r="AG6" s="115" t="str">
        <f t="shared" si="44"/>
        <v/>
      </c>
      <c r="AH6" s="115" t="str">
        <f t="shared" si="44"/>
        <v/>
      </c>
      <c r="AI6" s="115" t="str">
        <f t="shared" si="44"/>
        <v/>
      </c>
      <c r="AJ6" s="115" t="str">
        <f t="shared" si="44"/>
        <v/>
      </c>
    </row>
    <row r="7">
      <c r="A7" s="108">
        <v>5</v>
      </c>
      <c r="B7" s="113" t="str">
        <f>VLOOKUP($A7,Сотрудники!$A$3:$L$1202,2,0)</f>
        <v xml:space="preserve">Яковлев Дмитрий</v>
      </c>
      <c r="C7" s="113" t="str">
        <f>VLOOKUP($A7,Сотрудники!$A$3:$L$1202,8,0)</f>
        <v>Москва</v>
      </c>
      <c r="D7" s="114" t="str">
        <f t="shared" si="44"/>
        <v/>
      </c>
      <c r="E7" s="133" t="str">
        <f t="shared" si="44"/>
        <v/>
      </c>
      <c r="F7" s="133" t="str">
        <f t="shared" si="44"/>
        <v/>
      </c>
      <c r="G7" s="133" t="str">
        <f t="shared" si="44"/>
        <v/>
      </c>
      <c r="H7" s="133" t="str">
        <f t="shared" si="44"/>
        <v/>
      </c>
      <c r="I7" s="133" t="str">
        <f t="shared" si="44"/>
        <v/>
      </c>
      <c r="J7" s="114" t="str">
        <f t="shared" si="44"/>
        <v/>
      </c>
      <c r="K7" s="114" t="str">
        <f t="shared" si="44"/>
        <v/>
      </c>
      <c r="L7" s="115" t="str">
        <f t="shared" si="44"/>
        <v>Выходной</v>
      </c>
      <c r="M7" s="115" t="str">
        <f t="shared" si="44"/>
        <v>Выходной</v>
      </c>
      <c r="N7" s="133" t="str">
        <f t="shared" si="44"/>
        <v/>
      </c>
      <c r="O7" s="133" t="str">
        <f t="shared" si="44"/>
        <v/>
      </c>
      <c r="P7" s="115" t="str">
        <f t="shared" si="44"/>
        <v>Работал</v>
      </c>
      <c r="Q7" s="115" t="str">
        <f t="shared" si="44"/>
        <v>Работал</v>
      </c>
      <c r="R7" s="115" t="str">
        <f t="shared" si="44"/>
        <v>Работал</v>
      </c>
      <c r="S7" s="115" t="str">
        <f t="shared" si="44"/>
        <v>Работал</v>
      </c>
      <c r="T7" s="115" t="str">
        <f t="shared" si="44"/>
        <v>Работал</v>
      </c>
      <c r="U7" s="133" t="str">
        <f t="shared" si="44"/>
        <v/>
      </c>
      <c r="V7" s="133" t="str">
        <f t="shared" si="44"/>
        <v/>
      </c>
      <c r="W7" s="115" t="str">
        <f t="shared" si="44"/>
        <v>Работал</v>
      </c>
      <c r="X7" s="115" t="str">
        <f t="shared" si="44"/>
        <v>Работал</v>
      </c>
      <c r="Y7" s="115" t="str">
        <f t="shared" si="44"/>
        <v>Работал</v>
      </c>
      <c r="Z7" s="115" t="str">
        <f t="shared" si="44"/>
        <v>Работал</v>
      </c>
      <c r="AA7" s="115" t="str">
        <f t="shared" si="44"/>
        <v>Работал</v>
      </c>
      <c r="AB7" s="133" t="str">
        <f t="shared" si="44"/>
        <v/>
      </c>
      <c r="AC7" s="133" t="str">
        <f t="shared" si="44"/>
        <v/>
      </c>
      <c r="AD7" s="115" t="str">
        <f t="shared" si="44"/>
        <v>Работал</v>
      </c>
      <c r="AE7" s="115" t="str">
        <f t="shared" si="44"/>
        <v>Работал</v>
      </c>
      <c r="AF7" s="115" t="str">
        <f t="shared" si="44"/>
        <v>Работал</v>
      </c>
      <c r="AG7" s="115" t="str">
        <f t="shared" si="44"/>
        <v>Работал</v>
      </c>
      <c r="AH7" s="115" t="str">
        <f t="shared" si="44"/>
        <v>Работал</v>
      </c>
      <c r="AI7" s="115" t="str">
        <f t="shared" si="44"/>
        <v/>
      </c>
      <c r="AJ7" s="115" t="str">
        <f t="shared" si="44"/>
        <v/>
      </c>
    </row>
    <row r="8">
      <c r="A8" s="108">
        <v>6</v>
      </c>
      <c r="B8" s="113" t="str">
        <f>VLOOKUP($A8,Сотрудники!$A$3:$L$1202,2,0)</f>
        <v xml:space="preserve">Буланова Юлия</v>
      </c>
      <c r="C8" s="113" t="str">
        <f>VLOOKUP($A8,Сотрудники!$A$3:$L$1202,8,0)</f>
        <v>Москва</v>
      </c>
      <c r="D8" s="114" t="str">
        <f t="shared" si="44"/>
        <v/>
      </c>
      <c r="E8" s="133" t="str">
        <f t="shared" si="44"/>
        <v/>
      </c>
      <c r="F8" s="133" t="str">
        <f t="shared" si="44"/>
        <v/>
      </c>
      <c r="G8" s="133" t="str">
        <f t="shared" si="44"/>
        <v/>
      </c>
      <c r="H8" s="133" t="str">
        <f t="shared" si="44"/>
        <v/>
      </c>
      <c r="I8" s="133" t="str">
        <f t="shared" si="44"/>
        <v/>
      </c>
      <c r="J8" s="114" t="str">
        <f t="shared" si="44"/>
        <v/>
      </c>
      <c r="K8" s="114" t="str">
        <f t="shared" si="44"/>
        <v/>
      </c>
      <c r="L8" s="115" t="str">
        <f t="shared" si="44"/>
        <v/>
      </c>
      <c r="M8" s="115" t="str">
        <f t="shared" si="44"/>
        <v/>
      </c>
      <c r="N8" s="133" t="str">
        <f t="shared" si="44"/>
        <v/>
      </c>
      <c r="O8" s="133" t="str">
        <f t="shared" si="44"/>
        <v/>
      </c>
      <c r="P8" s="115" t="str">
        <f t="shared" si="44"/>
        <v/>
      </c>
      <c r="Q8" s="115" t="str">
        <f t="shared" si="44"/>
        <v/>
      </c>
      <c r="R8" s="115" t="str">
        <f t="shared" si="44"/>
        <v/>
      </c>
      <c r="S8" s="115" t="str">
        <f t="shared" si="44"/>
        <v/>
      </c>
      <c r="T8" s="115" t="str">
        <f t="shared" si="44"/>
        <v/>
      </c>
      <c r="U8" s="133" t="str">
        <f t="shared" si="44"/>
        <v/>
      </c>
      <c r="V8" s="133" t="str">
        <f t="shared" si="44"/>
        <v/>
      </c>
      <c r="W8" s="115" t="str">
        <f t="shared" si="44"/>
        <v/>
      </c>
      <c r="X8" s="115" t="str">
        <f t="shared" si="44"/>
        <v/>
      </c>
      <c r="Y8" s="115" t="str">
        <f t="shared" si="44"/>
        <v/>
      </c>
      <c r="Z8" s="115" t="str">
        <f t="shared" si="44"/>
        <v/>
      </c>
      <c r="AA8" s="115" t="str">
        <f t="shared" si="44"/>
        <v/>
      </c>
      <c r="AB8" s="133" t="str">
        <f t="shared" si="44"/>
        <v/>
      </c>
      <c r="AC8" s="133" t="str">
        <f t="shared" si="44"/>
        <v/>
      </c>
      <c r="AD8" s="115" t="str">
        <f t="shared" si="44"/>
        <v/>
      </c>
      <c r="AE8" s="115" t="str">
        <f t="shared" si="44"/>
        <v/>
      </c>
      <c r="AF8" s="115" t="str">
        <f t="shared" si="44"/>
        <v/>
      </c>
      <c r="AG8" s="115" t="str">
        <f t="shared" si="44"/>
        <v/>
      </c>
      <c r="AH8" s="115" t="str">
        <f t="shared" si="44"/>
        <v/>
      </c>
      <c r="AI8" s="115" t="str">
        <f t="shared" si="44"/>
        <v/>
      </c>
      <c r="AJ8" s="115" t="str">
        <f t="shared" si="44"/>
        <v/>
      </c>
    </row>
    <row r="9">
      <c r="A9" s="108">
        <v>7</v>
      </c>
      <c r="B9" s="113" t="str">
        <f>VLOOKUP($A9,Сотрудники!$A$3:$L$1202,2,0)</f>
        <v xml:space="preserve">Гайнуллин Закван</v>
      </c>
      <c r="C9" s="113" t="str">
        <f>VLOOKUP($A9,Сотрудники!$A$3:$L$1202,8,0)</f>
        <v>Екатеринбург</v>
      </c>
      <c r="D9" s="114" t="str">
        <f t="shared" si="44"/>
        <v/>
      </c>
      <c r="E9" s="133" t="str">
        <f t="shared" si="44"/>
        <v/>
      </c>
      <c r="F9" s="133" t="str">
        <f t="shared" si="44"/>
        <v/>
      </c>
      <c r="G9" s="133" t="str">
        <f t="shared" si="44"/>
        <v/>
      </c>
      <c r="H9" s="133" t="str">
        <f t="shared" si="44"/>
        <v/>
      </c>
      <c r="I9" s="133" t="str">
        <f t="shared" si="44"/>
        <v/>
      </c>
      <c r="J9" s="114" t="str">
        <f t="shared" si="44"/>
        <v/>
      </c>
      <c r="K9" s="114" t="str">
        <f t="shared" si="44"/>
        <v/>
      </c>
      <c r="L9" s="115" t="str">
        <f t="shared" si="44"/>
        <v>Работал</v>
      </c>
      <c r="M9" s="115" t="str">
        <f t="shared" si="44"/>
        <v>Работал</v>
      </c>
      <c r="N9" s="133" t="str">
        <f t="shared" si="44"/>
        <v/>
      </c>
      <c r="O9" s="133" t="str">
        <f t="shared" si="44"/>
        <v/>
      </c>
      <c r="P9" s="115" t="str">
        <f t="shared" si="44"/>
        <v>Работал</v>
      </c>
      <c r="Q9" s="115" t="str">
        <f t="shared" si="44"/>
        <v>Работал</v>
      </c>
      <c r="R9" s="115" t="str">
        <f t="shared" si="44"/>
        <v>Работал</v>
      </c>
      <c r="S9" s="115" t="str">
        <f t="shared" si="44"/>
        <v>Работал</v>
      </c>
      <c r="T9" s="115" t="str">
        <f t="shared" si="44"/>
        <v>Работал</v>
      </c>
      <c r="U9" s="133" t="str">
        <f t="shared" si="44"/>
        <v/>
      </c>
      <c r="V9" s="133" t="str">
        <f t="shared" si="44"/>
        <v/>
      </c>
      <c r="W9" s="115" t="str">
        <f t="shared" si="44"/>
        <v>Работал</v>
      </c>
      <c r="X9" s="115" t="str">
        <f t="shared" si="44"/>
        <v>Работал</v>
      </c>
      <c r="Y9" s="115" t="str">
        <f t="shared" si="44"/>
        <v>Работал</v>
      </c>
      <c r="Z9" s="115" t="str">
        <f t="shared" si="44"/>
        <v>Работал</v>
      </c>
      <c r="AA9" s="115" t="str">
        <f t="shared" si="44"/>
        <v>Работал</v>
      </c>
      <c r="AB9" s="133" t="str">
        <f t="shared" si="44"/>
        <v/>
      </c>
      <c r="AC9" s="133" t="str">
        <f t="shared" si="44"/>
        <v/>
      </c>
      <c r="AD9" s="115" t="str">
        <f t="shared" si="44"/>
        <v>Работал</v>
      </c>
      <c r="AE9" s="115" t="str">
        <f t="shared" si="44"/>
        <v>Работал</v>
      </c>
      <c r="AF9" s="115" t="str">
        <f t="shared" si="44"/>
        <v>Работал</v>
      </c>
      <c r="AG9" s="115" t="str">
        <f t="shared" si="44"/>
        <v>Работал</v>
      </c>
      <c r="AH9" s="115" t="str">
        <f t="shared" si="44"/>
        <v>Работал</v>
      </c>
      <c r="AI9" s="115" t="str">
        <f t="shared" si="44"/>
        <v/>
      </c>
      <c r="AJ9" s="115" t="str">
        <f t="shared" si="44"/>
        <v/>
      </c>
    </row>
    <row r="10">
      <c r="A10" s="108">
        <v>8</v>
      </c>
      <c r="B10" s="113" t="str">
        <f>VLOOKUP($A10,Сотрудники!$A$3:$L$1202,2,0)</f>
        <v xml:space="preserve">Хохлова Крестина</v>
      </c>
      <c r="C10" s="113" t="str">
        <f>VLOOKUP($A10,Сотрудники!$A$3:$L$1202,8,0)</f>
        <v>Москва</v>
      </c>
      <c r="D10" s="114" t="str">
        <f t="shared" si="44"/>
        <v/>
      </c>
      <c r="E10" s="114" t="str">
        <f t="shared" si="44"/>
        <v/>
      </c>
      <c r="F10" s="114" t="str">
        <f t="shared" si="44"/>
        <v/>
      </c>
      <c r="G10" s="133" t="str">
        <f t="shared" si="44"/>
        <v/>
      </c>
      <c r="H10" s="133" t="str">
        <f t="shared" si="44"/>
        <v/>
      </c>
      <c r="I10" s="133" t="str">
        <f t="shared" si="44"/>
        <v/>
      </c>
      <c r="J10" s="114" t="str">
        <f t="shared" si="44"/>
        <v/>
      </c>
      <c r="K10" s="114" t="str">
        <f t="shared" si="44"/>
        <v/>
      </c>
      <c r="L10" s="115" t="str">
        <f t="shared" si="44"/>
        <v>Работал</v>
      </c>
      <c r="M10" s="115" t="str">
        <f t="shared" si="44"/>
        <v>Работал</v>
      </c>
      <c r="N10" s="133" t="str">
        <f t="shared" si="44"/>
        <v/>
      </c>
      <c r="O10" s="133" t="str">
        <f t="shared" si="44"/>
        <v/>
      </c>
      <c r="P10" s="115" t="str">
        <f t="shared" si="44"/>
        <v>Работал</v>
      </c>
      <c r="Q10" s="115" t="str">
        <f t="shared" si="44"/>
        <v>Работал</v>
      </c>
      <c r="R10" s="115" t="str">
        <f t="shared" si="44"/>
        <v>Работал</v>
      </c>
      <c r="S10" s="115" t="str">
        <f t="shared" si="44"/>
        <v>Работал</v>
      </c>
      <c r="T10" s="115" t="str">
        <f t="shared" si="44"/>
        <v>Работал</v>
      </c>
      <c r="U10" s="133" t="str">
        <f t="shared" si="44"/>
        <v/>
      </c>
      <c r="V10" s="133" t="str">
        <f t="shared" si="44"/>
        <v/>
      </c>
      <c r="W10" s="115" t="str">
        <f t="shared" si="44"/>
        <v>Работал</v>
      </c>
      <c r="X10" s="115" t="str">
        <f t="shared" si="44"/>
        <v>Работал</v>
      </c>
      <c r="Y10" s="115" t="str">
        <f t="shared" si="44"/>
        <v>Работал</v>
      </c>
      <c r="Z10" s="115" t="str">
        <f t="shared" si="44"/>
        <v>Работал</v>
      </c>
      <c r="AA10" s="115" t="str">
        <f t="shared" si="44"/>
        <v>Работал</v>
      </c>
      <c r="AB10" s="133" t="str">
        <f t="shared" si="44"/>
        <v/>
      </c>
      <c r="AC10" s="133" t="str">
        <f t="shared" si="44"/>
        <v/>
      </c>
      <c r="AD10" s="115" t="str">
        <f t="shared" si="44"/>
        <v>Работал</v>
      </c>
      <c r="AE10" s="115" t="str">
        <f t="shared" si="44"/>
        <v>Работал</v>
      </c>
      <c r="AF10" s="115" t="str">
        <f t="shared" ref="AF10:AJ10" si="45">IF(ISBLANK(AF24),"",IF(AF24=0,"Выходной",IF(AF24&lt;&gt;0,"Работал","")))</f>
        <v>Работал</v>
      </c>
      <c r="AG10" s="115" t="str">
        <f t="shared" si="45"/>
        <v>Работал</v>
      </c>
      <c r="AH10" s="115" t="str">
        <f t="shared" si="45"/>
        <v>Работал</v>
      </c>
      <c r="AI10" s="115" t="str">
        <f t="shared" si="45"/>
        <v/>
      </c>
      <c r="AJ10" s="115" t="str">
        <f t="shared" si="45"/>
        <v/>
      </c>
    </row>
    <row r="11">
      <c r="A11" s="108">
        <v>9</v>
      </c>
      <c r="B11" s="113" t="str">
        <f>VLOOKUP($A11,Сотрудники!$A$3:$L$1202,2,0)</f>
        <v xml:space="preserve">Пойш Виталий</v>
      </c>
      <c r="C11" s="113" t="str">
        <f>VLOOKUP($A11,Сотрудники!$A$3:$L$1202,8,0)</f>
        <v>Екатеринбург</v>
      </c>
      <c r="D11" s="114"/>
      <c r="E11" s="114"/>
      <c r="F11" s="114"/>
      <c r="G11" s="133"/>
      <c r="H11" s="133"/>
      <c r="I11" s="133"/>
      <c r="J11" s="114"/>
      <c r="K11" s="114"/>
      <c r="L11" s="115"/>
      <c r="M11" s="115"/>
      <c r="N11" s="133"/>
      <c r="O11" s="133"/>
      <c r="P11" s="115" t="str">
        <f t="shared" ref="P11:T13" si="46">IF(ISBLANK(P25),"",IF(P25=0,"Выходной",IF(P25&lt;&gt;0,"Работал","")))</f>
        <v>Работал</v>
      </c>
      <c r="Q11" s="115" t="str">
        <f t="shared" si="46"/>
        <v>Работал</v>
      </c>
      <c r="R11" s="115" t="str">
        <f t="shared" si="46"/>
        <v>Работал</v>
      </c>
      <c r="S11" s="115" t="str">
        <f t="shared" si="46"/>
        <v>Работал</v>
      </c>
      <c r="T11" s="115" t="str">
        <f t="shared" si="46"/>
        <v>Работал</v>
      </c>
      <c r="U11" s="133"/>
      <c r="V11" s="133"/>
      <c r="W11" s="115" t="str">
        <f t="shared" ref="W11:AA13" si="47">IF(ISBLANK(W25),"",IF(W25=0,"Выходной",IF(W25&lt;&gt;0,"Работал","")))</f>
        <v>Работал</v>
      </c>
      <c r="X11" s="115" t="str">
        <f t="shared" si="47"/>
        <v>Работал</v>
      </c>
      <c r="Y11" s="115" t="str">
        <f t="shared" si="47"/>
        <v>Работал</v>
      </c>
      <c r="Z11" s="115" t="str">
        <f t="shared" si="47"/>
        <v>Работал</v>
      </c>
      <c r="AA11" s="115" t="str">
        <f t="shared" si="47"/>
        <v>Работал</v>
      </c>
      <c r="AB11" s="133"/>
      <c r="AC11" s="133"/>
      <c r="AD11" s="115" t="str">
        <f t="shared" ref="AD11:AJ13" si="48">IF(ISBLANK(AD25),"",IF(AD25=0,"Выходной",IF(AD25&lt;&gt;0,"Работал","")))</f>
        <v>Работал</v>
      </c>
      <c r="AE11" s="115" t="str">
        <f t="shared" si="48"/>
        <v>Работал</v>
      </c>
      <c r="AF11" s="115" t="str">
        <f t="shared" si="48"/>
        <v>Работал</v>
      </c>
      <c r="AG11" s="115" t="str">
        <f t="shared" si="48"/>
        <v>Работал</v>
      </c>
      <c r="AH11" s="115" t="str">
        <f t="shared" si="48"/>
        <v>Работал</v>
      </c>
      <c r="AI11" s="115" t="str">
        <f t="shared" si="48"/>
        <v/>
      </c>
      <c r="AJ11" s="115" t="str">
        <f t="shared" si="48"/>
        <v/>
      </c>
    </row>
    <row r="12">
      <c r="A12" s="108">
        <v>10</v>
      </c>
      <c r="B12" s="113" t="str">
        <f>VLOOKUP($A12,Сотрудники!$A$3:$L$1202,2,0)</f>
        <v xml:space="preserve">Офицеров Дмитрий</v>
      </c>
      <c r="C12" s="113" t="str">
        <f>VLOOKUP($A12,Сотрудники!$A$3:$L$1202,8,0)</f>
        <v>СПБ</v>
      </c>
      <c r="D12" s="114"/>
      <c r="E12" s="114"/>
      <c r="F12" s="114"/>
      <c r="G12" s="133"/>
      <c r="H12" s="133"/>
      <c r="I12" s="133"/>
      <c r="J12" s="114"/>
      <c r="K12" s="114"/>
      <c r="L12" s="115"/>
      <c r="M12" s="115"/>
      <c r="N12" s="133"/>
      <c r="O12" s="133"/>
      <c r="P12" s="115" t="str">
        <f t="shared" si="46"/>
        <v/>
      </c>
      <c r="Q12" s="115" t="str">
        <f t="shared" si="46"/>
        <v>Работал</v>
      </c>
      <c r="R12" s="115" t="str">
        <f t="shared" si="46"/>
        <v>Работал</v>
      </c>
      <c r="S12" s="115" t="str">
        <f t="shared" si="46"/>
        <v>Работал</v>
      </c>
      <c r="T12" s="115" t="str">
        <f t="shared" si="46"/>
        <v>Работал</v>
      </c>
      <c r="U12" s="133"/>
      <c r="V12" s="133"/>
      <c r="W12" s="115" t="str">
        <f t="shared" si="47"/>
        <v>Работал</v>
      </c>
      <c r="X12" s="115" t="str">
        <f t="shared" si="47"/>
        <v>Работал</v>
      </c>
      <c r="Y12" s="115" t="str">
        <f t="shared" si="47"/>
        <v>Работал</v>
      </c>
      <c r="Z12" s="115" t="str">
        <f t="shared" si="47"/>
        <v>Работал</v>
      </c>
      <c r="AA12" s="115" t="str">
        <f t="shared" si="47"/>
        <v>Работал</v>
      </c>
      <c r="AB12" s="133"/>
      <c r="AC12" s="133"/>
      <c r="AD12" s="115" t="str">
        <f t="shared" si="48"/>
        <v>Работал</v>
      </c>
      <c r="AE12" s="115" t="str">
        <f t="shared" si="48"/>
        <v>Работал</v>
      </c>
      <c r="AF12" s="115" t="str">
        <f t="shared" si="48"/>
        <v>Работал</v>
      </c>
      <c r="AG12" s="115" t="str">
        <f t="shared" si="48"/>
        <v>Работал</v>
      </c>
      <c r="AH12" s="115" t="str">
        <f t="shared" si="48"/>
        <v>Работал</v>
      </c>
      <c r="AI12" s="115" t="str">
        <f t="shared" si="48"/>
        <v/>
      </c>
      <c r="AJ12" s="115" t="str">
        <f t="shared" si="48"/>
        <v/>
      </c>
    </row>
    <row r="13">
      <c r="A13" s="108">
        <v>11</v>
      </c>
      <c r="B13" s="113" t="str">
        <f>VLOOKUP($A13,Сотрудники!$A$3:$L$1202,2,0)</f>
        <v xml:space="preserve">Муштекенов Тимур</v>
      </c>
      <c r="C13" s="113" t="str">
        <f>VLOOKUP($A13,Сотрудники!$A$3:$L$1202,8,0)</f>
        <v>СПБ</v>
      </c>
      <c r="D13" s="114"/>
      <c r="E13" s="114"/>
      <c r="F13" s="114"/>
      <c r="G13" s="133"/>
      <c r="H13" s="133"/>
      <c r="I13" s="133"/>
      <c r="J13" s="114"/>
      <c r="K13" s="114"/>
      <c r="L13" s="115"/>
      <c r="M13" s="115"/>
      <c r="N13" s="133"/>
      <c r="O13" s="133"/>
      <c r="P13" s="115" t="str">
        <f t="shared" si="46"/>
        <v/>
      </c>
      <c r="Q13" s="113" t="str">
        <f t="shared" si="46"/>
        <v/>
      </c>
      <c r="R13" s="113" t="str">
        <f t="shared" si="46"/>
        <v/>
      </c>
      <c r="S13" s="115" t="str">
        <f t="shared" si="46"/>
        <v/>
      </c>
      <c r="T13" s="115" t="str">
        <f t="shared" si="46"/>
        <v/>
      </c>
      <c r="U13" s="133"/>
      <c r="V13" s="133"/>
      <c r="W13" s="115" t="str">
        <f t="shared" si="47"/>
        <v/>
      </c>
      <c r="X13" s="115" t="str">
        <f t="shared" si="47"/>
        <v/>
      </c>
      <c r="Y13" s="115" t="str">
        <f t="shared" si="47"/>
        <v/>
      </c>
      <c r="Z13" s="115" t="str">
        <f t="shared" si="47"/>
        <v/>
      </c>
      <c r="AA13" s="115" t="str">
        <f t="shared" si="47"/>
        <v/>
      </c>
      <c r="AB13" s="133"/>
      <c r="AC13" s="133"/>
      <c r="AD13" s="115" t="str">
        <f t="shared" si="48"/>
        <v>Работал</v>
      </c>
      <c r="AE13" s="115" t="str">
        <f t="shared" si="48"/>
        <v>Работал</v>
      </c>
      <c r="AF13" s="115" t="str">
        <f t="shared" si="48"/>
        <v>Работал</v>
      </c>
      <c r="AG13" s="115" t="str">
        <f t="shared" si="48"/>
        <v>Работал</v>
      </c>
      <c r="AH13" s="115" t="str">
        <f t="shared" si="48"/>
        <v>Работал</v>
      </c>
      <c r="AI13" s="115" t="str">
        <f t="shared" si="48"/>
        <v/>
      </c>
      <c r="AJ13" s="115" t="str">
        <f t="shared" si="48"/>
        <v/>
      </c>
    </row>
    <row r="14">
      <c r="B14" s="116" t="s">
        <v>644</v>
      </c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</row>
    <row r="15">
      <c r="B15" s="117" t="s">
        <v>645</v>
      </c>
      <c r="C15" s="117" t="s">
        <v>646</v>
      </c>
      <c r="D15" s="117" t="s">
        <v>647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</row>
    <row r="16">
      <c r="B16" s="116"/>
      <c r="C16" s="118" t="s">
        <v>643</v>
      </c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K16" s="116" t="s">
        <v>648</v>
      </c>
    </row>
    <row r="17">
      <c r="A17" s="113">
        <v>1</v>
      </c>
      <c r="B17" s="113" t="str">
        <f>VLOOKUP($A17,Сотрудники!$A$3:$L$1202,2,0)</f>
        <v xml:space="preserve">Кузьмин Антон</v>
      </c>
      <c r="C17" s="113" t="str">
        <f>VLOOKUP($A17,Сотрудники!$A$3:$L$1202,8,0)</f>
        <v>Москва</v>
      </c>
      <c r="D17" s="114"/>
      <c r="E17" s="133"/>
      <c r="F17" s="133"/>
      <c r="G17" s="133"/>
      <c r="H17" s="133"/>
      <c r="I17" s="133"/>
      <c r="J17" s="114"/>
      <c r="K17" s="114"/>
      <c r="L17" s="115">
        <v>8</v>
      </c>
      <c r="M17" s="115">
        <v>8</v>
      </c>
      <c r="N17" s="133"/>
      <c r="O17" s="133"/>
      <c r="P17" s="115">
        <v>8</v>
      </c>
      <c r="Q17" s="115">
        <v>8</v>
      </c>
      <c r="R17" s="115">
        <v>8</v>
      </c>
      <c r="S17" s="115">
        <v>8</v>
      </c>
      <c r="T17" s="115">
        <v>8</v>
      </c>
      <c r="U17" s="133"/>
      <c r="V17" s="133"/>
      <c r="W17" s="115">
        <v>8</v>
      </c>
      <c r="X17" s="115">
        <v>8</v>
      </c>
      <c r="Y17" s="115">
        <v>8</v>
      </c>
      <c r="Z17" s="115">
        <v>8</v>
      </c>
      <c r="AA17" s="115">
        <v>8</v>
      </c>
      <c r="AB17" s="133"/>
      <c r="AC17" s="133"/>
      <c r="AD17" s="115">
        <v>8</v>
      </c>
      <c r="AE17" s="115">
        <v>8</v>
      </c>
      <c r="AF17" s="115">
        <v>8</v>
      </c>
      <c r="AG17" s="115">
        <v>8</v>
      </c>
      <c r="AH17" s="115">
        <v>8</v>
      </c>
      <c r="AI17" s="115"/>
      <c r="AJ17" s="115"/>
      <c r="AK17" s="116">
        <f t="shared" ref="AK17:AK27" si="49">SUM(D17:AJ17)</f>
        <v>136</v>
      </c>
    </row>
    <row r="18">
      <c r="A18" s="113">
        <v>2</v>
      </c>
      <c r="B18" s="113" t="str">
        <f>VLOOKUP($A18,Сотрудники!$A$3:$L$1202,2,0)</f>
        <v xml:space="preserve">Крейнделин Борис </v>
      </c>
      <c r="C18" s="113" t="str">
        <f>VLOOKUP($A18,Сотрудники!$A$3:$L$1202,8,0)</f>
        <v>Москва</v>
      </c>
      <c r="D18" s="114"/>
      <c r="E18" s="133"/>
      <c r="F18" s="133"/>
      <c r="G18" s="133"/>
      <c r="H18" s="133"/>
      <c r="I18" s="133"/>
      <c r="J18" s="114"/>
      <c r="K18" s="114"/>
      <c r="L18" s="115">
        <v>8</v>
      </c>
      <c r="M18" s="115">
        <v>8</v>
      </c>
      <c r="N18" s="133"/>
      <c r="O18" s="133"/>
      <c r="P18" s="115">
        <v>8</v>
      </c>
      <c r="Q18" s="115">
        <v>8</v>
      </c>
      <c r="R18" s="115">
        <v>8</v>
      </c>
      <c r="S18" s="115">
        <v>8</v>
      </c>
      <c r="T18" s="115">
        <v>8</v>
      </c>
      <c r="U18" s="133"/>
      <c r="V18" s="133"/>
      <c r="W18" s="115">
        <v>8</v>
      </c>
      <c r="X18" s="115">
        <v>8</v>
      </c>
      <c r="Y18" s="115">
        <v>8</v>
      </c>
      <c r="Z18" s="115">
        <v>8</v>
      </c>
      <c r="AA18" s="115">
        <v>8</v>
      </c>
      <c r="AB18" s="133"/>
      <c r="AC18" s="133"/>
      <c r="AD18" s="115">
        <v>8</v>
      </c>
      <c r="AE18" s="115">
        <v>8</v>
      </c>
      <c r="AF18" s="115">
        <v>8</v>
      </c>
      <c r="AG18" s="115">
        <v>8</v>
      </c>
      <c r="AH18" s="115">
        <v>8</v>
      </c>
      <c r="AI18" s="115"/>
      <c r="AJ18" s="115"/>
      <c r="AK18" s="116">
        <f t="shared" si="49"/>
        <v>136</v>
      </c>
    </row>
    <row r="19">
      <c r="A19" s="113">
        <v>3</v>
      </c>
      <c r="B19" s="113" t="str">
        <f>VLOOKUP($A19,Сотрудники!$A$3:$L$1202,2,0)</f>
        <v xml:space="preserve">Асеев Феофан</v>
      </c>
      <c r="C19" s="113" t="str">
        <f>VLOOKUP($A19,Сотрудники!$A$3:$L$1202,8,0)</f>
        <v>Москва</v>
      </c>
      <c r="D19" s="114"/>
      <c r="E19" s="133"/>
      <c r="F19" s="133"/>
      <c r="G19" s="133"/>
      <c r="H19" s="133"/>
      <c r="I19" s="133"/>
      <c r="J19" s="114"/>
      <c r="K19" s="114"/>
      <c r="L19" s="115">
        <v>8</v>
      </c>
      <c r="M19" s="115">
        <v>8</v>
      </c>
      <c r="N19" s="133"/>
      <c r="O19" s="133"/>
      <c r="P19" s="115">
        <v>8</v>
      </c>
      <c r="Q19" s="115">
        <v>8</v>
      </c>
      <c r="R19" s="115">
        <v>8</v>
      </c>
      <c r="S19" s="115">
        <v>8</v>
      </c>
      <c r="T19" s="115">
        <v>8</v>
      </c>
      <c r="U19" s="133"/>
      <c r="V19" s="133"/>
      <c r="W19" s="115">
        <v>8</v>
      </c>
      <c r="X19" s="115">
        <v>8</v>
      </c>
      <c r="Y19" s="115">
        <v>8</v>
      </c>
      <c r="Z19" s="115">
        <v>8</v>
      </c>
      <c r="AA19" s="115">
        <v>8</v>
      </c>
      <c r="AB19" s="133"/>
      <c r="AC19" s="133"/>
      <c r="AD19" s="115">
        <v>8</v>
      </c>
      <c r="AE19" s="115">
        <v>8</v>
      </c>
      <c r="AF19" s="115">
        <v>8</v>
      </c>
      <c r="AG19" s="115">
        <v>8</v>
      </c>
      <c r="AH19" s="115">
        <v>8</v>
      </c>
      <c r="AI19" s="115"/>
      <c r="AJ19" s="115"/>
      <c r="AK19" s="116">
        <f t="shared" si="49"/>
        <v>136</v>
      </c>
    </row>
    <row r="20">
      <c r="A20" s="113">
        <v>4</v>
      </c>
      <c r="B20" s="113" t="str">
        <f>VLOOKUP($A20,Сотрудники!$A$3:$L$1202,2,0)</f>
        <v xml:space="preserve">Булатова Людмила</v>
      </c>
      <c r="C20" s="113" t="str">
        <f>VLOOKUP($A20,Сотрудники!$A$3:$L$1202,8,0)</f>
        <v>Москва</v>
      </c>
      <c r="D20" s="114"/>
      <c r="E20" s="133"/>
      <c r="F20" s="133"/>
      <c r="G20" s="133"/>
      <c r="H20" s="133"/>
      <c r="I20" s="133"/>
      <c r="J20" s="114"/>
      <c r="K20" s="114"/>
      <c r="L20" s="115"/>
      <c r="M20" s="115"/>
      <c r="N20" s="133"/>
      <c r="O20" s="133"/>
      <c r="P20" s="115"/>
      <c r="Q20" s="115"/>
      <c r="R20" s="115"/>
      <c r="S20" s="115"/>
      <c r="T20" s="115"/>
      <c r="U20" s="133"/>
      <c r="V20" s="133"/>
      <c r="W20" s="115"/>
      <c r="X20" s="115"/>
      <c r="Y20" s="115"/>
      <c r="Z20" s="115"/>
      <c r="AA20" s="115"/>
      <c r="AB20" s="133"/>
      <c r="AC20" s="133"/>
      <c r="AD20" s="115"/>
      <c r="AE20" s="115"/>
      <c r="AF20" s="115"/>
      <c r="AG20" s="115"/>
      <c r="AH20" s="115"/>
      <c r="AI20" s="115"/>
      <c r="AJ20" s="115"/>
      <c r="AK20" s="116">
        <f t="shared" si="49"/>
        <v>0</v>
      </c>
    </row>
    <row r="21">
      <c r="A21" s="108">
        <v>5</v>
      </c>
      <c r="B21" s="113" t="str">
        <f>VLOOKUP($A21,Сотрудники!$A$3:$L$1202,2,0)</f>
        <v xml:space="preserve">Яковлев Дмитрий</v>
      </c>
      <c r="C21" s="113" t="str">
        <f>VLOOKUP($A21,Сотрудники!$A$3:$L$1202,8,0)</f>
        <v>Москва</v>
      </c>
      <c r="D21" s="114"/>
      <c r="E21" s="133"/>
      <c r="F21" s="133"/>
      <c r="G21" s="133"/>
      <c r="H21" s="133"/>
      <c r="I21" s="133"/>
      <c r="J21" s="114"/>
      <c r="K21" s="114"/>
      <c r="L21" s="115">
        <v>0</v>
      </c>
      <c r="M21" s="115">
        <v>0</v>
      </c>
      <c r="N21" s="133"/>
      <c r="O21" s="133"/>
      <c r="P21" s="115">
        <v>8</v>
      </c>
      <c r="Q21" s="115">
        <v>8</v>
      </c>
      <c r="R21" s="115">
        <v>8</v>
      </c>
      <c r="S21" s="115">
        <v>8</v>
      </c>
      <c r="T21" s="115">
        <v>8</v>
      </c>
      <c r="U21" s="133"/>
      <c r="V21" s="133"/>
      <c r="W21" s="115">
        <v>8</v>
      </c>
      <c r="X21" s="115">
        <v>8</v>
      </c>
      <c r="Y21" s="115">
        <v>8</v>
      </c>
      <c r="Z21" s="115">
        <v>8</v>
      </c>
      <c r="AA21" s="115">
        <v>8</v>
      </c>
      <c r="AB21" s="133"/>
      <c r="AC21" s="133"/>
      <c r="AD21" s="115">
        <v>8</v>
      </c>
      <c r="AE21" s="115">
        <v>8</v>
      </c>
      <c r="AF21" s="115">
        <v>8</v>
      </c>
      <c r="AG21" s="115">
        <v>8</v>
      </c>
      <c r="AH21" s="115">
        <v>8</v>
      </c>
      <c r="AI21" s="115"/>
      <c r="AJ21" s="115"/>
      <c r="AK21" s="116">
        <f t="shared" si="49"/>
        <v>120</v>
      </c>
    </row>
    <row r="22">
      <c r="A22" s="108">
        <v>6</v>
      </c>
      <c r="B22" s="113" t="str">
        <f>VLOOKUP($A22,Сотрудники!$A$3:$L$1202,2,0)</f>
        <v xml:space="preserve">Буланова Юлия</v>
      </c>
      <c r="C22" s="113" t="str">
        <f>VLOOKUP($A22,Сотрудники!$A$3:$L$1202,8,0)</f>
        <v>Москва</v>
      </c>
      <c r="D22" s="114"/>
      <c r="E22" s="114"/>
      <c r="F22" s="114"/>
      <c r="G22" s="133"/>
      <c r="H22" s="133"/>
      <c r="I22" s="133"/>
      <c r="J22" s="114"/>
      <c r="K22" s="114"/>
      <c r="L22" s="115"/>
      <c r="M22" s="115"/>
      <c r="N22" s="133"/>
      <c r="O22" s="133"/>
      <c r="P22" s="115"/>
      <c r="Q22" s="115"/>
      <c r="R22" s="115"/>
      <c r="S22" s="115"/>
      <c r="T22" s="115"/>
      <c r="U22" s="133"/>
      <c r="V22" s="133"/>
      <c r="W22" s="115"/>
      <c r="X22" s="115"/>
      <c r="Y22" s="115"/>
      <c r="Z22" s="115"/>
      <c r="AA22" s="115"/>
      <c r="AB22" s="133"/>
      <c r="AC22" s="133"/>
      <c r="AD22" s="115"/>
      <c r="AE22" s="115"/>
      <c r="AF22" s="115"/>
      <c r="AG22" s="115"/>
      <c r="AH22" s="115"/>
      <c r="AI22" s="115"/>
      <c r="AJ22" s="115"/>
      <c r="AK22" s="116">
        <f t="shared" si="49"/>
        <v>0</v>
      </c>
    </row>
    <row r="23">
      <c r="A23" s="108">
        <v>7</v>
      </c>
      <c r="B23" s="113" t="str">
        <f>VLOOKUP($A23,Сотрудники!$A$3:$L$1202,2,0)</f>
        <v xml:space="preserve">Гайнуллин Закван</v>
      </c>
      <c r="C23" s="113" t="str">
        <f>VLOOKUP($A23,Сотрудники!$A$3:$L$1202,8,0)</f>
        <v>Екатеринбург</v>
      </c>
      <c r="D23" s="114"/>
      <c r="E23" s="133"/>
      <c r="F23" s="133"/>
      <c r="G23" s="133"/>
      <c r="H23" s="133"/>
      <c r="I23" s="133"/>
      <c r="J23" s="114"/>
      <c r="K23" s="114"/>
      <c r="L23" s="115">
        <v>8</v>
      </c>
      <c r="M23" s="115">
        <v>8</v>
      </c>
      <c r="N23" s="133"/>
      <c r="O23" s="133"/>
      <c r="P23" s="115">
        <v>8</v>
      </c>
      <c r="Q23" s="115">
        <v>8</v>
      </c>
      <c r="R23" s="115">
        <v>8</v>
      </c>
      <c r="S23" s="115">
        <v>8</v>
      </c>
      <c r="T23" s="115">
        <v>8</v>
      </c>
      <c r="U23" s="133"/>
      <c r="V23" s="133"/>
      <c r="W23" s="115">
        <v>8</v>
      </c>
      <c r="X23" s="115">
        <v>8</v>
      </c>
      <c r="Y23" s="115">
        <v>8</v>
      </c>
      <c r="Z23" s="115">
        <v>8</v>
      </c>
      <c r="AA23" s="115">
        <v>8</v>
      </c>
      <c r="AB23" s="133"/>
      <c r="AC23" s="133"/>
      <c r="AD23" s="115">
        <v>8</v>
      </c>
      <c r="AE23" s="115">
        <v>8</v>
      </c>
      <c r="AF23" s="115">
        <v>8</v>
      </c>
      <c r="AG23" s="115">
        <v>8</v>
      </c>
      <c r="AH23" s="115">
        <v>8</v>
      </c>
      <c r="AI23" s="115"/>
      <c r="AJ23" s="115"/>
      <c r="AK23" s="116">
        <f t="shared" si="49"/>
        <v>136</v>
      </c>
    </row>
    <row r="24">
      <c r="A24" s="108">
        <v>8</v>
      </c>
      <c r="B24" s="113" t="str">
        <f>VLOOKUP($A24,Сотрудники!$A$3:$L$1202,2,0)</f>
        <v xml:space="preserve">Хохлова Крестина</v>
      </c>
      <c r="C24" s="113" t="str">
        <f>VLOOKUP($A24,Сотрудники!$A$3:$L$1202,8,0)</f>
        <v>Москва</v>
      </c>
      <c r="D24" s="114"/>
      <c r="E24" s="114"/>
      <c r="F24" s="114"/>
      <c r="G24" s="133"/>
      <c r="H24" s="133"/>
      <c r="I24" s="133"/>
      <c r="J24" s="114"/>
      <c r="K24" s="114"/>
      <c r="L24" s="115">
        <v>8</v>
      </c>
      <c r="M24" s="115">
        <v>8</v>
      </c>
      <c r="N24" s="133"/>
      <c r="O24" s="133"/>
      <c r="P24" s="115">
        <v>8</v>
      </c>
      <c r="Q24" s="115">
        <v>8</v>
      </c>
      <c r="R24" s="115">
        <v>8</v>
      </c>
      <c r="S24" s="115">
        <v>8</v>
      </c>
      <c r="T24" s="115">
        <v>8</v>
      </c>
      <c r="U24" s="133"/>
      <c r="V24" s="133"/>
      <c r="W24" s="115">
        <v>8</v>
      </c>
      <c r="X24" s="115">
        <v>8</v>
      </c>
      <c r="Y24" s="115">
        <v>8</v>
      </c>
      <c r="Z24" s="115">
        <v>8</v>
      </c>
      <c r="AA24" s="115">
        <v>8</v>
      </c>
      <c r="AB24" s="133"/>
      <c r="AC24" s="133"/>
      <c r="AD24" s="115">
        <v>8</v>
      </c>
      <c r="AE24" s="115">
        <v>8</v>
      </c>
      <c r="AF24" s="115">
        <v>8</v>
      </c>
      <c r="AG24" s="115">
        <v>8</v>
      </c>
      <c r="AH24" s="115">
        <v>8</v>
      </c>
      <c r="AI24" s="115"/>
      <c r="AJ24" s="115"/>
      <c r="AK24" s="116">
        <f t="shared" si="49"/>
        <v>136</v>
      </c>
    </row>
    <row r="25">
      <c r="A25" s="108">
        <v>9</v>
      </c>
      <c r="B25" s="113" t="str">
        <f>VLOOKUP($A25,Сотрудники!$A$3:$L$1202,2,0)</f>
        <v xml:space="preserve">Пойш Виталий</v>
      </c>
      <c r="C25" s="113" t="str">
        <f>VLOOKUP($A25,Сотрудники!$A$3:$L$1202,8,0)</f>
        <v>Екатеринбург</v>
      </c>
      <c r="D25" s="114"/>
      <c r="E25" s="114"/>
      <c r="F25" s="114"/>
      <c r="G25" s="114"/>
      <c r="H25" s="114"/>
      <c r="I25" s="114"/>
      <c r="J25" s="114"/>
      <c r="K25" s="114"/>
      <c r="L25" s="115"/>
      <c r="M25" s="113"/>
      <c r="N25" s="114"/>
      <c r="O25" s="114"/>
      <c r="P25" s="115">
        <v>8</v>
      </c>
      <c r="Q25" s="115">
        <v>8</v>
      </c>
      <c r="R25" s="115">
        <v>8</v>
      </c>
      <c r="S25" s="115">
        <v>8</v>
      </c>
      <c r="T25" s="115">
        <v>8</v>
      </c>
      <c r="U25" s="114"/>
      <c r="V25" s="114"/>
      <c r="W25" s="115">
        <v>8</v>
      </c>
      <c r="X25" s="115">
        <v>8</v>
      </c>
      <c r="Y25" s="115">
        <v>8</v>
      </c>
      <c r="Z25" s="115">
        <v>8</v>
      </c>
      <c r="AA25" s="115">
        <v>8</v>
      </c>
      <c r="AB25" s="114"/>
      <c r="AC25" s="114"/>
      <c r="AD25" s="115">
        <v>8</v>
      </c>
      <c r="AE25" s="115">
        <v>8</v>
      </c>
      <c r="AF25" s="115">
        <v>8</v>
      </c>
      <c r="AG25" s="115">
        <v>8</v>
      </c>
      <c r="AH25" s="115">
        <v>8</v>
      </c>
      <c r="AI25" s="113"/>
      <c r="AJ25" s="113"/>
      <c r="AK25" s="116">
        <f t="shared" si="49"/>
        <v>120</v>
      </c>
    </row>
    <row r="26">
      <c r="A26" s="108">
        <v>10</v>
      </c>
      <c r="B26" s="113" t="str">
        <f>VLOOKUP($A26,Сотрудники!$A$3:$L$1202,2,0)</f>
        <v xml:space="preserve">Офицеров Дмитрий</v>
      </c>
      <c r="C26" s="113" t="str">
        <f>VLOOKUP($A26,Сотрудники!$A$3:$L$1202,8,0)</f>
        <v>СПБ</v>
      </c>
      <c r="D26" s="114"/>
      <c r="E26" s="114"/>
      <c r="F26" s="114"/>
      <c r="G26" s="114"/>
      <c r="H26" s="114"/>
      <c r="I26" s="114"/>
      <c r="J26" s="114"/>
      <c r="K26" s="114"/>
      <c r="L26" s="115"/>
      <c r="M26" s="113"/>
      <c r="N26" s="114"/>
      <c r="O26" s="114"/>
      <c r="P26" s="113"/>
      <c r="Q26" s="115">
        <v>8</v>
      </c>
      <c r="R26" s="115">
        <v>8</v>
      </c>
      <c r="S26" s="115">
        <v>8</v>
      </c>
      <c r="T26" s="115">
        <v>8</v>
      </c>
      <c r="U26" s="114"/>
      <c r="V26" s="114"/>
      <c r="W26" s="115">
        <v>8</v>
      </c>
      <c r="X26" s="115">
        <v>8</v>
      </c>
      <c r="Y26" s="115">
        <v>8</v>
      </c>
      <c r="Z26" s="115">
        <v>8</v>
      </c>
      <c r="AA26" s="115">
        <v>8</v>
      </c>
      <c r="AB26" s="114"/>
      <c r="AC26" s="114"/>
      <c r="AD26" s="115">
        <v>8</v>
      </c>
      <c r="AE26" s="115">
        <v>8</v>
      </c>
      <c r="AF26" s="115">
        <v>8</v>
      </c>
      <c r="AG26" s="115">
        <v>8</v>
      </c>
      <c r="AH26" s="115">
        <v>8</v>
      </c>
      <c r="AI26" s="113"/>
      <c r="AJ26" s="113"/>
      <c r="AK26" s="116">
        <f t="shared" si="49"/>
        <v>112</v>
      </c>
    </row>
    <row r="27">
      <c r="A27" s="108">
        <v>11</v>
      </c>
      <c r="B27" s="113" t="str">
        <f>VLOOKUP($A27,Сотрудники!$A$3:$L$1202,2,0)</f>
        <v xml:space="preserve">Муштекенов Тимур</v>
      </c>
      <c r="C27" s="113" t="str">
        <f>VLOOKUP($A27,Сотрудники!$A$3:$L$1202,8,0)</f>
        <v>СПБ</v>
      </c>
      <c r="D27" s="114"/>
      <c r="E27" s="114"/>
      <c r="F27" s="114"/>
      <c r="G27" s="114"/>
      <c r="H27" s="114"/>
      <c r="I27" s="114"/>
      <c r="J27" s="114"/>
      <c r="K27" s="114"/>
      <c r="L27" s="115"/>
      <c r="M27" s="113"/>
      <c r="N27" s="114"/>
      <c r="O27" s="114"/>
      <c r="P27" s="113"/>
      <c r="Q27" s="113"/>
      <c r="R27" s="113"/>
      <c r="S27" s="113"/>
      <c r="T27" s="113"/>
      <c r="U27" s="114"/>
      <c r="V27" s="114"/>
      <c r="W27" s="113"/>
      <c r="X27" s="113"/>
      <c r="Y27" s="113"/>
      <c r="Z27" s="113"/>
      <c r="AA27" s="113"/>
      <c r="AB27" s="114"/>
      <c r="AC27" s="114"/>
      <c r="AD27" s="115">
        <v>8</v>
      </c>
      <c r="AE27" s="115">
        <v>8</v>
      </c>
      <c r="AF27" s="115">
        <v>8</v>
      </c>
      <c r="AG27" s="115">
        <v>8</v>
      </c>
      <c r="AH27" s="115">
        <v>8</v>
      </c>
      <c r="AI27" s="113"/>
      <c r="AJ27" s="113"/>
      <c r="AK27" s="116">
        <f t="shared" si="49"/>
        <v>40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7" activeCellId="0" sqref="D17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0.0976562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659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Таблица2567[[#This Row],[Итого кол-во рабочих часов]]/8</f>
        <v>17</v>
      </c>
      <c r="G5" s="126"/>
      <c r="H5" s="126">
        <v>136</v>
      </c>
      <c r="I5" s="127" t="e">
        <f>VLOOKUP($A5,Сотрудники!$A$3:$L$1202,14,0)</f>
        <v>#REF!</v>
      </c>
      <c r="J5" s="128" t="e">
        <f t="shared" ref="J5:J12" si="50">I5/8</f>
        <v>#REF!</v>
      </c>
      <c r="K5" s="129" t="e">
        <f t="shared" ref="K5:K12" si="51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Таблица2567[[#This Row],[Итого кол-во рабочих часов]]/8</f>
        <v>17</v>
      </c>
      <c r="G6" s="126"/>
      <c r="H6" s="126">
        <v>136</v>
      </c>
      <c r="I6" s="127" t="e">
        <f>VLOOKUP($A6,Сотрудники!$A$3:$L$1202,14,0)</f>
        <v>#REF!</v>
      </c>
      <c r="J6" s="128" t="e">
        <f t="shared" si="50"/>
        <v>#REF!</v>
      </c>
      <c r="K6" s="129" t="e">
        <f t="shared" si="51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Таблица2567[[#This Row],[Итого кол-во рабочих часов]]/8</f>
        <v>17</v>
      </c>
      <c r="G7" s="131"/>
      <c r="H7" s="126">
        <v>136</v>
      </c>
      <c r="I7" s="127" t="e">
        <f>VLOOKUP($A7,Сотрудники!$A$3:$L$1202,14,0)</f>
        <v>#REF!</v>
      </c>
      <c r="J7" s="128" t="e">
        <f t="shared" si="50"/>
        <v>#REF!</v>
      </c>
      <c r="K7" s="129" t="e">
        <f t="shared" si="51"/>
        <v>#REF!</v>
      </c>
    </row>
    <row r="8">
      <c r="A8" s="135">
        <v>4</v>
      </c>
      <c r="B8" s="125" t="str">
        <f>VLOOKUP($A8,Сотрудники!$A$3:$L$1202,2,0)</f>
        <v xml:space="preserve">Булатова Людмила</v>
      </c>
      <c r="C8" s="125" t="str">
        <f>VLOOKUP($A8,Сотрудники!$A$3:$L$1202,9,0)</f>
        <v>неизвестно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Таблица2567[[#This Row],[Итого кол-во рабочих часов]]/8</f>
        <v>0</v>
      </c>
      <c r="G8" s="126"/>
      <c r="H8" s="126">
        <v>0</v>
      </c>
      <c r="I8" s="127" t="e">
        <f>VLOOKUP($A8,Сотрудники!$A$3:$L$1202,14,0)</f>
        <v>#REF!</v>
      </c>
      <c r="J8" s="128" t="e">
        <f t="shared" si="50"/>
        <v>#REF!</v>
      </c>
      <c r="K8" s="132" t="e">
        <f t="shared" si="51"/>
        <v>#REF!</v>
      </c>
    </row>
    <row r="9" ht="33">
      <c r="A9" s="135">
        <v>5</v>
      </c>
      <c r="B9" s="125" t="str">
        <f>VLOOKUP($A9,Сотрудники!$A$3:$L$1202,2,0)</f>
        <v xml:space="preserve">Яковлев Дмитрий</v>
      </c>
      <c r="C9" s="125" t="str">
        <f>VLOOKUP($A9,Сотрудники!$A$3:$L$1202,9,0)</f>
        <v xml:space="preserve">Кредиты наличными </v>
      </c>
      <c r="D9" s="125">
        <f>VLOOKUP($A9,Сотрудники!$A$3:$L$1202,10,0)</f>
        <v>0</v>
      </c>
      <c r="E9" s="125">
        <f>VLOOKUP($A9,Сотрудники!$A$3:$L$1202,11,0)</f>
        <v>0</v>
      </c>
      <c r="F9" s="126">
        <f>Таблица2567[[#This Row],[Итого кол-во рабочих часов]]/8</f>
        <v>15</v>
      </c>
      <c r="G9" s="131">
        <v>2</v>
      </c>
      <c r="H9" s="131">
        <v>120</v>
      </c>
      <c r="I9" s="127" t="e">
        <f>VLOOKUP($A9,Сотрудники!$A$3:$L$1202,14,0)</f>
        <v>#REF!</v>
      </c>
      <c r="J9" s="128" t="e">
        <f t="shared" si="50"/>
        <v>#REF!</v>
      </c>
      <c r="K9" s="132" t="e">
        <f t="shared" si="51"/>
        <v>#REF!</v>
      </c>
    </row>
    <row r="10" ht="30" hidden="1" customHeight="1">
      <c r="A10" s="135">
        <v>6</v>
      </c>
      <c r="B10" s="125" t="str">
        <f>VLOOKUP($A10,Сотрудники!$A$3:$L$1202,2,0)</f>
        <v xml:space="preserve">Буланова Юлия</v>
      </c>
      <c r="C10" s="125" t="str">
        <f>VLOOKUP($A10,Сотрудники!$A$3:$L$1202,9,0)</f>
        <v xml:space="preserve">Кредиты наличными </v>
      </c>
      <c r="D10" s="125">
        <f>VLOOKUP($A10,Сотрудники!$A$3:$L$1202,10,0)</f>
        <v>0</v>
      </c>
      <c r="E10" s="125">
        <f>VLOOKUP($A10,Сотрудники!$A$3:$L$1202,11,0)</f>
        <v>0</v>
      </c>
      <c r="F10" s="126">
        <f>Таблица2567[[#This Row],[Итого кол-во рабочих часов]]/8</f>
        <v>0</v>
      </c>
      <c r="G10" s="131"/>
      <c r="H10" s="131">
        <v>0</v>
      </c>
      <c r="I10" s="127" t="e">
        <f>VLOOKUP($A10,Сотрудники!$A$3:$L$1202,14,0)</f>
        <v>#REF!</v>
      </c>
      <c r="J10" s="128" t="e">
        <f t="shared" si="50"/>
        <v>#REF!</v>
      </c>
      <c r="K10" s="132" t="e">
        <f t="shared" si="51"/>
        <v>#REF!</v>
      </c>
    </row>
    <row r="11" ht="33">
      <c r="A11" s="135">
        <v>7</v>
      </c>
      <c r="B11" s="125" t="str">
        <f>VLOOKUP($A11,Сотрудники!$A$3:$L$1202,2,0)</f>
        <v xml:space="preserve">Гайнуллин Закван</v>
      </c>
      <c r="C11" s="125" t="str">
        <f>VLOOKUP($A11,Сотрудники!$A$3:$L$1202,9,0)</f>
        <v xml:space="preserve">Встречная конвертация</v>
      </c>
      <c r="D11" s="125">
        <f>VLOOKUP($A11,Сотрудники!$A$3:$L$1202,10,0)</f>
        <v>0</v>
      </c>
      <c r="E11" s="125">
        <f>VLOOKUP($A11,Сотрудники!$A$3:$L$1202,11,0)</f>
        <v>0</v>
      </c>
      <c r="F11" s="126">
        <f t="shared" ref="F11:F15" si="52">H11/8</f>
        <v>17</v>
      </c>
      <c r="G11" s="131"/>
      <c r="H11" s="131">
        <v>136</v>
      </c>
      <c r="I11" s="127" t="e">
        <f>VLOOKUP($A11,Сотрудники!$A$3:$L$1202,14,0)</f>
        <v>#REF!</v>
      </c>
      <c r="J11" s="128" t="e">
        <f t="shared" si="50"/>
        <v>#REF!</v>
      </c>
      <c r="K11" s="132" t="e">
        <f t="shared" si="51"/>
        <v>#REF!</v>
      </c>
    </row>
    <row r="12" ht="33">
      <c r="A12" s="135">
        <v>8</v>
      </c>
      <c r="B12" s="125" t="str">
        <f>VLOOKUP($A12,Сотрудники!$A$3:$L$1202,2,0)</f>
        <v xml:space="preserve">Хохлова Крестина</v>
      </c>
      <c r="C12" s="125" t="str">
        <f>VLOOKUP($A12,Сотрудники!$A$3:$L$1202,9,0)</f>
        <v xml:space="preserve">Ресурсное планирование</v>
      </c>
      <c r="D12" s="125">
        <f>VLOOKUP($A12,Сотрудники!$A$3:$L$1202,10,0)</f>
        <v>0.14999999999999999</v>
      </c>
      <c r="E12" s="136">
        <f>VLOOKUP($A12,Сотрудники!$A$3:$L$1202,11,0)</f>
        <v>150000</v>
      </c>
      <c r="F12" s="126">
        <f t="shared" si="52"/>
        <v>17</v>
      </c>
      <c r="G12" s="131"/>
      <c r="H12" s="131">
        <v>136</v>
      </c>
      <c r="I12" s="127" t="e">
        <f>VLOOKUP($A12,Сотрудники!$A$3:$L$1202,14,0)</f>
        <v>#REF!</v>
      </c>
      <c r="J12" s="128" t="e">
        <f t="shared" si="50"/>
        <v>#REF!</v>
      </c>
      <c r="K12" s="132" t="e">
        <f t="shared" si="51"/>
        <v>#REF!</v>
      </c>
    </row>
    <row r="13" ht="49.5">
      <c r="A13" s="135">
        <v>9</v>
      </c>
      <c r="B13" s="125" t="str">
        <f>VLOOKUP($A13,Сотрудники!$A$3:$L$1202,2,0)</f>
        <v xml:space="preserve">Пойш Виталий</v>
      </c>
      <c r="C13" s="125" t="str">
        <f>VLOOKUP($A13,Сотрудники!$A$3:$L$1202,9,0)</f>
        <v xml:space="preserve">Единое окно сотрудника ЕОС ФЛ</v>
      </c>
      <c r="D13" s="125">
        <f>VLOOKUP($A13,Сотрудники!$A$3:$L$1202,10,0)</f>
        <v>0</v>
      </c>
      <c r="E13" s="125">
        <f>VLOOKUP($A13,Сотрудники!$A$3:$L$1202,11,0)</f>
        <v>303500</v>
      </c>
      <c r="F13" s="126">
        <f t="shared" si="52"/>
        <v>15</v>
      </c>
      <c r="G13" s="131"/>
      <c r="H13" s="131">
        <v>120</v>
      </c>
      <c r="I13" s="127" t="e">
        <f>VLOOKUP($A13,Сотрудники!$A$3:$L$1202,14,0)</f>
        <v>#REF!</v>
      </c>
      <c r="J13" s="128" t="e">
        <f t="shared" ref="J13:J15" si="53">I13/8</f>
        <v>#REF!</v>
      </c>
      <c r="K13" s="132" t="e">
        <f t="shared" ref="K13:K15" si="54">+H13*J13</f>
        <v>#REF!</v>
      </c>
    </row>
    <row r="14">
      <c r="A14" s="135">
        <v>10</v>
      </c>
      <c r="B14" s="125" t="str">
        <f>VLOOKUP($A14,Сотрудники!$A$3:$L$1202,2,0)</f>
        <v xml:space="preserve">Офицеров Дмитрий</v>
      </c>
      <c r="C14" s="125" t="str">
        <f>VLOOKUP($A14,Сотрудники!$A$3:$L$1202,9,0)</f>
        <v>приземление</v>
      </c>
      <c r="D14" s="125">
        <f>VLOOKUP($A14,Сотрудники!$A$3:$L$1202,10,0)</f>
        <v>0</v>
      </c>
      <c r="E14" s="125">
        <f>VLOOKUP($A14,Сотрудники!$A$3:$L$1202,11,0)</f>
        <v>218400</v>
      </c>
      <c r="F14" s="126">
        <f t="shared" si="52"/>
        <v>14</v>
      </c>
      <c r="G14" s="131"/>
      <c r="H14" s="131">
        <v>112</v>
      </c>
      <c r="I14" s="127" t="e">
        <f>VLOOKUP($A14,Сотрудники!$A$3:$L$1202,14,0)</f>
        <v>#REF!</v>
      </c>
      <c r="J14" s="128" t="e">
        <f t="shared" si="53"/>
        <v>#REF!</v>
      </c>
      <c r="K14" s="132" t="e">
        <f t="shared" si="54"/>
        <v>#REF!</v>
      </c>
    </row>
    <row r="15" ht="49.5">
      <c r="A15" s="135">
        <v>11</v>
      </c>
      <c r="B15" s="125" t="str">
        <f>VLOOKUP($A15,Сотрудники!$A$3:$L$1202,2,0)</f>
        <v xml:space="preserve">Муштекенов Тимур</v>
      </c>
      <c r="C15" s="125" t="str">
        <f>VLOOKUP($A15,Сотрудники!$A$3:$L$1202,9,0)</f>
        <v xml:space="preserve">Loan Manager/ Кредитный конвейер</v>
      </c>
      <c r="D15" s="125">
        <f>VLOOKUP($A15,Сотрудники!$A$3:$L$1202,10,0)</f>
        <v>0</v>
      </c>
      <c r="E15" s="125">
        <f>VLOOKUP($A15,Сотрудники!$A$3:$L$1202,11,0)</f>
        <v>0</v>
      </c>
      <c r="F15" s="126">
        <f t="shared" si="52"/>
        <v>5</v>
      </c>
      <c r="G15" s="131"/>
      <c r="H15" s="131">
        <v>40</v>
      </c>
      <c r="I15" s="127" t="e">
        <f>VLOOKUP($A15,Сотрудники!$A$3:$L$1202,14,0)</f>
        <v>#REF!</v>
      </c>
      <c r="J15" s="128" t="e">
        <f t="shared" si="53"/>
        <v>#REF!</v>
      </c>
      <c r="K15" s="132" t="e">
        <f t="shared" si="54"/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90">
      <pane activePane="bottomRight" state="frozen" topLeftCell="C3" xSplit="2" ySplit="2"/>
      <selection activeCell="B5" activeCellId="0" sqref="B5:B16"/>
    </sheetView>
  </sheetViews>
  <sheetFormatPr defaultColWidth="9" defaultRowHeight="16.5"/>
  <cols>
    <col customWidth="1" min="1" max="1" style="108" width="3.19921875"/>
    <col bestFit="1" customWidth="1" min="2" max="2" style="108" width="29.3984375"/>
    <col customWidth="1" min="3" max="3" style="108" width="25.5976562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1">
        <v>43862</v>
      </c>
      <c r="E2" s="111">
        <f>D2+1</f>
        <v>43863</v>
      </c>
      <c r="F2" s="112">
        <f t="shared" ref="F2:G2" si="55">E2+1</f>
        <v>43864</v>
      </c>
      <c r="G2" s="112">
        <f t="shared" si="55"/>
        <v>43865</v>
      </c>
      <c r="H2" s="112">
        <f>G2+1</f>
        <v>43866</v>
      </c>
      <c r="I2" s="112">
        <f t="shared" ref="I2:AF2" si="56">H2+1</f>
        <v>43867</v>
      </c>
      <c r="J2" s="112">
        <f t="shared" si="56"/>
        <v>43868</v>
      </c>
      <c r="K2" s="111">
        <f t="shared" si="56"/>
        <v>43869</v>
      </c>
      <c r="L2" s="111">
        <f t="shared" si="56"/>
        <v>43870</v>
      </c>
      <c r="M2" s="112">
        <f t="shared" si="56"/>
        <v>43871</v>
      </c>
      <c r="N2" s="112">
        <f t="shared" si="56"/>
        <v>43872</v>
      </c>
      <c r="O2" s="112">
        <f t="shared" si="56"/>
        <v>43873</v>
      </c>
      <c r="P2" s="112">
        <f t="shared" si="56"/>
        <v>43874</v>
      </c>
      <c r="Q2" s="112">
        <f t="shared" si="56"/>
        <v>43875</v>
      </c>
      <c r="R2" s="111">
        <f t="shared" si="56"/>
        <v>43876</v>
      </c>
      <c r="S2" s="111">
        <f t="shared" si="56"/>
        <v>43877</v>
      </c>
      <c r="T2" s="112">
        <f t="shared" si="56"/>
        <v>43878</v>
      </c>
      <c r="U2" s="112">
        <f t="shared" si="56"/>
        <v>43879</v>
      </c>
      <c r="V2" s="112">
        <f t="shared" si="56"/>
        <v>43880</v>
      </c>
      <c r="W2" s="112">
        <f t="shared" si="56"/>
        <v>43881</v>
      </c>
      <c r="X2" s="112">
        <f t="shared" si="56"/>
        <v>43882</v>
      </c>
      <c r="Y2" s="111">
        <f t="shared" si="56"/>
        <v>43883</v>
      </c>
      <c r="Z2" s="111">
        <f t="shared" si="56"/>
        <v>43884</v>
      </c>
      <c r="AA2" s="111">
        <f t="shared" si="56"/>
        <v>43885</v>
      </c>
      <c r="AB2" s="112">
        <f t="shared" si="56"/>
        <v>43886</v>
      </c>
      <c r="AC2" s="112">
        <f t="shared" si="56"/>
        <v>43887</v>
      </c>
      <c r="AD2" s="112">
        <f t="shared" si="56"/>
        <v>43888</v>
      </c>
      <c r="AE2" s="112">
        <f t="shared" si="56"/>
        <v>43889</v>
      </c>
      <c r="AF2" s="111">
        <f t="shared" si="56"/>
        <v>43890</v>
      </c>
      <c r="AG2" s="111">
        <f>+AF2+1</f>
        <v>43891</v>
      </c>
      <c r="AH2" s="112">
        <f>+AG2+1</f>
        <v>43892</v>
      </c>
      <c r="AI2" s="112">
        <f>+AH2+1</f>
        <v>43893</v>
      </c>
      <c r="AJ2" s="112">
        <f>+AI2+1</f>
        <v>43894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4" t="str">
        <f t="shared" ref="D3:AJ8" si="57">IF(ISBLANK(D20),"",IF(D20=0,"Выходной",IF(D20&lt;&gt;0,"Работал","")))</f>
        <v/>
      </c>
      <c r="E3" s="133" t="str">
        <f t="shared" si="57"/>
        <v/>
      </c>
      <c r="F3" s="115" t="str">
        <f t="shared" si="57"/>
        <v>Работал</v>
      </c>
      <c r="G3" s="115" t="str">
        <f t="shared" si="57"/>
        <v>Работал</v>
      </c>
      <c r="H3" s="115" t="str">
        <f t="shared" si="57"/>
        <v>Работал</v>
      </c>
      <c r="I3" s="115" t="str">
        <f t="shared" si="57"/>
        <v>Работал</v>
      </c>
      <c r="J3" s="115" t="str">
        <f t="shared" si="57"/>
        <v>Работал</v>
      </c>
      <c r="K3" s="114" t="str">
        <f t="shared" si="57"/>
        <v/>
      </c>
      <c r="L3" s="133" t="str">
        <f t="shared" si="57"/>
        <v/>
      </c>
      <c r="M3" s="115" t="str">
        <f t="shared" si="57"/>
        <v>Работал</v>
      </c>
      <c r="N3" s="115" t="str">
        <f t="shared" si="57"/>
        <v>Работал</v>
      </c>
      <c r="O3" s="115" t="str">
        <f t="shared" si="57"/>
        <v>Работал</v>
      </c>
      <c r="P3" s="115" t="str">
        <f t="shared" si="57"/>
        <v>Работал</v>
      </c>
      <c r="Q3" s="115" t="str">
        <f t="shared" si="57"/>
        <v>Работал</v>
      </c>
      <c r="R3" s="133" t="str">
        <f t="shared" si="57"/>
        <v>Работал</v>
      </c>
      <c r="S3" s="133" t="str">
        <f t="shared" si="57"/>
        <v>Работал</v>
      </c>
      <c r="T3" s="115" t="str">
        <f t="shared" si="57"/>
        <v>Работал</v>
      </c>
      <c r="U3" s="115" t="str">
        <f t="shared" si="57"/>
        <v>Работал</v>
      </c>
      <c r="V3" s="115" t="str">
        <f t="shared" si="57"/>
        <v>Работал</v>
      </c>
      <c r="W3" s="115" t="str">
        <f t="shared" si="57"/>
        <v>Работал</v>
      </c>
      <c r="X3" s="115" t="str">
        <f t="shared" si="57"/>
        <v>Работал</v>
      </c>
      <c r="Y3" s="133" t="str">
        <f t="shared" si="57"/>
        <v/>
      </c>
      <c r="Z3" s="133" t="str">
        <f t="shared" si="57"/>
        <v/>
      </c>
      <c r="AA3" s="133" t="str">
        <f t="shared" si="57"/>
        <v/>
      </c>
      <c r="AB3" s="115" t="str">
        <f t="shared" si="57"/>
        <v>Работал</v>
      </c>
      <c r="AC3" s="115" t="str">
        <f t="shared" si="57"/>
        <v>Работал</v>
      </c>
      <c r="AD3" s="115" t="str">
        <f t="shared" si="57"/>
        <v>Работал</v>
      </c>
      <c r="AE3" s="115" t="str">
        <f t="shared" si="57"/>
        <v>Работал</v>
      </c>
      <c r="AF3" s="133" t="str">
        <f t="shared" si="57"/>
        <v/>
      </c>
      <c r="AG3" s="133" t="str">
        <f t="shared" si="57"/>
        <v/>
      </c>
      <c r="AH3" s="115" t="str">
        <f t="shared" si="57"/>
        <v/>
      </c>
      <c r="AI3" s="115" t="str">
        <f t="shared" si="57"/>
        <v/>
      </c>
      <c r="AJ3" s="115" t="str">
        <f t="shared" si="57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4" t="str">
        <f t="shared" si="57"/>
        <v/>
      </c>
      <c r="E4" s="133" t="str">
        <f t="shared" si="57"/>
        <v/>
      </c>
      <c r="F4" s="115" t="str">
        <f t="shared" si="57"/>
        <v>Работал</v>
      </c>
      <c r="G4" s="115" t="str">
        <f t="shared" si="57"/>
        <v>Работал</v>
      </c>
      <c r="H4" s="115" t="str">
        <f t="shared" si="57"/>
        <v>Работал</v>
      </c>
      <c r="I4" s="115" t="str">
        <f t="shared" si="57"/>
        <v>Работал</v>
      </c>
      <c r="J4" s="115" t="str">
        <f t="shared" si="57"/>
        <v>Работал</v>
      </c>
      <c r="K4" s="114" t="str">
        <f t="shared" si="57"/>
        <v/>
      </c>
      <c r="L4" s="133" t="str">
        <f t="shared" si="57"/>
        <v/>
      </c>
      <c r="M4" s="115" t="str">
        <f t="shared" si="57"/>
        <v>Работал</v>
      </c>
      <c r="N4" s="115" t="str">
        <f t="shared" si="57"/>
        <v>Работал</v>
      </c>
      <c r="O4" s="115" t="str">
        <f t="shared" si="57"/>
        <v>Работал</v>
      </c>
      <c r="P4" s="115" t="str">
        <f t="shared" si="57"/>
        <v>Работал</v>
      </c>
      <c r="Q4" s="115" t="str">
        <f t="shared" si="57"/>
        <v>Работал</v>
      </c>
      <c r="R4" s="133" t="str">
        <f t="shared" si="57"/>
        <v/>
      </c>
      <c r="S4" s="133" t="str">
        <f t="shared" si="57"/>
        <v/>
      </c>
      <c r="T4" s="115" t="str">
        <f t="shared" si="57"/>
        <v>Работал</v>
      </c>
      <c r="U4" s="115" t="str">
        <f t="shared" si="57"/>
        <v>Работал</v>
      </c>
      <c r="V4" s="115" t="str">
        <f t="shared" si="57"/>
        <v>Работал</v>
      </c>
      <c r="W4" s="115" t="str">
        <f t="shared" si="57"/>
        <v>Работал</v>
      </c>
      <c r="X4" s="115" t="str">
        <f t="shared" si="57"/>
        <v>Работал</v>
      </c>
      <c r="Y4" s="133" t="str">
        <f t="shared" si="57"/>
        <v/>
      </c>
      <c r="Z4" s="133" t="str">
        <f t="shared" si="57"/>
        <v/>
      </c>
      <c r="AA4" s="133" t="str">
        <f t="shared" si="57"/>
        <v/>
      </c>
      <c r="AB4" s="115" t="str">
        <f t="shared" si="57"/>
        <v>Работал</v>
      </c>
      <c r="AC4" s="115" t="str">
        <f t="shared" si="57"/>
        <v>Работал</v>
      </c>
      <c r="AD4" s="115" t="str">
        <f t="shared" si="57"/>
        <v>Работал</v>
      </c>
      <c r="AE4" s="115" t="str">
        <f t="shared" si="57"/>
        <v>Работал</v>
      </c>
      <c r="AF4" s="133" t="str">
        <f t="shared" si="57"/>
        <v/>
      </c>
      <c r="AG4" s="133" t="str">
        <f t="shared" si="57"/>
        <v/>
      </c>
      <c r="AH4" s="115" t="str">
        <f t="shared" si="57"/>
        <v/>
      </c>
      <c r="AI4" s="115" t="str">
        <f t="shared" si="57"/>
        <v/>
      </c>
      <c r="AJ4" s="115" t="str">
        <f t="shared" si="57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4" t="str">
        <f t="shared" si="57"/>
        <v/>
      </c>
      <c r="E5" s="133" t="str">
        <f t="shared" si="57"/>
        <v/>
      </c>
      <c r="F5" s="115" t="str">
        <f t="shared" si="57"/>
        <v>Работал</v>
      </c>
      <c r="G5" s="115" t="str">
        <f t="shared" si="57"/>
        <v>Работал</v>
      </c>
      <c r="H5" s="115" t="str">
        <f t="shared" si="57"/>
        <v>Работал</v>
      </c>
      <c r="I5" s="115" t="str">
        <f t="shared" si="57"/>
        <v>Работал</v>
      </c>
      <c r="J5" s="115" t="str">
        <f t="shared" si="57"/>
        <v>Работал</v>
      </c>
      <c r="K5" s="114" t="str">
        <f t="shared" si="57"/>
        <v/>
      </c>
      <c r="L5" s="133" t="str">
        <f t="shared" si="57"/>
        <v/>
      </c>
      <c r="M5" s="115" t="str">
        <f t="shared" si="57"/>
        <v>Работал</v>
      </c>
      <c r="N5" s="115" t="str">
        <f t="shared" si="57"/>
        <v>Работал</v>
      </c>
      <c r="O5" s="115" t="str">
        <f t="shared" si="57"/>
        <v>Работал</v>
      </c>
      <c r="P5" s="115" t="str">
        <f t="shared" si="57"/>
        <v>Работал</v>
      </c>
      <c r="Q5" s="115" t="str">
        <f t="shared" si="57"/>
        <v>Работал</v>
      </c>
      <c r="R5" s="133" t="str">
        <f t="shared" si="57"/>
        <v/>
      </c>
      <c r="S5" s="133" t="str">
        <f t="shared" si="57"/>
        <v/>
      </c>
      <c r="T5" s="115" t="str">
        <f t="shared" si="57"/>
        <v>Работал</v>
      </c>
      <c r="U5" s="115" t="str">
        <f t="shared" si="57"/>
        <v>Работал</v>
      </c>
      <c r="V5" s="115" t="str">
        <f t="shared" si="57"/>
        <v>Работал</v>
      </c>
      <c r="W5" s="115" t="str">
        <f t="shared" si="57"/>
        <v>Работал</v>
      </c>
      <c r="X5" s="115" t="str">
        <f t="shared" si="57"/>
        <v>Работал</v>
      </c>
      <c r="Y5" s="133" t="str">
        <f t="shared" si="57"/>
        <v/>
      </c>
      <c r="Z5" s="133" t="str">
        <f t="shared" si="57"/>
        <v/>
      </c>
      <c r="AA5" s="133" t="str">
        <f t="shared" si="57"/>
        <v/>
      </c>
      <c r="AB5" s="115" t="str">
        <f t="shared" si="57"/>
        <v>Работал</v>
      </c>
      <c r="AC5" s="115" t="str">
        <f t="shared" si="57"/>
        <v>Работал</v>
      </c>
      <c r="AD5" s="115" t="str">
        <f t="shared" si="57"/>
        <v>Работал</v>
      </c>
      <c r="AE5" s="115" t="str">
        <f t="shared" si="57"/>
        <v>Работал</v>
      </c>
      <c r="AF5" s="133" t="str">
        <f t="shared" si="57"/>
        <v/>
      </c>
      <c r="AG5" s="133" t="str">
        <f t="shared" si="57"/>
        <v/>
      </c>
      <c r="AH5" s="115" t="str">
        <f t="shared" si="57"/>
        <v/>
      </c>
      <c r="AI5" s="115" t="str">
        <f t="shared" si="57"/>
        <v/>
      </c>
      <c r="AJ5" s="115" t="str">
        <f t="shared" si="57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14" t="str">
        <f t="shared" si="57"/>
        <v/>
      </c>
      <c r="E6" s="133" t="str">
        <f t="shared" si="57"/>
        <v/>
      </c>
      <c r="F6" s="115" t="str">
        <f t="shared" si="57"/>
        <v>Работал</v>
      </c>
      <c r="G6" s="115" t="str">
        <f t="shared" si="57"/>
        <v>Работал</v>
      </c>
      <c r="H6" s="115" t="str">
        <f t="shared" si="57"/>
        <v>Работал</v>
      </c>
      <c r="I6" s="115" t="str">
        <f t="shared" si="57"/>
        <v>Работал</v>
      </c>
      <c r="J6" s="115" t="str">
        <f t="shared" si="57"/>
        <v>Работал</v>
      </c>
      <c r="K6" s="114" t="str">
        <f t="shared" si="57"/>
        <v/>
      </c>
      <c r="L6" s="133" t="str">
        <f t="shared" si="57"/>
        <v/>
      </c>
      <c r="M6" s="115" t="str">
        <f t="shared" si="57"/>
        <v>Работал</v>
      </c>
      <c r="N6" s="115" t="str">
        <f t="shared" si="57"/>
        <v>Работал</v>
      </c>
      <c r="O6" s="115" t="str">
        <f t="shared" si="57"/>
        <v>Работал</v>
      </c>
      <c r="P6" s="115" t="str">
        <f t="shared" si="57"/>
        <v>Работал</v>
      </c>
      <c r="Q6" s="115" t="str">
        <f t="shared" si="57"/>
        <v>Работал</v>
      </c>
      <c r="R6" s="133" t="str">
        <f t="shared" si="57"/>
        <v/>
      </c>
      <c r="S6" s="133" t="str">
        <f t="shared" si="57"/>
        <v/>
      </c>
      <c r="T6" s="115" t="str">
        <f t="shared" si="57"/>
        <v>Работал</v>
      </c>
      <c r="U6" s="115" t="str">
        <f t="shared" si="57"/>
        <v>Работал</v>
      </c>
      <c r="V6" s="115" t="str">
        <f t="shared" si="57"/>
        <v>Работал</v>
      </c>
      <c r="W6" s="115" t="str">
        <f t="shared" si="57"/>
        <v>Работал</v>
      </c>
      <c r="X6" s="115" t="str">
        <f t="shared" si="57"/>
        <v>Работал</v>
      </c>
      <c r="Y6" s="133" t="str">
        <f t="shared" si="57"/>
        <v/>
      </c>
      <c r="Z6" s="133" t="str">
        <f t="shared" si="57"/>
        <v/>
      </c>
      <c r="AA6" s="133" t="str">
        <f t="shared" si="57"/>
        <v/>
      </c>
      <c r="AB6" s="115" t="str">
        <f t="shared" si="57"/>
        <v>Работал</v>
      </c>
      <c r="AC6" s="115" t="str">
        <f t="shared" si="57"/>
        <v>Работал</v>
      </c>
      <c r="AD6" s="115" t="str">
        <f t="shared" si="57"/>
        <v>Работал</v>
      </c>
      <c r="AE6" s="115" t="str">
        <f t="shared" si="57"/>
        <v>Работал</v>
      </c>
      <c r="AF6" s="133" t="str">
        <f t="shared" si="57"/>
        <v/>
      </c>
      <c r="AG6" s="133" t="str">
        <f t="shared" si="57"/>
        <v/>
      </c>
      <c r="AH6" s="115" t="str">
        <f t="shared" si="57"/>
        <v/>
      </c>
      <c r="AI6" s="115" t="str">
        <f t="shared" si="57"/>
        <v/>
      </c>
      <c r="AJ6" s="115" t="str">
        <f t="shared" si="57"/>
        <v/>
      </c>
    </row>
    <row r="7">
      <c r="A7" s="108">
        <v>7</v>
      </c>
      <c r="B7" s="113" t="str">
        <f>VLOOKUP($A7,Сотрудники!$A$3:$L$1202,2,0)</f>
        <v xml:space="preserve">Гайнуллин Закван</v>
      </c>
      <c r="C7" s="113" t="str">
        <f>VLOOKUP($A7,Сотрудники!$A$3:$L$1202,8,0)</f>
        <v>Екатеринбург</v>
      </c>
      <c r="D7" s="114" t="str">
        <f t="shared" si="57"/>
        <v/>
      </c>
      <c r="E7" s="133" t="str">
        <f t="shared" si="57"/>
        <v/>
      </c>
      <c r="F7" s="115" t="str">
        <f t="shared" si="57"/>
        <v>Работал</v>
      </c>
      <c r="G7" s="115" t="str">
        <f t="shared" si="57"/>
        <v>Работал</v>
      </c>
      <c r="H7" s="115" t="str">
        <f t="shared" si="57"/>
        <v>Работал</v>
      </c>
      <c r="I7" s="115" t="str">
        <f t="shared" si="57"/>
        <v>Работал</v>
      </c>
      <c r="J7" s="115" t="str">
        <f t="shared" si="57"/>
        <v>Работал</v>
      </c>
      <c r="K7" s="114" t="str">
        <f t="shared" si="57"/>
        <v/>
      </c>
      <c r="L7" s="133" t="str">
        <f t="shared" si="57"/>
        <v/>
      </c>
      <c r="M7" s="115" t="str">
        <f t="shared" si="57"/>
        <v/>
      </c>
      <c r="N7" s="115" t="str">
        <f t="shared" si="57"/>
        <v/>
      </c>
      <c r="O7" s="115" t="str">
        <f t="shared" si="57"/>
        <v/>
      </c>
      <c r="P7" s="115" t="str">
        <f t="shared" si="57"/>
        <v/>
      </c>
      <c r="Q7" s="115" t="str">
        <f t="shared" si="57"/>
        <v/>
      </c>
      <c r="R7" s="133" t="str">
        <f t="shared" si="57"/>
        <v/>
      </c>
      <c r="S7" s="133" t="str">
        <f t="shared" si="57"/>
        <v/>
      </c>
      <c r="T7" s="115" t="str">
        <f t="shared" si="57"/>
        <v/>
      </c>
      <c r="U7" s="115" t="str">
        <f t="shared" si="57"/>
        <v/>
      </c>
      <c r="V7" s="115" t="str">
        <f t="shared" si="57"/>
        <v/>
      </c>
      <c r="W7" s="115" t="str">
        <f t="shared" si="57"/>
        <v/>
      </c>
      <c r="X7" s="115" t="str">
        <f t="shared" si="57"/>
        <v/>
      </c>
      <c r="Y7" s="133" t="str">
        <f t="shared" si="57"/>
        <v/>
      </c>
      <c r="Z7" s="133" t="str">
        <f t="shared" si="57"/>
        <v/>
      </c>
      <c r="AA7" s="133" t="str">
        <f t="shared" si="57"/>
        <v/>
      </c>
      <c r="AB7" s="115" t="str">
        <f t="shared" si="57"/>
        <v/>
      </c>
      <c r="AC7" s="115" t="str">
        <f t="shared" si="57"/>
        <v/>
      </c>
      <c r="AD7" s="115" t="str">
        <f t="shared" si="57"/>
        <v/>
      </c>
      <c r="AE7" s="115" t="str">
        <f t="shared" si="57"/>
        <v/>
      </c>
      <c r="AF7" s="133" t="str">
        <f t="shared" si="57"/>
        <v/>
      </c>
      <c r="AG7" s="133" t="str">
        <f t="shared" si="57"/>
        <v/>
      </c>
      <c r="AH7" s="115" t="str">
        <f t="shared" si="57"/>
        <v/>
      </c>
      <c r="AI7" s="115" t="str">
        <f t="shared" si="57"/>
        <v/>
      </c>
      <c r="AJ7" s="115" t="str">
        <f t="shared" si="57"/>
        <v/>
      </c>
    </row>
    <row r="8">
      <c r="A8" s="108">
        <v>8</v>
      </c>
      <c r="B8" s="113" t="str">
        <f>VLOOKUP($A8,Сотрудники!$A$3:$L$1202,2,0)</f>
        <v xml:space="preserve">Хохлова Крестина</v>
      </c>
      <c r="C8" s="113" t="str">
        <f>VLOOKUP($A8,Сотрудники!$A$3:$L$1202,8,0)</f>
        <v>Москва</v>
      </c>
      <c r="D8" s="114" t="str">
        <f t="shared" si="57"/>
        <v/>
      </c>
      <c r="E8" s="114" t="str">
        <f t="shared" si="57"/>
        <v/>
      </c>
      <c r="F8" s="115" t="str">
        <f t="shared" si="57"/>
        <v>Работал</v>
      </c>
      <c r="G8" s="115" t="str">
        <f t="shared" si="57"/>
        <v>Работал</v>
      </c>
      <c r="H8" s="115" t="str">
        <f t="shared" si="57"/>
        <v>Работал</v>
      </c>
      <c r="I8" s="115" t="str">
        <f t="shared" si="57"/>
        <v>Работал</v>
      </c>
      <c r="J8" s="115" t="str">
        <f t="shared" si="57"/>
        <v>Работал</v>
      </c>
      <c r="K8" s="114" t="str">
        <f t="shared" si="57"/>
        <v/>
      </c>
      <c r="L8" s="133" t="str">
        <f t="shared" si="57"/>
        <v/>
      </c>
      <c r="M8" s="115" t="str">
        <f t="shared" si="57"/>
        <v>Работал</v>
      </c>
      <c r="N8" s="115" t="str">
        <f t="shared" si="57"/>
        <v>Работал</v>
      </c>
      <c r="O8" s="115" t="str">
        <f t="shared" si="57"/>
        <v>Работал</v>
      </c>
      <c r="P8" s="115" t="str">
        <f t="shared" si="57"/>
        <v>Работал</v>
      </c>
      <c r="Q8" s="115" t="str">
        <f t="shared" si="57"/>
        <v>Работал</v>
      </c>
      <c r="R8" s="133" t="str">
        <f t="shared" si="57"/>
        <v/>
      </c>
      <c r="S8" s="133" t="str">
        <f t="shared" si="57"/>
        <v/>
      </c>
      <c r="T8" s="115" t="str">
        <f t="shared" si="57"/>
        <v>Работал</v>
      </c>
      <c r="U8" s="115" t="str">
        <f t="shared" si="57"/>
        <v>Работал</v>
      </c>
      <c r="V8" s="115" t="str">
        <f t="shared" si="57"/>
        <v>Работал</v>
      </c>
      <c r="W8" s="115" t="str">
        <f t="shared" si="57"/>
        <v>Работал</v>
      </c>
      <c r="X8" s="115" t="str">
        <f t="shared" si="57"/>
        <v>Работал</v>
      </c>
      <c r="Y8" s="133" t="str">
        <f t="shared" si="57"/>
        <v/>
      </c>
      <c r="Z8" s="133" t="str">
        <f t="shared" si="57"/>
        <v/>
      </c>
      <c r="AA8" s="133" t="str">
        <f t="shared" si="57"/>
        <v/>
      </c>
      <c r="AB8" s="115" t="str">
        <f t="shared" si="57"/>
        <v>Выходной</v>
      </c>
      <c r="AC8" s="115" t="str">
        <f t="shared" si="57"/>
        <v>Выходной</v>
      </c>
      <c r="AD8" s="115" t="str">
        <f t="shared" si="57"/>
        <v>Выходной</v>
      </c>
      <c r="AE8" s="115" t="str">
        <f t="shared" si="57"/>
        <v>Выходной</v>
      </c>
      <c r="AF8" s="133" t="str">
        <f t="shared" si="57"/>
        <v/>
      </c>
      <c r="AG8" s="133" t="str">
        <f t="shared" si="57"/>
        <v/>
      </c>
      <c r="AH8" s="115" t="str">
        <f t="shared" si="57"/>
        <v/>
      </c>
      <c r="AI8" s="115" t="str">
        <f t="shared" si="57"/>
        <v/>
      </c>
      <c r="AJ8" s="115" t="str">
        <f t="shared" si="57"/>
        <v/>
      </c>
    </row>
    <row r="9">
      <c r="A9" s="108">
        <v>9</v>
      </c>
      <c r="B9" s="113" t="str">
        <f>VLOOKUP($A9,Сотрудники!$A$3:$L$1202,2,0)</f>
        <v xml:space="preserve">Пойш Виталий</v>
      </c>
      <c r="C9" s="113" t="str">
        <f>VLOOKUP($A9,Сотрудники!$A$3:$L$1202,8,0)</f>
        <v>Екатеринбург</v>
      </c>
      <c r="D9" s="114"/>
      <c r="E9" s="114"/>
      <c r="F9" s="115" t="str">
        <f t="shared" ref="F9:J16" si="58">IF(ISBLANK(F26),"",IF(F26=0,"Выходной",IF(F26&lt;&gt;0,"Работал","")))</f>
        <v>Работал</v>
      </c>
      <c r="G9" s="115" t="str">
        <f t="shared" si="58"/>
        <v>Работал</v>
      </c>
      <c r="H9" s="115" t="str">
        <f t="shared" si="58"/>
        <v>Работал</v>
      </c>
      <c r="I9" s="115" t="str">
        <f t="shared" si="58"/>
        <v>Работал</v>
      </c>
      <c r="J9" s="115" t="str">
        <f t="shared" si="58"/>
        <v>Работал</v>
      </c>
      <c r="K9" s="114"/>
      <c r="L9" s="133"/>
      <c r="M9" s="115" t="str">
        <f t="shared" ref="M9:AJ16" si="59">IF(ISBLANK(M26),"",IF(M26=0,"Выходной",IF(M26&lt;&gt;0,"Работал","")))</f>
        <v>Работал</v>
      </c>
      <c r="N9" s="115" t="str">
        <f t="shared" si="59"/>
        <v>Работал</v>
      </c>
      <c r="O9" s="115" t="str">
        <f t="shared" si="59"/>
        <v>Работал</v>
      </c>
      <c r="P9" s="115" t="str">
        <f t="shared" si="59"/>
        <v>Работал</v>
      </c>
      <c r="Q9" s="115" t="str">
        <f t="shared" si="59"/>
        <v>Работал</v>
      </c>
      <c r="R9" s="133" t="str">
        <f t="shared" si="59"/>
        <v/>
      </c>
      <c r="S9" s="133" t="str">
        <f t="shared" si="59"/>
        <v/>
      </c>
      <c r="T9" s="115" t="str">
        <f t="shared" si="59"/>
        <v>Работал</v>
      </c>
      <c r="U9" s="115" t="str">
        <f t="shared" si="59"/>
        <v>Работал</v>
      </c>
      <c r="V9" s="115" t="str">
        <f t="shared" si="59"/>
        <v>Работал</v>
      </c>
      <c r="W9" s="115" t="str">
        <f t="shared" si="59"/>
        <v>Работал</v>
      </c>
      <c r="X9" s="115" t="str">
        <f t="shared" si="59"/>
        <v>Работал</v>
      </c>
      <c r="Y9" s="133" t="str">
        <f t="shared" si="59"/>
        <v/>
      </c>
      <c r="Z9" s="133" t="str">
        <f t="shared" si="59"/>
        <v/>
      </c>
      <c r="AA9" s="133" t="str">
        <f t="shared" si="59"/>
        <v/>
      </c>
      <c r="AB9" s="115" t="str">
        <f t="shared" si="59"/>
        <v>Работал</v>
      </c>
      <c r="AC9" s="115" t="str">
        <f t="shared" si="59"/>
        <v>Работал</v>
      </c>
      <c r="AD9" s="115" t="str">
        <f t="shared" si="59"/>
        <v>Работал</v>
      </c>
      <c r="AE9" s="115" t="str">
        <f t="shared" si="59"/>
        <v>Работал</v>
      </c>
      <c r="AF9" s="133" t="str">
        <f t="shared" si="59"/>
        <v/>
      </c>
      <c r="AG9" s="133" t="str">
        <f t="shared" si="59"/>
        <v/>
      </c>
      <c r="AH9" s="115" t="str">
        <f t="shared" si="59"/>
        <v/>
      </c>
      <c r="AI9" s="115" t="str">
        <f t="shared" si="59"/>
        <v/>
      </c>
      <c r="AJ9" s="115" t="str">
        <f t="shared" si="59"/>
        <v/>
      </c>
    </row>
    <row r="10">
      <c r="A10" s="108">
        <v>10</v>
      </c>
      <c r="B10" s="113" t="str">
        <f>VLOOKUP($A10,Сотрудники!$A$3:$L$1202,2,0)</f>
        <v xml:space="preserve">Офицеров Дмитрий</v>
      </c>
      <c r="C10" s="113" t="str">
        <f>VLOOKUP($A10,Сотрудники!$A$3:$L$1202,8,0)</f>
        <v>СПБ</v>
      </c>
      <c r="D10" s="114"/>
      <c r="E10" s="114"/>
      <c r="F10" s="115" t="str">
        <f t="shared" si="58"/>
        <v>Работал</v>
      </c>
      <c r="G10" s="115" t="str">
        <f t="shared" si="58"/>
        <v>Работал</v>
      </c>
      <c r="H10" s="115" t="str">
        <f t="shared" si="58"/>
        <v>Работал</v>
      </c>
      <c r="I10" s="115" t="str">
        <f t="shared" si="58"/>
        <v>Работал</v>
      </c>
      <c r="J10" s="115" t="str">
        <f t="shared" si="58"/>
        <v>Работал</v>
      </c>
      <c r="K10" s="114"/>
      <c r="L10" s="133"/>
      <c r="M10" s="115" t="str">
        <f t="shared" si="59"/>
        <v>Работал</v>
      </c>
      <c r="N10" s="115" t="str">
        <f t="shared" si="59"/>
        <v>Работал</v>
      </c>
      <c r="O10" s="115" t="str">
        <f t="shared" si="59"/>
        <v>Работал</v>
      </c>
      <c r="P10" s="115" t="str">
        <f t="shared" si="59"/>
        <v>Работал</v>
      </c>
      <c r="Q10" s="115" t="str">
        <f t="shared" si="59"/>
        <v>Работал</v>
      </c>
      <c r="R10" s="133" t="str">
        <f t="shared" si="59"/>
        <v/>
      </c>
      <c r="S10" s="133" t="str">
        <f t="shared" si="59"/>
        <v/>
      </c>
      <c r="T10" s="115" t="str">
        <f t="shared" si="59"/>
        <v>Работал</v>
      </c>
      <c r="U10" s="115" t="str">
        <f t="shared" si="59"/>
        <v>Работал</v>
      </c>
      <c r="V10" s="115" t="str">
        <f t="shared" si="59"/>
        <v>Работал</v>
      </c>
      <c r="W10" s="115" t="str">
        <f t="shared" si="59"/>
        <v>Работал</v>
      </c>
      <c r="X10" s="115" t="str">
        <f t="shared" si="59"/>
        <v>Работал</v>
      </c>
      <c r="Y10" s="133" t="str">
        <f t="shared" si="59"/>
        <v/>
      </c>
      <c r="Z10" s="133" t="str">
        <f t="shared" si="59"/>
        <v/>
      </c>
      <c r="AA10" s="133" t="str">
        <f t="shared" si="59"/>
        <v/>
      </c>
      <c r="AB10" s="115" t="str">
        <f t="shared" si="59"/>
        <v>Работал</v>
      </c>
      <c r="AC10" s="115" t="str">
        <f t="shared" si="59"/>
        <v>Работал</v>
      </c>
      <c r="AD10" s="115" t="str">
        <f t="shared" si="59"/>
        <v>Работал</v>
      </c>
      <c r="AE10" s="115" t="str">
        <f t="shared" si="59"/>
        <v>Работал</v>
      </c>
      <c r="AF10" s="133" t="str">
        <f t="shared" si="59"/>
        <v/>
      </c>
      <c r="AG10" s="133" t="str">
        <f t="shared" si="59"/>
        <v/>
      </c>
      <c r="AH10" s="115" t="str">
        <f t="shared" si="59"/>
        <v/>
      </c>
      <c r="AI10" s="115" t="str">
        <f t="shared" si="59"/>
        <v/>
      </c>
      <c r="AJ10" s="115" t="str">
        <f t="shared" si="59"/>
        <v/>
      </c>
    </row>
    <row r="11">
      <c r="A11" s="108">
        <v>11</v>
      </c>
      <c r="B11" s="113" t="str">
        <f>VLOOKUP($A11,Сотрудники!$A$3:$L$1202,2,0)</f>
        <v xml:space="preserve">Муштекенов Тимур</v>
      </c>
      <c r="C11" s="113" t="str">
        <f>VLOOKUP($A11,Сотрудники!$A$3:$L$1202,8,0)</f>
        <v>СПБ</v>
      </c>
      <c r="D11" s="114"/>
      <c r="E11" s="114"/>
      <c r="F11" s="115" t="str">
        <f t="shared" si="58"/>
        <v>Работал</v>
      </c>
      <c r="G11" s="115" t="str">
        <f t="shared" si="58"/>
        <v>Работал</v>
      </c>
      <c r="H11" s="115" t="str">
        <f t="shared" si="58"/>
        <v>Работал</v>
      </c>
      <c r="I11" s="115" t="str">
        <f t="shared" si="58"/>
        <v>Работал</v>
      </c>
      <c r="J11" s="115" t="str">
        <f t="shared" si="58"/>
        <v>Работал</v>
      </c>
      <c r="K11" s="114"/>
      <c r="L11" s="133"/>
      <c r="M11" s="115" t="str">
        <f t="shared" si="59"/>
        <v>Работал</v>
      </c>
      <c r="N11" s="115" t="str">
        <f t="shared" si="59"/>
        <v>Работал</v>
      </c>
      <c r="O11" s="115" t="str">
        <f t="shared" si="59"/>
        <v>Работал</v>
      </c>
      <c r="P11" s="115" t="str">
        <f t="shared" ref="P11:T11" si="60">IF(ISBLANK(P28),"",IF(P28=0,"Выходной",IF(P28&lt;&gt;0,"Работал","")))</f>
        <v>Работал</v>
      </c>
      <c r="Q11" s="115" t="str">
        <f t="shared" si="60"/>
        <v>Работал</v>
      </c>
      <c r="R11" s="114" t="str">
        <f t="shared" si="60"/>
        <v/>
      </c>
      <c r="S11" s="133" t="str">
        <f t="shared" si="60"/>
        <v/>
      </c>
      <c r="T11" s="115" t="str">
        <f t="shared" si="60"/>
        <v>Работал</v>
      </c>
      <c r="U11" s="115" t="str">
        <f t="shared" ref="U11:V12" si="61">IF(ISBLANK(U28),"",IF(U28=0,"Выходной",IF(U28&lt;&gt;0,"Работал","")))</f>
        <v>Работал</v>
      </c>
      <c r="V11" s="115" t="str">
        <f t="shared" si="61"/>
        <v>Работал</v>
      </c>
      <c r="W11" s="115" t="str">
        <f t="shared" ref="W11:AA12" si="62">IF(ISBLANK(W28),"",IF(W28=0,"Выходной",IF(W28&lt;&gt;0,"Работал","")))</f>
        <v>Работал</v>
      </c>
      <c r="X11" s="115" t="str">
        <f t="shared" si="62"/>
        <v>Работал</v>
      </c>
      <c r="Y11" s="133" t="str">
        <f t="shared" si="62"/>
        <v/>
      </c>
      <c r="Z11" s="133" t="str">
        <f t="shared" si="62"/>
        <v/>
      </c>
      <c r="AA11" s="133" t="str">
        <f t="shared" si="62"/>
        <v/>
      </c>
      <c r="AB11" s="115" t="str">
        <f t="shared" ref="AB11:AC12" si="63">IF(ISBLANK(AB28),"",IF(AB28=0,"Выходной",IF(AB28&lt;&gt;0,"Работал","")))</f>
        <v>Работал</v>
      </c>
      <c r="AC11" s="115" t="str">
        <f t="shared" si="63"/>
        <v>Работал</v>
      </c>
      <c r="AD11" s="115" t="str">
        <f t="shared" ref="AD11:AJ12" si="64">IF(ISBLANK(AD28),"",IF(AD28=0,"Выходной",IF(AD28&lt;&gt;0,"Работал","")))</f>
        <v>Работал</v>
      </c>
      <c r="AE11" s="115" t="str">
        <f t="shared" si="64"/>
        <v>Работал</v>
      </c>
      <c r="AF11" s="133" t="str">
        <f t="shared" si="64"/>
        <v/>
      </c>
      <c r="AG11" s="133" t="str">
        <f t="shared" si="64"/>
        <v/>
      </c>
      <c r="AH11" s="115" t="str">
        <f t="shared" si="64"/>
        <v/>
      </c>
      <c r="AI11" s="115" t="str">
        <f t="shared" si="64"/>
        <v/>
      </c>
      <c r="AJ11" s="115" t="str">
        <f t="shared" si="64"/>
        <v/>
      </c>
    </row>
    <row r="12">
      <c r="A12" s="108">
        <v>12</v>
      </c>
      <c r="B12" s="113" t="str">
        <f>VLOOKUP($A12,Сотрудники!$A$3:$L$1202,2,0)</f>
        <v xml:space="preserve">Нурбаева Елена</v>
      </c>
      <c r="C12" s="113" t="str">
        <f>VLOOKUP($A12,Сотрудники!$A$3:$L$1202,8,0)</f>
        <v>Москва</v>
      </c>
      <c r="D12" s="114"/>
      <c r="E12" s="114"/>
      <c r="F12" s="115" t="str">
        <f t="shared" si="58"/>
        <v>Работал</v>
      </c>
      <c r="G12" s="115" t="str">
        <f t="shared" si="58"/>
        <v>Работал</v>
      </c>
      <c r="H12" s="115" t="str">
        <f t="shared" si="58"/>
        <v>Работал</v>
      </c>
      <c r="I12" s="115" t="str">
        <f t="shared" si="58"/>
        <v>Работал</v>
      </c>
      <c r="J12" s="115" t="str">
        <f t="shared" si="58"/>
        <v>Работал</v>
      </c>
      <c r="K12" s="114"/>
      <c r="L12" s="133"/>
      <c r="M12" s="115" t="str">
        <f t="shared" si="59"/>
        <v>Работал</v>
      </c>
      <c r="N12" s="115" t="str">
        <f t="shared" si="59"/>
        <v>Работал</v>
      </c>
      <c r="O12" s="115" t="str">
        <f t="shared" si="59"/>
        <v>Работал</v>
      </c>
      <c r="P12" s="115" t="str">
        <f t="shared" si="59"/>
        <v>Работал</v>
      </c>
      <c r="Q12" s="115" t="str">
        <f t="shared" si="59"/>
        <v>Работал</v>
      </c>
      <c r="R12" s="114" t="str">
        <f t="shared" ref="R12:T12" si="65">IF(ISBLANK(R29),"",IF(R29=0,"Выходной",IF(R29&lt;&gt;0,"Работал","")))</f>
        <v/>
      </c>
      <c r="S12" s="133" t="str">
        <f t="shared" si="65"/>
        <v/>
      </c>
      <c r="T12" s="115" t="str">
        <f t="shared" si="65"/>
        <v>Работал</v>
      </c>
      <c r="U12" s="115" t="str">
        <f t="shared" si="61"/>
        <v>Работал</v>
      </c>
      <c r="V12" s="115" t="str">
        <f t="shared" si="61"/>
        <v>Работал</v>
      </c>
      <c r="W12" s="115" t="str">
        <f t="shared" si="62"/>
        <v>Работал</v>
      </c>
      <c r="X12" s="115" t="str">
        <f t="shared" si="62"/>
        <v>Работал</v>
      </c>
      <c r="Y12" s="133" t="str">
        <f t="shared" si="62"/>
        <v/>
      </c>
      <c r="Z12" s="133" t="str">
        <f t="shared" si="62"/>
        <v/>
      </c>
      <c r="AA12" s="133" t="str">
        <f t="shared" si="62"/>
        <v/>
      </c>
      <c r="AB12" s="115" t="str">
        <f t="shared" si="63"/>
        <v>Работал</v>
      </c>
      <c r="AC12" s="115" t="str">
        <f t="shared" si="63"/>
        <v>Работал</v>
      </c>
      <c r="AD12" s="115" t="str">
        <f t="shared" si="64"/>
        <v>Работал</v>
      </c>
      <c r="AE12" s="115" t="str">
        <f t="shared" si="64"/>
        <v>Работал</v>
      </c>
      <c r="AF12" s="133" t="str">
        <f t="shared" si="64"/>
        <v/>
      </c>
      <c r="AG12" s="133" t="str">
        <f t="shared" si="64"/>
        <v/>
      </c>
      <c r="AH12" s="115" t="str">
        <f t="shared" si="64"/>
        <v/>
      </c>
      <c r="AI12" s="115" t="str">
        <f t="shared" si="64"/>
        <v/>
      </c>
      <c r="AJ12" s="115" t="str">
        <f t="shared" si="64"/>
        <v/>
      </c>
    </row>
    <row r="13">
      <c r="A13" s="108">
        <v>13</v>
      </c>
      <c r="B13" s="113" t="str">
        <f>VLOOKUP($A13,Сотрудники!$A$3:$L$1202,2,0)</f>
        <v xml:space="preserve">Богданов Михаил</v>
      </c>
      <c r="C13" s="113" t="str">
        <f>VLOOKUP($A13,Сотрудники!$A$3:$L$1202,8,0)</f>
        <v>СПБ</v>
      </c>
      <c r="D13" s="114"/>
      <c r="E13" s="114"/>
      <c r="F13" s="115" t="str">
        <f t="shared" si="58"/>
        <v>Работал</v>
      </c>
      <c r="G13" s="115" t="str">
        <f t="shared" si="58"/>
        <v>Работал</v>
      </c>
      <c r="H13" s="115" t="str">
        <f t="shared" si="58"/>
        <v>Работал</v>
      </c>
      <c r="I13" s="115" t="str">
        <f t="shared" si="58"/>
        <v>Работал</v>
      </c>
      <c r="J13" s="115" t="str">
        <f t="shared" si="58"/>
        <v>Работал</v>
      </c>
      <c r="K13" s="114"/>
      <c r="L13" s="133"/>
      <c r="M13" s="115" t="str">
        <f t="shared" si="59"/>
        <v>Работал</v>
      </c>
      <c r="N13" s="115" t="str">
        <f t="shared" si="59"/>
        <v>Работал</v>
      </c>
      <c r="O13" s="115" t="str">
        <f t="shared" si="59"/>
        <v>Работал</v>
      </c>
      <c r="P13" s="115" t="str">
        <f t="shared" si="59"/>
        <v>Работал</v>
      </c>
      <c r="Q13" s="115" t="str">
        <f t="shared" si="59"/>
        <v>Работал</v>
      </c>
      <c r="R13" s="114" t="str">
        <f t="shared" si="59"/>
        <v/>
      </c>
      <c r="S13" s="133" t="str">
        <f t="shared" si="59"/>
        <v/>
      </c>
      <c r="T13" s="115" t="str">
        <f t="shared" si="59"/>
        <v>Работал</v>
      </c>
      <c r="U13" s="115" t="str">
        <f t="shared" si="59"/>
        <v>Работал</v>
      </c>
      <c r="V13" s="115" t="str">
        <f t="shared" si="59"/>
        <v>Работал</v>
      </c>
      <c r="W13" s="115" t="str">
        <f t="shared" si="59"/>
        <v>Работал</v>
      </c>
      <c r="X13" s="115" t="str">
        <f t="shared" si="59"/>
        <v>Работал</v>
      </c>
      <c r="Y13" s="133" t="str">
        <f t="shared" si="59"/>
        <v/>
      </c>
      <c r="Z13" s="133" t="str">
        <f t="shared" si="59"/>
        <v/>
      </c>
      <c r="AA13" s="133" t="str">
        <f t="shared" si="59"/>
        <v/>
      </c>
      <c r="AB13" s="115" t="str">
        <f t="shared" si="59"/>
        <v>Работал</v>
      </c>
      <c r="AC13" s="115" t="str">
        <f t="shared" si="59"/>
        <v>Работал</v>
      </c>
      <c r="AD13" s="115" t="str">
        <f t="shared" si="59"/>
        <v>Работал</v>
      </c>
      <c r="AE13" s="115" t="str">
        <f t="shared" si="59"/>
        <v>Работал</v>
      </c>
      <c r="AF13" s="133" t="str">
        <f t="shared" si="59"/>
        <v/>
      </c>
      <c r="AG13" s="133" t="str">
        <f t="shared" si="59"/>
        <v/>
      </c>
      <c r="AH13" s="115" t="str">
        <f t="shared" si="59"/>
        <v/>
      </c>
      <c r="AI13" s="115" t="str">
        <f t="shared" si="59"/>
        <v/>
      </c>
      <c r="AJ13" s="115" t="str">
        <f t="shared" si="59"/>
        <v/>
      </c>
    </row>
    <row r="14">
      <c r="A14" s="108">
        <v>14</v>
      </c>
      <c r="B14" s="113" t="str">
        <f>VLOOKUP($A14,Сотрудники!$A$3:$L$1202,2,0)</f>
        <v xml:space="preserve">Смирнова Екатерина</v>
      </c>
      <c r="C14" s="113" t="str">
        <f>VLOOKUP($A14,Сотрудники!$A$3:$L$1202,8,0)</f>
        <v>Москва</v>
      </c>
      <c r="D14" s="114"/>
      <c r="E14" s="114"/>
      <c r="F14" s="115" t="str">
        <f t="shared" si="58"/>
        <v/>
      </c>
      <c r="G14" s="115" t="str">
        <f t="shared" si="58"/>
        <v/>
      </c>
      <c r="H14" s="115" t="str">
        <f t="shared" si="58"/>
        <v/>
      </c>
      <c r="I14" s="115" t="str">
        <f t="shared" si="58"/>
        <v/>
      </c>
      <c r="J14" s="115" t="str">
        <f t="shared" si="58"/>
        <v/>
      </c>
      <c r="K14" s="114"/>
      <c r="L14" s="133"/>
      <c r="M14" s="115" t="str">
        <f t="shared" si="59"/>
        <v/>
      </c>
      <c r="N14" s="115" t="str">
        <f t="shared" si="59"/>
        <v/>
      </c>
      <c r="O14" s="115" t="str">
        <f t="shared" si="59"/>
        <v/>
      </c>
      <c r="P14" s="115" t="str">
        <f t="shared" si="59"/>
        <v/>
      </c>
      <c r="Q14" s="115" t="str">
        <f t="shared" si="59"/>
        <v/>
      </c>
      <c r="R14" s="114" t="str">
        <f t="shared" si="59"/>
        <v/>
      </c>
      <c r="S14" s="133" t="str">
        <f t="shared" si="59"/>
        <v/>
      </c>
      <c r="T14" s="115" t="str">
        <f t="shared" si="59"/>
        <v>Работал</v>
      </c>
      <c r="U14" s="115" t="str">
        <f t="shared" si="59"/>
        <v>Работал</v>
      </c>
      <c r="V14" s="115" t="str">
        <f t="shared" si="59"/>
        <v>Работал</v>
      </c>
      <c r="W14" s="115" t="str">
        <f t="shared" si="59"/>
        <v>Работал</v>
      </c>
      <c r="X14" s="115" t="str">
        <f t="shared" si="59"/>
        <v>Работал</v>
      </c>
      <c r="Y14" s="133" t="str">
        <f t="shared" si="59"/>
        <v/>
      </c>
      <c r="Z14" s="133" t="str">
        <f t="shared" si="59"/>
        <v/>
      </c>
      <c r="AA14" s="133" t="str">
        <f t="shared" si="59"/>
        <v/>
      </c>
      <c r="AB14" s="115" t="str">
        <f t="shared" si="59"/>
        <v>Работал</v>
      </c>
      <c r="AC14" s="115" t="str">
        <f t="shared" si="59"/>
        <v>Работал</v>
      </c>
      <c r="AD14" s="115" t="str">
        <f t="shared" si="59"/>
        <v>Работал</v>
      </c>
      <c r="AE14" s="115" t="str">
        <f t="shared" si="59"/>
        <v>Работал</v>
      </c>
      <c r="AF14" s="133" t="str">
        <f t="shared" si="59"/>
        <v/>
      </c>
      <c r="AG14" s="133" t="str">
        <f t="shared" si="59"/>
        <v/>
      </c>
      <c r="AH14" s="115" t="str">
        <f t="shared" si="59"/>
        <v/>
      </c>
      <c r="AI14" s="115" t="str">
        <f t="shared" si="59"/>
        <v/>
      </c>
      <c r="AJ14" s="115" t="str">
        <f t="shared" si="59"/>
        <v/>
      </c>
    </row>
    <row r="15">
      <c r="A15" s="108">
        <v>15</v>
      </c>
      <c r="B15" s="113" t="str">
        <f>VLOOKUP($A15,Сотрудники!$A$3:$L$1202,2,0)</f>
        <v xml:space="preserve">Герасимова Елизавета</v>
      </c>
      <c r="C15" s="113" t="str">
        <f>VLOOKUP($A15,Сотрудники!$A$3:$L$1202,8,0)</f>
        <v>Москва</v>
      </c>
      <c r="D15" s="114"/>
      <c r="E15" s="114"/>
      <c r="F15" s="115" t="str">
        <f t="shared" si="58"/>
        <v/>
      </c>
      <c r="G15" s="115" t="str">
        <f t="shared" si="58"/>
        <v/>
      </c>
      <c r="H15" s="115" t="str">
        <f t="shared" si="58"/>
        <v/>
      </c>
      <c r="I15" s="115" t="str">
        <f t="shared" si="58"/>
        <v/>
      </c>
      <c r="J15" s="115" t="str">
        <f t="shared" si="58"/>
        <v/>
      </c>
      <c r="K15" s="114"/>
      <c r="L15" s="133"/>
      <c r="M15" s="115" t="str">
        <f t="shared" si="59"/>
        <v/>
      </c>
      <c r="N15" s="115" t="str">
        <f t="shared" si="59"/>
        <v/>
      </c>
      <c r="O15" s="115" t="str">
        <f t="shared" si="59"/>
        <v/>
      </c>
      <c r="P15" s="115" t="str">
        <f t="shared" si="59"/>
        <v/>
      </c>
      <c r="Q15" s="115" t="str">
        <f t="shared" si="59"/>
        <v/>
      </c>
      <c r="R15" s="114" t="str">
        <f t="shared" si="59"/>
        <v/>
      </c>
      <c r="S15" s="133" t="str">
        <f t="shared" si="59"/>
        <v/>
      </c>
      <c r="T15" s="115" t="str">
        <f t="shared" si="59"/>
        <v>Работал</v>
      </c>
      <c r="U15" s="115" t="str">
        <f t="shared" si="59"/>
        <v>Работал</v>
      </c>
      <c r="V15" s="115" t="str">
        <f t="shared" si="59"/>
        <v>Работал</v>
      </c>
      <c r="W15" s="115" t="str">
        <f t="shared" si="59"/>
        <v>Работал</v>
      </c>
      <c r="X15" s="115" t="str">
        <f t="shared" si="59"/>
        <v>Работал</v>
      </c>
      <c r="Y15" s="133" t="str">
        <f t="shared" si="59"/>
        <v/>
      </c>
      <c r="Z15" s="133" t="str">
        <f t="shared" si="59"/>
        <v/>
      </c>
      <c r="AA15" s="133" t="str">
        <f t="shared" si="59"/>
        <v/>
      </c>
      <c r="AB15" s="115" t="str">
        <f t="shared" si="59"/>
        <v>Работал</v>
      </c>
      <c r="AC15" s="115" t="str">
        <f t="shared" si="59"/>
        <v>Работал</v>
      </c>
      <c r="AD15" s="115" t="str">
        <f t="shared" si="59"/>
        <v>Работал</v>
      </c>
      <c r="AE15" s="115" t="str">
        <f t="shared" si="59"/>
        <v>Работал</v>
      </c>
      <c r="AF15" s="133" t="str">
        <f t="shared" si="59"/>
        <v/>
      </c>
      <c r="AG15" s="133" t="str">
        <f t="shared" si="59"/>
        <v/>
      </c>
      <c r="AH15" s="115" t="str">
        <f t="shared" si="59"/>
        <v/>
      </c>
      <c r="AI15" s="115" t="str">
        <f t="shared" si="59"/>
        <v/>
      </c>
      <c r="AJ15" s="115" t="str">
        <f t="shared" si="59"/>
        <v/>
      </c>
    </row>
    <row r="16">
      <c r="A16" s="108">
        <v>16</v>
      </c>
      <c r="B16" s="113" t="str">
        <f>VLOOKUP($A16,Сотрудники!$A$3:$L$1202,2,0)</f>
        <v xml:space="preserve">Абдуллаева Анжелика</v>
      </c>
      <c r="C16" s="113" t="str">
        <f>VLOOKUP($A16,Сотрудники!$A$3:$L$1202,8,0)</f>
        <v>Москва</v>
      </c>
      <c r="D16" s="114"/>
      <c r="E16" s="114"/>
      <c r="F16" s="115" t="str">
        <f t="shared" si="58"/>
        <v/>
      </c>
      <c r="G16" s="115" t="str">
        <f t="shared" si="58"/>
        <v/>
      </c>
      <c r="H16" s="115" t="str">
        <f t="shared" si="58"/>
        <v/>
      </c>
      <c r="I16" s="115" t="str">
        <f t="shared" si="58"/>
        <v/>
      </c>
      <c r="J16" s="115" t="str">
        <f t="shared" si="58"/>
        <v/>
      </c>
      <c r="K16" s="114"/>
      <c r="L16" s="133"/>
      <c r="M16" s="115" t="str">
        <f t="shared" si="59"/>
        <v/>
      </c>
      <c r="N16" s="115" t="str">
        <f t="shared" si="59"/>
        <v/>
      </c>
      <c r="O16" s="115" t="str">
        <f t="shared" si="59"/>
        <v/>
      </c>
      <c r="P16" s="115" t="str">
        <f t="shared" si="59"/>
        <v/>
      </c>
      <c r="Q16" s="115" t="str">
        <f t="shared" si="59"/>
        <v/>
      </c>
      <c r="R16" s="114" t="str">
        <f t="shared" si="59"/>
        <v/>
      </c>
      <c r="S16" s="133" t="str">
        <f t="shared" si="59"/>
        <v/>
      </c>
      <c r="T16" s="115" t="str">
        <f t="shared" si="59"/>
        <v/>
      </c>
      <c r="U16" s="115" t="str">
        <f t="shared" si="59"/>
        <v/>
      </c>
      <c r="V16" s="115" t="str">
        <f t="shared" si="59"/>
        <v/>
      </c>
      <c r="W16" s="115" t="str">
        <f t="shared" si="59"/>
        <v>Работал</v>
      </c>
      <c r="X16" s="115" t="str">
        <f t="shared" si="59"/>
        <v>Работал</v>
      </c>
      <c r="Y16" s="133" t="str">
        <f t="shared" si="59"/>
        <v/>
      </c>
      <c r="Z16" s="133" t="str">
        <f t="shared" si="59"/>
        <v/>
      </c>
      <c r="AA16" s="133" t="str">
        <f t="shared" si="59"/>
        <v/>
      </c>
      <c r="AB16" s="115" t="str">
        <f t="shared" si="59"/>
        <v>Работал</v>
      </c>
      <c r="AC16" s="115" t="str">
        <f t="shared" si="59"/>
        <v>Работал</v>
      </c>
      <c r="AD16" s="115" t="str">
        <f t="shared" si="59"/>
        <v>Работал</v>
      </c>
      <c r="AE16" s="115" t="str">
        <f t="shared" si="59"/>
        <v>Работал</v>
      </c>
      <c r="AF16" s="133" t="str">
        <f t="shared" si="59"/>
        <v/>
      </c>
      <c r="AG16" s="133" t="str">
        <f t="shared" si="59"/>
        <v/>
      </c>
      <c r="AH16" s="115" t="str">
        <f t="shared" si="59"/>
        <v/>
      </c>
      <c r="AI16" s="115" t="str">
        <f t="shared" si="59"/>
        <v/>
      </c>
      <c r="AJ16" s="115" t="str">
        <f t="shared" si="59"/>
        <v/>
      </c>
    </row>
    <row r="17">
      <c r="B17" s="116" t="s">
        <v>644</v>
      </c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</row>
    <row r="18">
      <c r="B18" s="117" t="s">
        <v>645</v>
      </c>
      <c r="C18" s="117" t="s">
        <v>646</v>
      </c>
      <c r="D18" s="117" t="s">
        <v>647</v>
      </c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</row>
    <row r="19">
      <c r="B19" s="116"/>
      <c r="C19" s="118" t="s">
        <v>643</v>
      </c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K19" s="116" t="s">
        <v>648</v>
      </c>
    </row>
    <row r="20">
      <c r="A20" s="113">
        <v>1</v>
      </c>
      <c r="B20" s="113" t="str">
        <f>VLOOKUP($A20,Сотрудники!$A$3:$L$1202,2,0)</f>
        <v xml:space="preserve">Кузьмин Антон</v>
      </c>
      <c r="C20" s="113" t="str">
        <f>VLOOKUP($A20,Сотрудники!$A$3:$L$1202,8,0)</f>
        <v>Москва</v>
      </c>
      <c r="D20" s="114"/>
      <c r="E20" s="133"/>
      <c r="F20" s="115">
        <v>8</v>
      </c>
      <c r="G20" s="115">
        <v>8</v>
      </c>
      <c r="H20" s="115">
        <v>8</v>
      </c>
      <c r="I20" s="115">
        <v>8</v>
      </c>
      <c r="J20" s="115">
        <v>8</v>
      </c>
      <c r="K20" s="114"/>
      <c r="L20" s="133"/>
      <c r="M20" s="115">
        <v>8</v>
      </c>
      <c r="N20" s="115">
        <v>8</v>
      </c>
      <c r="O20" s="115">
        <v>8</v>
      </c>
      <c r="P20" s="115">
        <v>8</v>
      </c>
      <c r="Q20" s="115">
        <v>8</v>
      </c>
      <c r="R20" s="133">
        <v>8</v>
      </c>
      <c r="S20" s="133">
        <v>8</v>
      </c>
      <c r="T20" s="115">
        <v>8</v>
      </c>
      <c r="U20" s="115">
        <v>8</v>
      </c>
      <c r="V20" s="115">
        <v>8</v>
      </c>
      <c r="W20" s="115">
        <v>8</v>
      </c>
      <c r="X20" s="115">
        <v>8</v>
      </c>
      <c r="Y20" s="133"/>
      <c r="Z20" s="133"/>
      <c r="AA20" s="133"/>
      <c r="AB20" s="115">
        <v>8</v>
      </c>
      <c r="AC20" s="115">
        <v>8</v>
      </c>
      <c r="AD20" s="115">
        <v>8</v>
      </c>
      <c r="AE20" s="115">
        <v>8</v>
      </c>
      <c r="AF20" s="133"/>
      <c r="AG20" s="133"/>
      <c r="AH20" s="115"/>
      <c r="AI20" s="115"/>
      <c r="AJ20" s="115"/>
      <c r="AK20" s="116">
        <f t="shared" ref="AK20:AK33" si="66">SUM(D20:AJ20)</f>
        <v>168</v>
      </c>
    </row>
    <row r="21">
      <c r="A21" s="113">
        <v>2</v>
      </c>
      <c r="B21" s="113" t="str">
        <f>VLOOKUP($A21,Сотрудники!$A$3:$L$1202,2,0)</f>
        <v xml:space="preserve">Крейнделин Борис </v>
      </c>
      <c r="C21" s="113" t="str">
        <f>VLOOKUP($A21,Сотрудники!$A$3:$L$1202,8,0)</f>
        <v>Москва</v>
      </c>
      <c r="D21" s="114"/>
      <c r="E21" s="133"/>
      <c r="F21" s="115">
        <v>8</v>
      </c>
      <c r="G21" s="115">
        <v>8</v>
      </c>
      <c r="H21" s="115">
        <v>8</v>
      </c>
      <c r="I21" s="115">
        <v>8</v>
      </c>
      <c r="J21" s="115">
        <v>8</v>
      </c>
      <c r="K21" s="114"/>
      <c r="L21" s="133"/>
      <c r="M21" s="115">
        <v>8</v>
      </c>
      <c r="N21" s="115">
        <v>8</v>
      </c>
      <c r="O21" s="115">
        <v>8</v>
      </c>
      <c r="P21" s="115">
        <v>8</v>
      </c>
      <c r="Q21" s="115">
        <v>8</v>
      </c>
      <c r="R21" s="133"/>
      <c r="S21" s="133"/>
      <c r="T21" s="115">
        <v>8</v>
      </c>
      <c r="U21" s="115">
        <v>8</v>
      </c>
      <c r="V21" s="115">
        <v>8</v>
      </c>
      <c r="W21" s="115">
        <v>8</v>
      </c>
      <c r="X21" s="115">
        <v>8</v>
      </c>
      <c r="Y21" s="133"/>
      <c r="Z21" s="133"/>
      <c r="AA21" s="133"/>
      <c r="AB21" s="115">
        <v>8</v>
      </c>
      <c r="AC21" s="115">
        <v>8</v>
      </c>
      <c r="AD21" s="115">
        <v>8</v>
      </c>
      <c r="AE21" s="115">
        <v>8</v>
      </c>
      <c r="AF21" s="133"/>
      <c r="AG21" s="133"/>
      <c r="AH21" s="115"/>
      <c r="AI21" s="115"/>
      <c r="AJ21" s="115"/>
      <c r="AK21" s="116">
        <f t="shared" si="66"/>
        <v>152</v>
      </c>
    </row>
    <row r="22">
      <c r="A22" s="113">
        <v>3</v>
      </c>
      <c r="B22" s="113" t="str">
        <f>VLOOKUP($A22,Сотрудники!$A$3:$L$1202,2,0)</f>
        <v xml:space="preserve">Асеев Феофан</v>
      </c>
      <c r="C22" s="113" t="str">
        <f>VLOOKUP($A22,Сотрудники!$A$3:$L$1202,8,0)</f>
        <v>Москва</v>
      </c>
      <c r="D22" s="114"/>
      <c r="E22" s="133"/>
      <c r="F22" s="115">
        <v>8</v>
      </c>
      <c r="G22" s="115">
        <v>8</v>
      </c>
      <c r="H22" s="115">
        <v>8</v>
      </c>
      <c r="I22" s="115">
        <v>8</v>
      </c>
      <c r="J22" s="115">
        <v>8</v>
      </c>
      <c r="K22" s="114"/>
      <c r="L22" s="133"/>
      <c r="M22" s="115">
        <v>8</v>
      </c>
      <c r="N22" s="115">
        <v>8</v>
      </c>
      <c r="O22" s="115">
        <v>8</v>
      </c>
      <c r="P22" s="115">
        <v>8</v>
      </c>
      <c r="Q22" s="115">
        <v>8</v>
      </c>
      <c r="R22" s="133"/>
      <c r="S22" s="133"/>
      <c r="T22" s="115">
        <v>8</v>
      </c>
      <c r="U22" s="115">
        <v>8</v>
      </c>
      <c r="V22" s="115">
        <v>8</v>
      </c>
      <c r="W22" s="115">
        <v>8</v>
      </c>
      <c r="X22" s="115">
        <v>8</v>
      </c>
      <c r="Y22" s="133"/>
      <c r="Z22" s="133"/>
      <c r="AA22" s="133"/>
      <c r="AB22" s="115">
        <v>8</v>
      </c>
      <c r="AC22" s="115">
        <v>8</v>
      </c>
      <c r="AD22" s="115">
        <v>8</v>
      </c>
      <c r="AE22" s="115">
        <v>8</v>
      </c>
      <c r="AF22" s="133"/>
      <c r="AG22" s="133"/>
      <c r="AH22" s="115"/>
      <c r="AI22" s="115"/>
      <c r="AJ22" s="115"/>
      <c r="AK22" s="116">
        <f t="shared" si="66"/>
        <v>152</v>
      </c>
    </row>
    <row r="23">
      <c r="A23" s="108">
        <v>5</v>
      </c>
      <c r="B23" s="113" t="str">
        <f>VLOOKUP($A23,Сотрудники!$A$3:$L$1202,2,0)</f>
        <v xml:space="preserve">Яковлев Дмитрий</v>
      </c>
      <c r="C23" s="113" t="str">
        <f>VLOOKUP($A23,Сотрудники!$A$3:$L$1202,8,0)</f>
        <v>Москва</v>
      </c>
      <c r="D23" s="114"/>
      <c r="E23" s="133"/>
      <c r="F23" s="115">
        <v>8</v>
      </c>
      <c r="G23" s="115">
        <v>8</v>
      </c>
      <c r="H23" s="115">
        <v>8</v>
      </c>
      <c r="I23" s="115">
        <v>8</v>
      </c>
      <c r="J23" s="115">
        <v>8</v>
      </c>
      <c r="K23" s="114"/>
      <c r="L23" s="133"/>
      <c r="M23" s="115">
        <v>8</v>
      </c>
      <c r="N23" s="115">
        <v>8</v>
      </c>
      <c r="O23" s="115">
        <v>8</v>
      </c>
      <c r="P23" s="115">
        <v>8</v>
      </c>
      <c r="Q23" s="115">
        <v>8</v>
      </c>
      <c r="R23" s="133"/>
      <c r="S23" s="133"/>
      <c r="T23" s="115">
        <v>8</v>
      </c>
      <c r="U23" s="115">
        <v>8</v>
      </c>
      <c r="V23" s="115">
        <v>8</v>
      </c>
      <c r="W23" s="115">
        <v>8</v>
      </c>
      <c r="X23" s="115">
        <v>8</v>
      </c>
      <c r="Y23" s="133"/>
      <c r="Z23" s="133"/>
      <c r="AA23" s="133"/>
      <c r="AB23" s="115">
        <v>8</v>
      </c>
      <c r="AC23" s="115">
        <v>8</v>
      </c>
      <c r="AD23" s="115">
        <v>8</v>
      </c>
      <c r="AE23" s="115">
        <v>8</v>
      </c>
      <c r="AF23" s="133"/>
      <c r="AG23" s="133"/>
      <c r="AH23" s="115"/>
      <c r="AI23" s="115"/>
      <c r="AJ23" s="115"/>
      <c r="AK23" s="116">
        <f t="shared" si="66"/>
        <v>152</v>
      </c>
    </row>
    <row r="24">
      <c r="A24" s="108">
        <v>7</v>
      </c>
      <c r="B24" s="113" t="str">
        <f>VLOOKUP($A24,Сотрудники!$A$3:$L$1202,2,0)</f>
        <v xml:space="preserve">Гайнуллин Закван</v>
      </c>
      <c r="C24" s="113" t="str">
        <f>VLOOKUP($A24,Сотрудники!$A$3:$L$1202,8,0)</f>
        <v>Екатеринбург</v>
      </c>
      <c r="D24" s="114"/>
      <c r="E24" s="133"/>
      <c r="F24" s="115">
        <v>8</v>
      </c>
      <c r="G24" s="115">
        <v>8</v>
      </c>
      <c r="H24" s="115">
        <v>8</v>
      </c>
      <c r="I24" s="115">
        <v>8</v>
      </c>
      <c r="J24" s="115">
        <v>8</v>
      </c>
      <c r="K24" s="114"/>
      <c r="L24" s="133"/>
      <c r="M24" s="115"/>
      <c r="N24" s="115"/>
      <c r="O24" s="115"/>
      <c r="P24" s="115"/>
      <c r="Q24" s="115"/>
      <c r="R24" s="133"/>
      <c r="S24" s="133"/>
      <c r="T24" s="115"/>
      <c r="U24" s="115"/>
      <c r="V24" s="115"/>
      <c r="W24" s="115"/>
      <c r="X24" s="115"/>
      <c r="Y24" s="133"/>
      <c r="Z24" s="133"/>
      <c r="AA24" s="133"/>
      <c r="AB24" s="115"/>
      <c r="AC24" s="115"/>
      <c r="AD24" s="115"/>
      <c r="AE24" s="115"/>
      <c r="AF24" s="133"/>
      <c r="AG24" s="133"/>
      <c r="AH24" s="115"/>
      <c r="AI24" s="115"/>
      <c r="AJ24" s="115"/>
      <c r="AK24" s="116">
        <f t="shared" si="66"/>
        <v>40</v>
      </c>
    </row>
    <row r="25">
      <c r="A25" s="108">
        <v>8</v>
      </c>
      <c r="B25" s="113" t="str">
        <f>VLOOKUP($A25,Сотрудники!$A$3:$L$1202,2,0)</f>
        <v xml:space="preserve">Хохлова Крестина</v>
      </c>
      <c r="C25" s="113" t="str">
        <f>VLOOKUP($A25,Сотрудники!$A$3:$L$1202,8,0)</f>
        <v>Москва</v>
      </c>
      <c r="D25" s="114"/>
      <c r="E25" s="114"/>
      <c r="F25" s="115">
        <v>8</v>
      </c>
      <c r="G25" s="115">
        <v>8</v>
      </c>
      <c r="H25" s="115">
        <v>8</v>
      </c>
      <c r="I25" s="115">
        <v>8</v>
      </c>
      <c r="J25" s="115">
        <v>8</v>
      </c>
      <c r="K25" s="114"/>
      <c r="L25" s="133"/>
      <c r="M25" s="115">
        <v>8</v>
      </c>
      <c r="N25" s="115">
        <v>8</v>
      </c>
      <c r="O25" s="115">
        <v>8</v>
      </c>
      <c r="P25" s="115">
        <v>8</v>
      </c>
      <c r="Q25" s="115">
        <v>8</v>
      </c>
      <c r="R25" s="133"/>
      <c r="S25" s="133"/>
      <c r="T25" s="115">
        <v>8</v>
      </c>
      <c r="U25" s="115">
        <v>8</v>
      </c>
      <c r="V25" s="115">
        <v>8</v>
      </c>
      <c r="W25" s="115">
        <v>8</v>
      </c>
      <c r="X25" s="115">
        <v>8</v>
      </c>
      <c r="Y25" s="133"/>
      <c r="Z25" s="133"/>
      <c r="AA25" s="133"/>
      <c r="AB25" s="115">
        <v>0</v>
      </c>
      <c r="AC25" s="115">
        <v>0</v>
      </c>
      <c r="AD25" s="115">
        <v>0</v>
      </c>
      <c r="AE25" s="115">
        <v>0</v>
      </c>
      <c r="AF25" s="133"/>
      <c r="AG25" s="133"/>
      <c r="AH25" s="115"/>
      <c r="AI25" s="115"/>
      <c r="AJ25" s="115"/>
      <c r="AK25" s="116">
        <f t="shared" si="66"/>
        <v>120</v>
      </c>
    </row>
    <row r="26">
      <c r="A26" s="108">
        <v>9</v>
      </c>
      <c r="B26" s="113" t="str">
        <f>VLOOKUP($A26,Сотрудники!$A$3:$L$1202,2,0)</f>
        <v xml:space="preserve">Пойш Виталий</v>
      </c>
      <c r="C26" s="113" t="str">
        <f>VLOOKUP($A26,Сотрудники!$A$3:$L$1202,8,0)</f>
        <v>Екатеринбург</v>
      </c>
      <c r="D26" s="114"/>
      <c r="E26" s="114"/>
      <c r="F26" s="115">
        <v>8</v>
      </c>
      <c r="G26" s="115">
        <v>8</v>
      </c>
      <c r="H26" s="115">
        <v>8</v>
      </c>
      <c r="I26" s="115">
        <v>8</v>
      </c>
      <c r="J26" s="115">
        <v>8</v>
      </c>
      <c r="K26" s="114"/>
      <c r="L26" s="133"/>
      <c r="M26" s="115">
        <v>8</v>
      </c>
      <c r="N26" s="115">
        <v>8</v>
      </c>
      <c r="O26" s="115">
        <v>8</v>
      </c>
      <c r="P26" s="115">
        <v>8</v>
      </c>
      <c r="Q26" s="115">
        <v>8</v>
      </c>
      <c r="R26" s="133"/>
      <c r="S26" s="133"/>
      <c r="T26" s="115">
        <v>8</v>
      </c>
      <c r="U26" s="115">
        <v>8</v>
      </c>
      <c r="V26" s="115">
        <v>8</v>
      </c>
      <c r="W26" s="115">
        <v>8</v>
      </c>
      <c r="X26" s="115">
        <v>8</v>
      </c>
      <c r="Y26" s="133"/>
      <c r="Z26" s="133"/>
      <c r="AA26" s="133"/>
      <c r="AB26" s="115">
        <v>8</v>
      </c>
      <c r="AC26" s="115">
        <v>8</v>
      </c>
      <c r="AD26" s="115">
        <v>8</v>
      </c>
      <c r="AE26" s="115">
        <v>8</v>
      </c>
      <c r="AF26" s="133"/>
      <c r="AG26" s="133"/>
      <c r="AH26" s="115"/>
      <c r="AI26" s="113"/>
      <c r="AJ26" s="113"/>
      <c r="AK26" s="116">
        <f t="shared" si="66"/>
        <v>152</v>
      </c>
    </row>
    <row r="27">
      <c r="A27" s="108">
        <v>10</v>
      </c>
      <c r="B27" s="113" t="str">
        <f>VLOOKUP($A27,Сотрудники!$A$3:$L$1202,2,0)</f>
        <v xml:space="preserve">Офицеров Дмитрий</v>
      </c>
      <c r="C27" s="113" t="str">
        <f>VLOOKUP($A27,Сотрудники!$A$3:$L$1202,8,0)</f>
        <v>СПБ</v>
      </c>
      <c r="D27" s="114"/>
      <c r="E27" s="114"/>
      <c r="F27" s="115">
        <v>8</v>
      </c>
      <c r="G27" s="115">
        <v>8</v>
      </c>
      <c r="H27" s="115">
        <v>8</v>
      </c>
      <c r="I27" s="115">
        <v>8</v>
      </c>
      <c r="J27" s="115">
        <v>8</v>
      </c>
      <c r="K27" s="114"/>
      <c r="L27" s="133"/>
      <c r="M27" s="115">
        <v>8</v>
      </c>
      <c r="N27" s="115">
        <v>8</v>
      </c>
      <c r="O27" s="115">
        <v>8</v>
      </c>
      <c r="P27" s="115">
        <v>8</v>
      </c>
      <c r="Q27" s="115">
        <v>8</v>
      </c>
      <c r="R27" s="133"/>
      <c r="S27" s="133"/>
      <c r="T27" s="115">
        <v>8</v>
      </c>
      <c r="U27" s="115">
        <v>8</v>
      </c>
      <c r="V27" s="115">
        <v>8</v>
      </c>
      <c r="W27" s="115">
        <v>8</v>
      </c>
      <c r="X27" s="115">
        <v>8</v>
      </c>
      <c r="Y27" s="133"/>
      <c r="Z27" s="133"/>
      <c r="AA27" s="133"/>
      <c r="AB27" s="115">
        <v>8</v>
      </c>
      <c r="AC27" s="115">
        <v>8</v>
      </c>
      <c r="AD27" s="115">
        <v>8</v>
      </c>
      <c r="AE27" s="115">
        <v>8</v>
      </c>
      <c r="AF27" s="133"/>
      <c r="AG27" s="133"/>
      <c r="AH27" s="115"/>
      <c r="AI27" s="113"/>
      <c r="AJ27" s="113"/>
      <c r="AK27" s="116">
        <f t="shared" si="66"/>
        <v>152</v>
      </c>
    </row>
    <row r="28">
      <c r="A28" s="108">
        <v>11</v>
      </c>
      <c r="B28" s="113" t="str">
        <f>VLOOKUP($A28,Сотрудники!$A$3:$L$1202,2,0)</f>
        <v xml:space="preserve">Муштекенов Тимур</v>
      </c>
      <c r="C28" s="113" t="str">
        <f>VLOOKUP($A28,Сотрудники!$A$3:$L$1202,8,0)</f>
        <v>СПБ</v>
      </c>
      <c r="D28" s="114"/>
      <c r="E28" s="114"/>
      <c r="F28" s="115">
        <v>8</v>
      </c>
      <c r="G28" s="115">
        <v>8</v>
      </c>
      <c r="H28" s="115">
        <v>8</v>
      </c>
      <c r="I28" s="115">
        <v>8</v>
      </c>
      <c r="J28" s="115">
        <v>8</v>
      </c>
      <c r="K28" s="114"/>
      <c r="L28" s="133"/>
      <c r="M28" s="115">
        <v>8</v>
      </c>
      <c r="N28" s="115">
        <v>8</v>
      </c>
      <c r="O28" s="115">
        <v>8</v>
      </c>
      <c r="P28" s="115">
        <v>8</v>
      </c>
      <c r="Q28" s="115">
        <v>8</v>
      </c>
      <c r="R28" s="114"/>
      <c r="S28" s="114"/>
      <c r="T28" s="115">
        <v>8</v>
      </c>
      <c r="U28" s="115">
        <v>8</v>
      </c>
      <c r="V28" s="115">
        <v>8</v>
      </c>
      <c r="W28" s="115">
        <v>8</v>
      </c>
      <c r="X28" s="115">
        <v>8</v>
      </c>
      <c r="Y28" s="114"/>
      <c r="Z28" s="114"/>
      <c r="AA28" s="133"/>
      <c r="AB28" s="115">
        <v>8</v>
      </c>
      <c r="AC28" s="115">
        <v>8</v>
      </c>
      <c r="AD28" s="115">
        <v>8</v>
      </c>
      <c r="AE28" s="115">
        <v>8</v>
      </c>
      <c r="AF28" s="133"/>
      <c r="AG28" s="133"/>
      <c r="AH28" s="115"/>
      <c r="AI28" s="113"/>
      <c r="AJ28" s="113"/>
      <c r="AK28" s="116">
        <f t="shared" si="66"/>
        <v>152</v>
      </c>
    </row>
    <row r="29">
      <c r="A29" s="108">
        <v>12</v>
      </c>
      <c r="B29" s="113" t="str">
        <f>VLOOKUP($A29,Сотрудники!$A$3:$L$1202,2,0)</f>
        <v xml:space="preserve">Нурбаева Елена</v>
      </c>
      <c r="C29" s="113" t="str">
        <f>VLOOKUP($A29,Сотрудники!$A$3:$L$1202,8,0)</f>
        <v>Москва</v>
      </c>
      <c r="D29" s="114"/>
      <c r="E29" s="114"/>
      <c r="F29" s="115">
        <v>8</v>
      </c>
      <c r="G29" s="115">
        <v>8</v>
      </c>
      <c r="H29" s="115">
        <v>8</v>
      </c>
      <c r="I29" s="115">
        <v>8</v>
      </c>
      <c r="J29" s="115">
        <v>8</v>
      </c>
      <c r="K29" s="114"/>
      <c r="L29" s="133"/>
      <c r="M29" s="115">
        <v>8</v>
      </c>
      <c r="N29" s="115">
        <v>8</v>
      </c>
      <c r="O29" s="115">
        <v>8</v>
      </c>
      <c r="P29" s="115">
        <v>8</v>
      </c>
      <c r="Q29" s="115">
        <v>8</v>
      </c>
      <c r="R29" s="114"/>
      <c r="S29" s="114"/>
      <c r="T29" s="115">
        <v>8</v>
      </c>
      <c r="U29" s="115">
        <v>8</v>
      </c>
      <c r="V29" s="115">
        <v>8</v>
      </c>
      <c r="W29" s="115">
        <v>8</v>
      </c>
      <c r="X29" s="115">
        <v>8</v>
      </c>
      <c r="Y29" s="114"/>
      <c r="Z29" s="114"/>
      <c r="AA29" s="133"/>
      <c r="AB29" s="115">
        <v>8</v>
      </c>
      <c r="AC29" s="115">
        <v>8</v>
      </c>
      <c r="AD29" s="115">
        <v>8</v>
      </c>
      <c r="AE29" s="115">
        <v>8</v>
      </c>
      <c r="AF29" s="133"/>
      <c r="AG29" s="133"/>
      <c r="AH29" s="115"/>
      <c r="AI29" s="113"/>
      <c r="AJ29" s="113"/>
      <c r="AK29" s="116">
        <f t="shared" si="66"/>
        <v>152</v>
      </c>
    </row>
    <row r="30">
      <c r="A30" s="108">
        <v>13</v>
      </c>
      <c r="B30" s="113" t="str">
        <f>VLOOKUP($A30,Сотрудники!$A$3:$L$1202,2,0)</f>
        <v xml:space="preserve">Богданов Михаил</v>
      </c>
      <c r="C30" s="113" t="str">
        <f>VLOOKUP($A30,Сотрудники!$A$3:$L$1202,8,0)</f>
        <v>СПБ</v>
      </c>
      <c r="D30" s="114"/>
      <c r="E30" s="114"/>
      <c r="F30" s="115">
        <v>8</v>
      </c>
      <c r="G30" s="115">
        <v>8</v>
      </c>
      <c r="H30" s="115">
        <v>8</v>
      </c>
      <c r="I30" s="115">
        <v>8</v>
      </c>
      <c r="J30" s="115">
        <v>8</v>
      </c>
      <c r="K30" s="114"/>
      <c r="L30" s="133"/>
      <c r="M30" s="115">
        <v>8</v>
      </c>
      <c r="N30" s="115">
        <v>8</v>
      </c>
      <c r="O30" s="115">
        <v>8</v>
      </c>
      <c r="P30" s="115">
        <v>8</v>
      </c>
      <c r="Q30" s="115">
        <v>8</v>
      </c>
      <c r="R30" s="114"/>
      <c r="S30" s="114"/>
      <c r="T30" s="115">
        <v>8</v>
      </c>
      <c r="U30" s="115">
        <v>8</v>
      </c>
      <c r="V30" s="115">
        <v>8</v>
      </c>
      <c r="W30" s="115">
        <v>8</v>
      </c>
      <c r="X30" s="115">
        <v>8</v>
      </c>
      <c r="Y30" s="114"/>
      <c r="Z30" s="114"/>
      <c r="AA30" s="133"/>
      <c r="AB30" s="115">
        <v>8</v>
      </c>
      <c r="AC30" s="115">
        <v>8</v>
      </c>
      <c r="AD30" s="115">
        <v>8</v>
      </c>
      <c r="AE30" s="115">
        <v>8</v>
      </c>
      <c r="AF30" s="133"/>
      <c r="AG30" s="133"/>
      <c r="AH30" s="115"/>
      <c r="AI30" s="113"/>
      <c r="AJ30" s="113"/>
      <c r="AK30" s="116">
        <f t="shared" si="66"/>
        <v>152</v>
      </c>
    </row>
    <row r="31">
      <c r="A31" s="108">
        <v>14</v>
      </c>
      <c r="B31" s="113" t="str">
        <f>VLOOKUP($A31,Сотрудники!$A$3:$L$1202,2,0)</f>
        <v xml:space="preserve">Смирнова Екатерина</v>
      </c>
      <c r="C31" s="113" t="str">
        <f>VLOOKUP($A31,Сотрудники!$A$3:$L$1202,8,0)</f>
        <v>Москва</v>
      </c>
      <c r="D31" s="114"/>
      <c r="E31" s="114"/>
      <c r="F31" s="115"/>
      <c r="G31" s="113"/>
      <c r="H31" s="113"/>
      <c r="I31" s="113"/>
      <c r="J31" s="113"/>
      <c r="K31" s="114"/>
      <c r="L31" s="133"/>
      <c r="M31" s="113"/>
      <c r="N31" s="113"/>
      <c r="O31" s="113"/>
      <c r="P31" s="113"/>
      <c r="Q31" s="113"/>
      <c r="R31" s="114"/>
      <c r="S31" s="114"/>
      <c r="T31" s="115">
        <v>8</v>
      </c>
      <c r="U31" s="115">
        <v>8</v>
      </c>
      <c r="V31" s="115">
        <v>8</v>
      </c>
      <c r="W31" s="115">
        <v>8</v>
      </c>
      <c r="X31" s="115">
        <v>8</v>
      </c>
      <c r="Y31" s="114"/>
      <c r="Z31" s="114"/>
      <c r="AA31" s="133"/>
      <c r="AB31" s="115">
        <v>8</v>
      </c>
      <c r="AC31" s="115">
        <v>8</v>
      </c>
      <c r="AD31" s="115">
        <v>8</v>
      </c>
      <c r="AE31" s="115">
        <v>8</v>
      </c>
      <c r="AF31" s="133"/>
      <c r="AG31" s="133"/>
      <c r="AH31" s="115"/>
      <c r="AI31" s="113"/>
      <c r="AJ31" s="113"/>
      <c r="AK31" s="116">
        <f t="shared" si="66"/>
        <v>72</v>
      </c>
    </row>
    <row r="32">
      <c r="A32" s="108">
        <v>15</v>
      </c>
      <c r="B32" s="113" t="str">
        <f>VLOOKUP($A32,Сотрудники!$A$3:$L$1202,2,0)</f>
        <v xml:space="preserve">Герасимова Елизавета</v>
      </c>
      <c r="C32" s="113" t="str">
        <f>VLOOKUP($A32,Сотрудники!$A$3:$L$1202,8,0)</f>
        <v>Москва</v>
      </c>
      <c r="D32" s="114"/>
      <c r="E32" s="114"/>
      <c r="F32" s="115"/>
      <c r="G32" s="113"/>
      <c r="H32" s="113"/>
      <c r="I32" s="113"/>
      <c r="J32" s="113"/>
      <c r="K32" s="114"/>
      <c r="L32" s="133"/>
      <c r="M32" s="113"/>
      <c r="N32" s="113"/>
      <c r="O32" s="113"/>
      <c r="P32" s="113"/>
      <c r="Q32" s="113"/>
      <c r="R32" s="114"/>
      <c r="S32" s="114"/>
      <c r="T32" s="115">
        <v>8</v>
      </c>
      <c r="U32" s="115">
        <v>8</v>
      </c>
      <c r="V32" s="115">
        <v>8</v>
      </c>
      <c r="W32" s="115">
        <v>8</v>
      </c>
      <c r="X32" s="115">
        <v>8</v>
      </c>
      <c r="Y32" s="114"/>
      <c r="Z32" s="114"/>
      <c r="AA32" s="133"/>
      <c r="AB32" s="115">
        <v>8</v>
      </c>
      <c r="AC32" s="115">
        <v>8</v>
      </c>
      <c r="AD32" s="115">
        <v>8</v>
      </c>
      <c r="AE32" s="115">
        <v>8</v>
      </c>
      <c r="AF32" s="133"/>
      <c r="AG32" s="133"/>
      <c r="AH32" s="115"/>
      <c r="AI32" s="113"/>
      <c r="AJ32" s="113"/>
      <c r="AK32" s="116">
        <f t="shared" si="66"/>
        <v>72</v>
      </c>
    </row>
    <row r="33">
      <c r="A33" s="108">
        <v>16</v>
      </c>
      <c r="B33" s="113" t="str">
        <f>VLOOKUP($A33,Сотрудники!$A$3:$L$1202,2,0)</f>
        <v xml:space="preserve">Абдуллаева Анжелика</v>
      </c>
      <c r="C33" s="113" t="str">
        <f>VLOOKUP($A33,Сотрудники!$A$3:$L$1202,8,0)</f>
        <v>Москва</v>
      </c>
      <c r="D33" s="114"/>
      <c r="E33" s="114"/>
      <c r="F33" s="115"/>
      <c r="G33" s="113"/>
      <c r="H33" s="113"/>
      <c r="I33" s="113"/>
      <c r="J33" s="113"/>
      <c r="K33" s="114"/>
      <c r="L33" s="133"/>
      <c r="M33" s="113"/>
      <c r="N33" s="113"/>
      <c r="O33" s="113"/>
      <c r="P33" s="113"/>
      <c r="Q33" s="113"/>
      <c r="R33" s="114"/>
      <c r="S33" s="114"/>
      <c r="T33" s="115"/>
      <c r="U33" s="115"/>
      <c r="V33" s="115"/>
      <c r="W33" s="115">
        <v>8</v>
      </c>
      <c r="X33" s="115">
        <v>8</v>
      </c>
      <c r="Y33" s="114"/>
      <c r="Z33" s="114"/>
      <c r="AA33" s="133"/>
      <c r="AB33" s="115">
        <v>8</v>
      </c>
      <c r="AC33" s="115">
        <v>8</v>
      </c>
      <c r="AD33" s="115">
        <v>8</v>
      </c>
      <c r="AE33" s="115">
        <v>8</v>
      </c>
      <c r="AF33" s="133"/>
      <c r="AG33" s="133"/>
      <c r="AH33" s="115"/>
      <c r="AI33" s="113"/>
      <c r="AJ33" s="113"/>
      <c r="AK33" s="116">
        <f t="shared" si="66"/>
        <v>48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94">
      <selection activeCell="B7" activeCellId="0" sqref="B7:B18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0.0976562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660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Таблица25678[[#This Row],[Итого кол-во рабочих часов]]/8</f>
        <v>21</v>
      </c>
      <c r="G5" s="126"/>
      <c r="H5" s="126">
        <v>168</v>
      </c>
      <c r="I5" s="127" t="e">
        <f>VLOOKUP($A5,Сотрудники!$A$3:$L$1202,14,0)</f>
        <v>#REF!</v>
      </c>
      <c r="J5" s="128" t="e">
        <f t="shared" ref="J5:J13" si="67">I5/8</f>
        <v>#REF!</v>
      </c>
      <c r="K5" s="129" t="e">
        <f t="shared" ref="K5:K13" si="68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Таблица25678[[#This Row],[Итого кол-во рабочих часов]]/8</f>
        <v>19</v>
      </c>
      <c r="G6" s="126"/>
      <c r="H6" s="126">
        <v>152</v>
      </c>
      <c r="I6" s="127" t="e">
        <f>VLOOKUP($A6,Сотрудники!$A$3:$L$1202,14,0)</f>
        <v>#REF!</v>
      </c>
      <c r="J6" s="128" t="e">
        <f t="shared" si="67"/>
        <v>#REF!</v>
      </c>
      <c r="K6" s="129" t="e">
        <f t="shared" si="68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Таблица25678[[#This Row],[Итого кол-во рабочих часов]]/8</f>
        <v>19</v>
      </c>
      <c r="G7" s="131"/>
      <c r="H7" s="126">
        <v>152</v>
      </c>
      <c r="I7" s="127" t="e">
        <f>VLOOKUP($A7,Сотрудники!$A$3:$L$1202,14,0)</f>
        <v>#REF!</v>
      </c>
      <c r="J7" s="128" t="e">
        <f t="shared" si="67"/>
        <v>#REF!</v>
      </c>
      <c r="K7" s="129" t="e">
        <f t="shared" si="68"/>
        <v>#REF!</v>
      </c>
    </row>
    <row r="8" ht="33">
      <c r="A8" s="135">
        <v>5</v>
      </c>
      <c r="B8" s="125" t="str">
        <f>VLOOKUP($A8,Сотрудники!$A$3:$L$1202,2,0)</f>
        <v xml:space="preserve">Яковлев Дмитрий</v>
      </c>
      <c r="C8" s="125" t="str">
        <f>VLOOKUP($A8,Сотрудники!$A$3:$L$1202,9,0)</f>
        <v xml:space="preserve">Кредиты наличными 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Таблица25678[[#This Row],[Итого кол-во рабочих часов]]/8</f>
        <v>19</v>
      </c>
      <c r="G8" s="131"/>
      <c r="H8" s="131">
        <v>152</v>
      </c>
      <c r="I8" s="127" t="e">
        <f>VLOOKUP($A8,Сотрудники!$A$3:$L$1202,14,0)</f>
        <v>#REF!</v>
      </c>
      <c r="J8" s="128" t="e">
        <f t="shared" si="67"/>
        <v>#REF!</v>
      </c>
      <c r="K8" s="132" t="e">
        <f t="shared" si="68"/>
        <v>#REF!</v>
      </c>
    </row>
    <row r="9" ht="33">
      <c r="A9" s="135">
        <v>7</v>
      </c>
      <c r="B9" s="125" t="str">
        <f>VLOOKUP($A9,Сотрудники!$A$3:$L$1202,2,0)</f>
        <v xml:space="preserve">Гайнуллин Закван</v>
      </c>
      <c r="C9" s="125" t="str">
        <f>VLOOKUP($A9,Сотрудники!$A$3:$L$1202,9,0)</f>
        <v xml:space="preserve">Встречная конвертация</v>
      </c>
      <c r="D9" s="125">
        <f>VLOOKUP($A9,Сотрудники!$A$3:$L$1202,10,0)</f>
        <v>0</v>
      </c>
      <c r="E9" s="125">
        <f>VLOOKUP($A9,Сотрудники!$A$3:$L$1202,11,0)</f>
        <v>0</v>
      </c>
      <c r="F9" s="126">
        <f>H9/8</f>
        <v>5</v>
      </c>
      <c r="G9" s="131"/>
      <c r="H9" s="131">
        <v>40</v>
      </c>
      <c r="I9" s="127" t="e">
        <f>VLOOKUP($A9,Сотрудники!$A$3:$L$1202,14,0)</f>
        <v>#REF!</v>
      </c>
      <c r="J9" s="128" t="e">
        <f t="shared" si="67"/>
        <v>#REF!</v>
      </c>
      <c r="K9" s="132" t="e">
        <f t="shared" si="68"/>
        <v>#REF!</v>
      </c>
    </row>
    <row r="10" ht="33">
      <c r="A10" s="135">
        <v>8</v>
      </c>
      <c r="B10" s="125" t="str">
        <f>VLOOKUP($A10,Сотрудники!$A$3:$L$1202,2,0)</f>
        <v xml:space="preserve">Хохлова Крестина</v>
      </c>
      <c r="C10" s="125" t="str">
        <f>VLOOKUP($A10,Сотрудники!$A$3:$L$1202,9,0)</f>
        <v xml:space="preserve">Ресурсное планирование</v>
      </c>
      <c r="D10" s="125">
        <f>VLOOKUP($A10,Сотрудники!$A$3:$L$1202,10,0)</f>
        <v>0.14999999999999999</v>
      </c>
      <c r="E10" s="136">
        <f>VLOOKUP($A10,Сотрудники!$A$3:$L$1202,11,0)</f>
        <v>150000</v>
      </c>
      <c r="F10" s="126">
        <f t="shared" ref="F10:F18" si="69">H10/8</f>
        <v>15</v>
      </c>
      <c r="G10" s="131"/>
      <c r="H10" s="131">
        <v>120</v>
      </c>
      <c r="I10" s="127" t="e">
        <f>VLOOKUP($A10,Сотрудники!$A$3:$L$1202,14,0)</f>
        <v>#REF!</v>
      </c>
      <c r="J10" s="128" t="e">
        <f t="shared" si="67"/>
        <v>#REF!</v>
      </c>
      <c r="K10" s="132" t="e">
        <f t="shared" si="68"/>
        <v>#REF!</v>
      </c>
    </row>
    <row r="11" ht="49.5">
      <c r="A11" s="135">
        <v>9</v>
      </c>
      <c r="B11" s="125" t="str">
        <f>VLOOKUP($A11,Сотрудники!$A$3:$L$1202,2,0)</f>
        <v xml:space="preserve">Пойш Виталий</v>
      </c>
      <c r="C11" s="125" t="str">
        <f>VLOOKUP($A11,Сотрудники!$A$3:$L$1202,9,0)</f>
        <v xml:space="preserve">Единое окно сотрудника ЕОС ФЛ</v>
      </c>
      <c r="D11" s="125">
        <f>VLOOKUP($A11,Сотрудники!$A$3:$L$1202,10,0)</f>
        <v>0</v>
      </c>
      <c r="E11" s="125">
        <f>VLOOKUP($A11,Сотрудники!$A$3:$L$1202,11,0)</f>
        <v>303500</v>
      </c>
      <c r="F11" s="126">
        <f t="shared" si="69"/>
        <v>19</v>
      </c>
      <c r="G11" s="131"/>
      <c r="H11" s="131">
        <v>152</v>
      </c>
      <c r="I11" s="127" t="e">
        <f>VLOOKUP($A11,Сотрудники!$A$3:$L$1202,14,0)</f>
        <v>#REF!</v>
      </c>
      <c r="J11" s="128" t="e">
        <f t="shared" si="67"/>
        <v>#REF!</v>
      </c>
      <c r="K11" s="132" t="e">
        <f t="shared" si="68"/>
        <v>#REF!</v>
      </c>
    </row>
    <row r="12">
      <c r="A12" s="135">
        <v>10</v>
      </c>
      <c r="B12" s="125" t="str">
        <f>VLOOKUP($A12,Сотрудники!$A$3:$L$1202,2,0)</f>
        <v xml:space="preserve">Офицеров Дмитрий</v>
      </c>
      <c r="C12" s="125" t="str">
        <f>VLOOKUP($A12,Сотрудники!$A$3:$L$1202,9,0)</f>
        <v>приземление</v>
      </c>
      <c r="D12" s="125">
        <f>VLOOKUP($A12,Сотрудники!$A$3:$L$1202,10,0)</f>
        <v>0</v>
      </c>
      <c r="E12" s="125">
        <f>VLOOKUP($A12,Сотрудники!$A$3:$L$1202,11,0)</f>
        <v>218400</v>
      </c>
      <c r="F12" s="126">
        <f t="shared" si="69"/>
        <v>19</v>
      </c>
      <c r="G12" s="131"/>
      <c r="H12" s="131">
        <v>152</v>
      </c>
      <c r="I12" s="127" t="e">
        <f>VLOOKUP($A12,Сотрудники!$A$3:$L$1202,14,0)</f>
        <v>#REF!</v>
      </c>
      <c r="J12" s="128" t="e">
        <f t="shared" si="67"/>
        <v>#REF!</v>
      </c>
      <c r="K12" s="132" t="e">
        <f t="shared" si="68"/>
        <v>#REF!</v>
      </c>
    </row>
    <row r="13" ht="49.5">
      <c r="A13" s="135">
        <v>11</v>
      </c>
      <c r="B13" s="125" t="str">
        <f>VLOOKUP($A13,Сотрудники!$A$3:$L$1202,2,0)</f>
        <v xml:space="preserve">Муштекенов Тимур</v>
      </c>
      <c r="C13" s="125" t="str">
        <f>VLOOKUP($A13,Сотрудники!$A$3:$L$1202,9,0)</f>
        <v xml:space="preserve">Loan Manager/ Кредитный конвейер</v>
      </c>
      <c r="D13" s="125">
        <f>VLOOKUP($A13,Сотрудники!$A$3:$L$1202,10,0)</f>
        <v>0</v>
      </c>
      <c r="E13" s="125">
        <f>VLOOKUP($A13,Сотрудники!$A$3:$L$1202,11,0)</f>
        <v>0</v>
      </c>
      <c r="F13" s="126">
        <f t="shared" si="69"/>
        <v>19</v>
      </c>
      <c r="G13" s="131"/>
      <c r="H13" s="131">
        <v>152</v>
      </c>
      <c r="I13" s="127" t="e">
        <f>VLOOKUP($A13,Сотрудники!$A$3:$L$1202,14,0)</f>
        <v>#REF!</v>
      </c>
      <c r="J13" s="128" t="e">
        <f t="shared" si="67"/>
        <v>#REF!</v>
      </c>
      <c r="K13" s="132" t="e">
        <f t="shared" si="68"/>
        <v>#REF!</v>
      </c>
    </row>
    <row r="14">
      <c r="A14" s="135">
        <v>12</v>
      </c>
      <c r="B14" s="125" t="str">
        <f>VLOOKUP($A14,Сотрудники!$A$3:$L$1202,2,0)</f>
        <v xml:space="preserve">Нурбаева Елена</v>
      </c>
      <c r="C14" s="125" t="str">
        <f>VLOOKUP($A14,Сотрудники!$A$3:$L$1202,9,0)</f>
        <v>приземление</v>
      </c>
      <c r="D14" s="125">
        <f>VLOOKUP($A14,Сотрудники!$A$3:$L$1202,10,0)</f>
        <v>0</v>
      </c>
      <c r="E14" s="125">
        <f>VLOOKUP($A14,Сотрудники!$A$3:$L$1202,11,0)</f>
        <v>0</v>
      </c>
      <c r="F14" s="126">
        <f t="shared" si="69"/>
        <v>19</v>
      </c>
      <c r="G14" s="131"/>
      <c r="H14" s="131">
        <v>152</v>
      </c>
      <c r="I14" s="127" t="e">
        <f>VLOOKUP($A14,Сотрудники!$A$3:$L$1202,14,0)</f>
        <v>#REF!</v>
      </c>
      <c r="J14" s="128" t="e">
        <f t="shared" ref="J14:J18" si="70">I14/8</f>
        <v>#REF!</v>
      </c>
      <c r="K14" s="132" t="e">
        <f t="shared" ref="K14:K18" si="71">+H14*J14</f>
        <v>#REF!</v>
      </c>
    </row>
    <row r="15">
      <c r="A15" s="135">
        <v>13</v>
      </c>
      <c r="B15" s="125" t="str">
        <f>VLOOKUP($A15,Сотрудники!$A$3:$L$1202,2,0)</f>
        <v xml:space="preserve">Богданов Михаил</v>
      </c>
      <c r="C15" s="125" t="str">
        <f>VLOOKUP($A15,Сотрудники!$A$3:$L$1202,9,0)</f>
        <v xml:space="preserve">LM Риски</v>
      </c>
      <c r="D15" s="125">
        <f>VLOOKUP($A15,Сотрудники!$A$3:$L$1202,10,0)</f>
        <v>0</v>
      </c>
      <c r="E15" s="125">
        <f>VLOOKUP($A15,Сотрудники!$A$3:$L$1202,11,0)</f>
        <v>0</v>
      </c>
      <c r="F15" s="126">
        <f t="shared" si="69"/>
        <v>19</v>
      </c>
      <c r="G15" s="131"/>
      <c r="H15" s="131">
        <v>152</v>
      </c>
      <c r="I15" s="127" t="e">
        <f>VLOOKUP($A15,Сотрудники!$A$3:$L$1202,14,0)</f>
        <v>#REF!</v>
      </c>
      <c r="J15" s="128" t="e">
        <f t="shared" si="70"/>
        <v>#REF!</v>
      </c>
      <c r="K15" s="132" t="e">
        <f t="shared" si="71"/>
        <v>#REF!</v>
      </c>
    </row>
    <row r="16">
      <c r="A16" s="135">
        <v>14</v>
      </c>
      <c r="B16" s="125" t="str">
        <f>VLOOKUP($A16,Сотрудники!$A$3:$L$1202,2,0)</f>
        <v xml:space="preserve">Смирнова Екатерина</v>
      </c>
      <c r="C16" s="125" t="str">
        <f>VLOOKUP($A16,Сотрудники!$A$3:$L$1202,9,0)</f>
        <v>Tableau</v>
      </c>
      <c r="D16" s="125">
        <f>VLOOKUP($A16,Сотрудники!$A$3:$L$1202,10,0)</f>
        <v>0</v>
      </c>
      <c r="E16" s="125">
        <f>VLOOKUP($A16,Сотрудники!$A$3:$L$1202,11,0)</f>
        <v>0</v>
      </c>
      <c r="F16" s="126">
        <f t="shared" si="69"/>
        <v>9</v>
      </c>
      <c r="G16" s="131"/>
      <c r="H16" s="131">
        <v>72</v>
      </c>
      <c r="I16" s="127" t="e">
        <f>VLOOKUP($A16,Сотрудники!$A$3:$L$1202,14,0)</f>
        <v>#REF!</v>
      </c>
      <c r="J16" s="128" t="e">
        <f t="shared" si="70"/>
        <v>#REF!</v>
      </c>
      <c r="K16" s="132" t="e">
        <f t="shared" si="71"/>
        <v>#REF!</v>
      </c>
    </row>
    <row r="17" ht="33">
      <c r="A17" s="135">
        <v>15</v>
      </c>
      <c r="B17" s="125" t="str">
        <f>VLOOKUP($A17,Сотрудники!$A$3:$L$1202,2,0)</f>
        <v xml:space="preserve">Герасимова Елизавета</v>
      </c>
      <c r="C17" s="125" t="str">
        <f>VLOOKUP($A17,Сотрудники!$A$3:$L$1202,9,0)</f>
        <v xml:space="preserve">Ресурсное планирование</v>
      </c>
      <c r="D17" s="125">
        <f>VLOOKUP($A17,Сотрудники!$A$3:$L$1202,10,0)</f>
        <v>0.14999999999999999</v>
      </c>
      <c r="E17" s="125">
        <f>VLOOKUP($A17,Сотрудники!$A$3:$L$1202,11,0)</f>
        <v>150000</v>
      </c>
      <c r="F17" s="126">
        <f t="shared" si="69"/>
        <v>9</v>
      </c>
      <c r="G17" s="131"/>
      <c r="H17" s="131">
        <v>72</v>
      </c>
      <c r="I17" s="127" t="e">
        <f>VLOOKUP($A17,Сотрудники!$A$3:$L$1202,14,0)</f>
        <v>#REF!</v>
      </c>
      <c r="J17" s="128" t="e">
        <f t="shared" si="70"/>
        <v>#REF!</v>
      </c>
      <c r="K17" s="132" t="e">
        <f t="shared" si="71"/>
        <v>#REF!</v>
      </c>
    </row>
    <row r="18" ht="33">
      <c r="A18" s="137">
        <v>16</v>
      </c>
      <c r="B18" s="125" t="str">
        <f>VLOOKUP($A18,Сотрудники!$A$3:$L$1202,2,0)</f>
        <v xml:space="preserve">Абдуллаева Анжелика</v>
      </c>
      <c r="C18" s="125" t="str">
        <f>VLOOKUP($A18,Сотрудники!$A$3:$L$1202,9,0)</f>
        <v xml:space="preserve">Ресурсное планирование</v>
      </c>
      <c r="D18" s="125">
        <f>VLOOKUP($A18,Сотрудники!$A$3:$L$1202,10,0)</f>
        <v>0</v>
      </c>
      <c r="E18" s="125">
        <f>VLOOKUP($A18,Сотрудники!$A$3:$L$1202,11,0)</f>
        <v>0</v>
      </c>
      <c r="F18" s="126">
        <f t="shared" si="69"/>
        <v>6</v>
      </c>
      <c r="G18" s="131"/>
      <c r="H18" s="131">
        <v>48</v>
      </c>
      <c r="I18" s="127" t="e">
        <f>VLOOKUP($A18,Сотрудники!$A$3:$L$1202,14,0)</f>
        <v>#REF!</v>
      </c>
      <c r="J18" s="128" t="e">
        <f t="shared" si="70"/>
        <v>#REF!</v>
      </c>
      <c r="K18" s="132" t="e">
        <f t="shared" si="71"/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9">
      <pane activePane="bottomRight" state="frozen" topLeftCell="C3" xSplit="2" ySplit="2"/>
      <selection activeCell="B35" activeCellId="0" sqref="B35"/>
    </sheetView>
  </sheetViews>
  <sheetFormatPr defaultColWidth="9" defaultRowHeight="16.5"/>
  <cols>
    <col customWidth="1" min="1" max="1" style="108" width="3.3984375"/>
    <col bestFit="1" customWidth="1" min="2" max="2" style="108" width="29.3984375"/>
    <col customWidth="1" min="3" max="3" style="108" width="25.5976562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1">
        <v>43891</v>
      </c>
      <c r="E2" s="112">
        <f>D2+1</f>
        <v>43892</v>
      </c>
      <c r="F2" s="112">
        <f t="shared" ref="F2:G2" si="72">E2+1</f>
        <v>43893</v>
      </c>
      <c r="G2" s="112">
        <f t="shared" si="72"/>
        <v>43894</v>
      </c>
      <c r="H2" s="112">
        <f>G2+1</f>
        <v>43895</v>
      </c>
      <c r="I2" s="112">
        <f t="shared" ref="I2:AF2" si="73">H2+1</f>
        <v>43896</v>
      </c>
      <c r="J2" s="111">
        <f t="shared" si="73"/>
        <v>43897</v>
      </c>
      <c r="K2" s="111">
        <f t="shared" si="73"/>
        <v>43898</v>
      </c>
      <c r="L2" s="111">
        <f t="shared" si="73"/>
        <v>43899</v>
      </c>
      <c r="M2" s="112">
        <f t="shared" si="73"/>
        <v>43900</v>
      </c>
      <c r="N2" s="112">
        <f t="shared" si="73"/>
        <v>43901</v>
      </c>
      <c r="O2" s="112">
        <f t="shared" si="73"/>
        <v>43902</v>
      </c>
      <c r="P2" s="112">
        <f t="shared" si="73"/>
        <v>43903</v>
      </c>
      <c r="Q2" s="111">
        <f t="shared" si="73"/>
        <v>43904</v>
      </c>
      <c r="R2" s="111">
        <f t="shared" si="73"/>
        <v>43905</v>
      </c>
      <c r="S2" s="112">
        <f t="shared" si="73"/>
        <v>43906</v>
      </c>
      <c r="T2" s="112">
        <f t="shared" si="73"/>
        <v>43907</v>
      </c>
      <c r="U2" s="112">
        <f t="shared" si="73"/>
        <v>43908</v>
      </c>
      <c r="V2" s="112">
        <f t="shared" si="73"/>
        <v>43909</v>
      </c>
      <c r="W2" s="112">
        <f t="shared" si="73"/>
        <v>43910</v>
      </c>
      <c r="X2" s="111">
        <f t="shared" si="73"/>
        <v>43911</v>
      </c>
      <c r="Y2" s="111">
        <f t="shared" si="73"/>
        <v>43912</v>
      </c>
      <c r="Z2" s="112">
        <f t="shared" si="73"/>
        <v>43913</v>
      </c>
      <c r="AA2" s="112">
        <f t="shared" si="73"/>
        <v>43914</v>
      </c>
      <c r="AB2" s="112">
        <f t="shared" si="73"/>
        <v>43915</v>
      </c>
      <c r="AC2" s="112">
        <f t="shared" si="73"/>
        <v>43916</v>
      </c>
      <c r="AD2" s="112">
        <f t="shared" si="73"/>
        <v>43917</v>
      </c>
      <c r="AE2" s="111">
        <f t="shared" si="73"/>
        <v>43918</v>
      </c>
      <c r="AF2" s="111">
        <f t="shared" si="73"/>
        <v>43919</v>
      </c>
      <c r="AG2" s="112">
        <f>+AF2+1</f>
        <v>43920</v>
      </c>
      <c r="AH2" s="112">
        <f>+AG2+1</f>
        <v>43921</v>
      </c>
      <c r="AI2" s="112">
        <f>+AH2+1</f>
        <v>43922</v>
      </c>
      <c r="AJ2" s="112">
        <f>+AI2+1</f>
        <v>43923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4" t="str">
        <f t="shared" ref="D3:AJ26" si="74">IF(ISBLANK(D30),"",IF(D30=0,"Выходной",IF(D30&lt;&gt;0,"Работал","")))</f>
        <v/>
      </c>
      <c r="E3" s="115" t="str">
        <f t="shared" si="74"/>
        <v>Работал</v>
      </c>
      <c r="F3" s="115" t="str">
        <f t="shared" si="74"/>
        <v>Работал</v>
      </c>
      <c r="G3" s="115" t="str">
        <f t="shared" si="74"/>
        <v>Работал</v>
      </c>
      <c r="H3" s="115" t="str">
        <f t="shared" si="74"/>
        <v>Работал</v>
      </c>
      <c r="I3" s="115" t="str">
        <f t="shared" si="74"/>
        <v>Работал</v>
      </c>
      <c r="J3" s="114" t="str">
        <f t="shared" si="74"/>
        <v/>
      </c>
      <c r="K3" s="114" t="str">
        <f t="shared" si="74"/>
        <v/>
      </c>
      <c r="L3" s="133" t="str">
        <f t="shared" si="74"/>
        <v/>
      </c>
      <c r="M3" s="115" t="str">
        <f t="shared" si="74"/>
        <v>Работал</v>
      </c>
      <c r="N3" s="115" t="str">
        <f t="shared" si="74"/>
        <v>Работал</v>
      </c>
      <c r="O3" s="115" t="str">
        <f t="shared" si="74"/>
        <v>Работал</v>
      </c>
      <c r="P3" s="115" t="str">
        <f t="shared" si="74"/>
        <v>Работал</v>
      </c>
      <c r="Q3" s="133" t="str">
        <f t="shared" si="74"/>
        <v/>
      </c>
      <c r="R3" s="133" t="str">
        <f t="shared" si="74"/>
        <v/>
      </c>
      <c r="S3" s="115" t="str">
        <f t="shared" si="74"/>
        <v>Работал</v>
      </c>
      <c r="T3" s="115" t="str">
        <f t="shared" si="74"/>
        <v>Работал</v>
      </c>
      <c r="U3" s="115" t="str">
        <f t="shared" si="74"/>
        <v>Работал</v>
      </c>
      <c r="V3" s="115" t="str">
        <f t="shared" si="74"/>
        <v>Работал</v>
      </c>
      <c r="W3" s="115" t="str">
        <f t="shared" si="74"/>
        <v>Работал</v>
      </c>
      <c r="X3" s="133" t="str">
        <f t="shared" si="74"/>
        <v/>
      </c>
      <c r="Y3" s="133" t="str">
        <f t="shared" si="74"/>
        <v/>
      </c>
      <c r="Z3" s="115" t="str">
        <f t="shared" si="74"/>
        <v>Работал</v>
      </c>
      <c r="AA3" s="115" t="str">
        <f t="shared" si="74"/>
        <v>Работал</v>
      </c>
      <c r="AB3" s="115" t="str">
        <f t="shared" si="74"/>
        <v>Работал</v>
      </c>
      <c r="AC3" s="115" t="str">
        <f t="shared" si="74"/>
        <v>Работал</v>
      </c>
      <c r="AD3" s="115" t="str">
        <f t="shared" si="74"/>
        <v>Работал</v>
      </c>
      <c r="AE3" s="133" t="str">
        <f t="shared" si="74"/>
        <v/>
      </c>
      <c r="AF3" s="133" t="str">
        <f t="shared" si="74"/>
        <v/>
      </c>
      <c r="AG3" s="115" t="str">
        <f t="shared" si="74"/>
        <v>Работал</v>
      </c>
      <c r="AH3" s="115" t="str">
        <f t="shared" si="74"/>
        <v>Работал</v>
      </c>
      <c r="AI3" s="115" t="str">
        <f t="shared" si="74"/>
        <v/>
      </c>
      <c r="AJ3" s="115" t="str">
        <f t="shared" si="74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4" t="str">
        <f t="shared" si="74"/>
        <v/>
      </c>
      <c r="E4" s="115" t="str">
        <f t="shared" ref="E4:J26" si="75">IF(ISBLANK(E31),"",IF(E31=0,"Выходной",IF(E31&lt;&gt;0,"Работал","")))</f>
        <v>Работал</v>
      </c>
      <c r="F4" s="115" t="str">
        <f t="shared" si="74"/>
        <v>Работал</v>
      </c>
      <c r="G4" s="115" t="str">
        <f t="shared" si="74"/>
        <v>Работал</v>
      </c>
      <c r="H4" s="115" t="str">
        <f t="shared" si="74"/>
        <v>Работал</v>
      </c>
      <c r="I4" s="115" t="str">
        <f t="shared" si="74"/>
        <v>Работал</v>
      </c>
      <c r="J4" s="114" t="str">
        <f t="shared" si="74"/>
        <v/>
      </c>
      <c r="K4" s="114" t="str">
        <f t="shared" si="74"/>
        <v/>
      </c>
      <c r="L4" s="133" t="str">
        <f t="shared" si="74"/>
        <v/>
      </c>
      <c r="M4" s="115" t="str">
        <f t="shared" si="74"/>
        <v>Работал</v>
      </c>
      <c r="N4" s="115" t="str">
        <f t="shared" si="74"/>
        <v>Работал</v>
      </c>
      <c r="O4" s="115" t="str">
        <f t="shared" si="74"/>
        <v>Работал</v>
      </c>
      <c r="P4" s="115" t="str">
        <f t="shared" si="74"/>
        <v>Работал</v>
      </c>
      <c r="Q4" s="133" t="str">
        <f t="shared" si="74"/>
        <v/>
      </c>
      <c r="R4" s="133" t="str">
        <f t="shared" si="74"/>
        <v/>
      </c>
      <c r="S4" s="115" t="str">
        <f t="shared" si="74"/>
        <v>Работал</v>
      </c>
      <c r="T4" s="115" t="str">
        <f t="shared" si="74"/>
        <v>Работал</v>
      </c>
      <c r="U4" s="115" t="str">
        <f t="shared" si="74"/>
        <v>Работал</v>
      </c>
      <c r="V4" s="115" t="str">
        <f t="shared" si="74"/>
        <v>Работал</v>
      </c>
      <c r="W4" s="115" t="str">
        <f t="shared" si="74"/>
        <v>Работал</v>
      </c>
      <c r="X4" s="133" t="str">
        <f t="shared" si="74"/>
        <v/>
      </c>
      <c r="Y4" s="133" t="str">
        <f t="shared" si="74"/>
        <v/>
      </c>
      <c r="Z4" s="115" t="str">
        <f t="shared" si="74"/>
        <v>Выходной</v>
      </c>
      <c r="AA4" s="115" t="str">
        <f t="shared" si="74"/>
        <v>Выходной</v>
      </c>
      <c r="AB4" s="115" t="str">
        <f t="shared" si="74"/>
        <v>Выходной</v>
      </c>
      <c r="AC4" s="115" t="str">
        <f t="shared" si="74"/>
        <v>Выходной</v>
      </c>
      <c r="AD4" s="115" t="str">
        <f t="shared" si="74"/>
        <v>Выходной</v>
      </c>
      <c r="AE4" s="133" t="str">
        <f t="shared" si="74"/>
        <v/>
      </c>
      <c r="AF4" s="133" t="str">
        <f t="shared" si="74"/>
        <v/>
      </c>
      <c r="AG4" s="115" t="str">
        <f t="shared" si="74"/>
        <v>Работал</v>
      </c>
      <c r="AH4" s="115" t="str">
        <f t="shared" si="74"/>
        <v>Работал</v>
      </c>
      <c r="AI4" s="115" t="str">
        <f t="shared" si="74"/>
        <v/>
      </c>
      <c r="AJ4" s="115" t="str">
        <f t="shared" si="74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4" t="str">
        <f t="shared" si="74"/>
        <v/>
      </c>
      <c r="E5" s="115" t="str">
        <f t="shared" si="75"/>
        <v>Работал</v>
      </c>
      <c r="F5" s="115" t="str">
        <f t="shared" si="74"/>
        <v>Работал</v>
      </c>
      <c r="G5" s="115" t="str">
        <f t="shared" si="74"/>
        <v>Работал</v>
      </c>
      <c r="H5" s="115" t="str">
        <f t="shared" si="74"/>
        <v>Работал</v>
      </c>
      <c r="I5" s="115" t="str">
        <f t="shared" si="74"/>
        <v>Работал</v>
      </c>
      <c r="J5" s="114" t="str">
        <f t="shared" si="74"/>
        <v/>
      </c>
      <c r="K5" s="114" t="str">
        <f t="shared" si="74"/>
        <v/>
      </c>
      <c r="L5" s="133" t="str">
        <f t="shared" si="74"/>
        <v/>
      </c>
      <c r="M5" s="115" t="str">
        <f t="shared" si="74"/>
        <v>Работал</v>
      </c>
      <c r="N5" s="115" t="str">
        <f t="shared" si="74"/>
        <v>Работал</v>
      </c>
      <c r="O5" s="115" t="str">
        <f t="shared" si="74"/>
        <v>Работал</v>
      </c>
      <c r="P5" s="115" t="str">
        <f t="shared" si="74"/>
        <v>Работал</v>
      </c>
      <c r="Q5" s="133" t="str">
        <f t="shared" si="74"/>
        <v/>
      </c>
      <c r="R5" s="133" t="str">
        <f t="shared" si="74"/>
        <v/>
      </c>
      <c r="S5" s="115" t="str">
        <f t="shared" si="74"/>
        <v>Работал</v>
      </c>
      <c r="T5" s="115" t="str">
        <f t="shared" si="74"/>
        <v>Работал</v>
      </c>
      <c r="U5" s="115" t="str">
        <f t="shared" si="74"/>
        <v>Работал</v>
      </c>
      <c r="V5" s="115" t="str">
        <f t="shared" si="74"/>
        <v>Работал</v>
      </c>
      <c r="W5" s="115" t="str">
        <f t="shared" si="74"/>
        <v>Работал</v>
      </c>
      <c r="X5" s="133" t="str">
        <f t="shared" si="74"/>
        <v/>
      </c>
      <c r="Y5" s="133" t="str">
        <f t="shared" si="74"/>
        <v/>
      </c>
      <c r="Z5" s="115" t="str">
        <f t="shared" si="74"/>
        <v>Работал</v>
      </c>
      <c r="AA5" s="115" t="str">
        <f t="shared" si="74"/>
        <v>Работал</v>
      </c>
      <c r="AB5" s="115" t="str">
        <f t="shared" si="74"/>
        <v>Работал</v>
      </c>
      <c r="AC5" s="115" t="str">
        <f t="shared" si="74"/>
        <v>Работал</v>
      </c>
      <c r="AD5" s="115" t="str">
        <f t="shared" si="74"/>
        <v>Работал</v>
      </c>
      <c r="AE5" s="133" t="str">
        <f t="shared" si="74"/>
        <v/>
      </c>
      <c r="AF5" s="133" t="str">
        <f t="shared" si="74"/>
        <v/>
      </c>
      <c r="AG5" s="115" t="str">
        <f t="shared" si="74"/>
        <v>Работал</v>
      </c>
      <c r="AH5" s="115" t="str">
        <f t="shared" si="74"/>
        <v>Работал</v>
      </c>
      <c r="AI5" s="115" t="str">
        <f t="shared" si="74"/>
        <v/>
      </c>
      <c r="AJ5" s="115" t="str">
        <f t="shared" si="74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14" t="str">
        <f t="shared" si="74"/>
        <v/>
      </c>
      <c r="E6" s="115" t="str">
        <f t="shared" si="75"/>
        <v>Работал</v>
      </c>
      <c r="F6" s="115" t="str">
        <f t="shared" si="74"/>
        <v>Работал</v>
      </c>
      <c r="G6" s="115" t="str">
        <f t="shared" si="74"/>
        <v>Работал</v>
      </c>
      <c r="H6" s="115" t="str">
        <f t="shared" si="74"/>
        <v>Работал</v>
      </c>
      <c r="I6" s="115" t="str">
        <f t="shared" si="74"/>
        <v>Работал</v>
      </c>
      <c r="J6" s="114" t="str">
        <f t="shared" si="74"/>
        <v/>
      </c>
      <c r="K6" s="114" t="str">
        <f t="shared" si="74"/>
        <v/>
      </c>
      <c r="L6" s="133" t="str">
        <f t="shared" si="74"/>
        <v/>
      </c>
      <c r="M6" s="115" t="str">
        <f t="shared" si="74"/>
        <v>Работал</v>
      </c>
      <c r="N6" s="115" t="str">
        <f t="shared" si="74"/>
        <v>Работал</v>
      </c>
      <c r="O6" s="115" t="str">
        <f t="shared" si="74"/>
        <v>Работал</v>
      </c>
      <c r="P6" s="115" t="str">
        <f t="shared" si="74"/>
        <v>Работал</v>
      </c>
      <c r="Q6" s="133" t="str">
        <f t="shared" si="74"/>
        <v/>
      </c>
      <c r="R6" s="133" t="str">
        <f t="shared" si="74"/>
        <v/>
      </c>
      <c r="S6" s="115" t="str">
        <f t="shared" si="74"/>
        <v>Работал</v>
      </c>
      <c r="T6" s="115" t="str">
        <f t="shared" si="74"/>
        <v>Работал</v>
      </c>
      <c r="U6" s="115" t="str">
        <f t="shared" si="74"/>
        <v>Работал</v>
      </c>
      <c r="V6" s="115" t="str">
        <f t="shared" si="74"/>
        <v>Работал</v>
      </c>
      <c r="W6" s="115" t="str">
        <f t="shared" si="74"/>
        <v>Работал</v>
      </c>
      <c r="X6" s="133" t="str">
        <f t="shared" si="74"/>
        <v/>
      </c>
      <c r="Y6" s="133" t="str">
        <f t="shared" si="74"/>
        <v/>
      </c>
      <c r="Z6" s="115" t="str">
        <f t="shared" si="74"/>
        <v>Работал</v>
      </c>
      <c r="AA6" s="115" t="str">
        <f t="shared" si="74"/>
        <v>Работал</v>
      </c>
      <c r="AB6" s="115" t="str">
        <f t="shared" si="74"/>
        <v>Работал</v>
      </c>
      <c r="AC6" s="115" t="str">
        <f t="shared" si="74"/>
        <v>Работал</v>
      </c>
      <c r="AD6" s="115" t="str">
        <f t="shared" si="74"/>
        <v>Работал</v>
      </c>
      <c r="AE6" s="133" t="str">
        <f t="shared" si="74"/>
        <v/>
      </c>
      <c r="AF6" s="133" t="str">
        <f t="shared" si="74"/>
        <v/>
      </c>
      <c r="AG6" s="115" t="str">
        <f t="shared" si="74"/>
        <v>Работал</v>
      </c>
      <c r="AH6" s="115" t="str">
        <f t="shared" si="74"/>
        <v>Работал</v>
      </c>
      <c r="AI6" s="115" t="str">
        <f t="shared" si="74"/>
        <v/>
      </c>
      <c r="AJ6" s="115" t="str">
        <f t="shared" si="74"/>
        <v/>
      </c>
    </row>
    <row r="7">
      <c r="A7" s="108">
        <v>8</v>
      </c>
      <c r="B7" s="113" t="str">
        <f>VLOOKUP($A7,Сотрудники!$A$3:$L$1202,2,0)</f>
        <v xml:space="preserve">Хохлова Крестина</v>
      </c>
      <c r="C7" s="113" t="str">
        <f>VLOOKUP($A7,Сотрудники!$A$3:$L$1202,8,0)</f>
        <v>Москва</v>
      </c>
      <c r="D7" s="114" t="str">
        <f t="shared" si="74"/>
        <v/>
      </c>
      <c r="E7" s="115" t="str">
        <f t="shared" si="75"/>
        <v>Выходной</v>
      </c>
      <c r="F7" s="115" t="str">
        <f t="shared" ref="F7:AJ10" si="76">IF(ISBLANK(F34),"",IF(F34=0,"Выходной",IF(F34&lt;&gt;0,"Работал","")))</f>
        <v>Выходной</v>
      </c>
      <c r="G7" s="115" t="str">
        <f t="shared" si="76"/>
        <v>Выходной</v>
      </c>
      <c r="H7" s="115" t="str">
        <f t="shared" si="76"/>
        <v>Выходной</v>
      </c>
      <c r="I7" s="115" t="str">
        <f t="shared" si="76"/>
        <v>Выходной</v>
      </c>
      <c r="J7" s="114" t="str">
        <f t="shared" si="76"/>
        <v/>
      </c>
      <c r="K7" s="114" t="str">
        <f t="shared" si="76"/>
        <v/>
      </c>
      <c r="L7" s="133" t="str">
        <f t="shared" si="76"/>
        <v/>
      </c>
      <c r="M7" s="115" t="str">
        <f t="shared" si="76"/>
        <v>Выходной</v>
      </c>
      <c r="N7" s="115" t="str">
        <f t="shared" si="76"/>
        <v>Выходной</v>
      </c>
      <c r="O7" s="115" t="str">
        <f t="shared" si="76"/>
        <v>Выходной</v>
      </c>
      <c r="P7" s="115" t="str">
        <f t="shared" si="76"/>
        <v>Выходной</v>
      </c>
      <c r="Q7" s="133" t="str">
        <f t="shared" si="76"/>
        <v/>
      </c>
      <c r="R7" s="133" t="str">
        <f t="shared" si="76"/>
        <v/>
      </c>
      <c r="S7" s="115" t="str">
        <f t="shared" si="76"/>
        <v>Выходной</v>
      </c>
      <c r="T7" s="115" t="str">
        <f t="shared" si="76"/>
        <v>Выходной</v>
      </c>
      <c r="U7" s="115" t="str">
        <f t="shared" si="76"/>
        <v>Выходной</v>
      </c>
      <c r="V7" s="115" t="str">
        <f t="shared" si="76"/>
        <v>Выходной</v>
      </c>
      <c r="W7" s="115" t="str">
        <f t="shared" si="76"/>
        <v>Выходной</v>
      </c>
      <c r="X7" s="133" t="str">
        <f t="shared" si="76"/>
        <v/>
      </c>
      <c r="Y7" s="133" t="str">
        <f t="shared" si="76"/>
        <v/>
      </c>
      <c r="Z7" s="115" t="str">
        <f t="shared" si="76"/>
        <v>Выходной</v>
      </c>
      <c r="AA7" s="115" t="str">
        <f t="shared" si="76"/>
        <v>Выходной</v>
      </c>
      <c r="AB7" s="115" t="str">
        <f t="shared" si="76"/>
        <v>Выходной</v>
      </c>
      <c r="AC7" s="115" t="str">
        <f t="shared" si="76"/>
        <v>Выходной</v>
      </c>
      <c r="AD7" s="115" t="str">
        <f t="shared" si="76"/>
        <v>Выходной</v>
      </c>
      <c r="AE7" s="133" t="str">
        <f t="shared" si="76"/>
        <v/>
      </c>
      <c r="AF7" s="133" t="str">
        <f t="shared" si="76"/>
        <v/>
      </c>
      <c r="AG7" s="115" t="str">
        <f t="shared" si="76"/>
        <v>Выходной</v>
      </c>
      <c r="AH7" s="115" t="str">
        <f t="shared" si="76"/>
        <v>Выходной</v>
      </c>
      <c r="AI7" s="115" t="str">
        <f t="shared" si="76"/>
        <v/>
      </c>
      <c r="AJ7" s="115" t="str">
        <f t="shared" si="76"/>
        <v/>
      </c>
    </row>
    <row r="8">
      <c r="A8" s="108">
        <v>9</v>
      </c>
      <c r="B8" s="113" t="str">
        <f>VLOOKUP($A8,Сотрудники!$A$3:$L$1202,2,0)</f>
        <v xml:space="preserve">Пойш Виталий</v>
      </c>
      <c r="C8" s="113" t="str">
        <f>VLOOKUP($A8,Сотрудники!$A$3:$L$1202,8,0)</f>
        <v>Екатеринбург</v>
      </c>
      <c r="D8" s="114" t="str">
        <f t="shared" si="74"/>
        <v/>
      </c>
      <c r="E8" s="115" t="str">
        <f t="shared" si="75"/>
        <v>Работал</v>
      </c>
      <c r="F8" s="115" t="str">
        <f t="shared" si="76"/>
        <v>Работал</v>
      </c>
      <c r="G8" s="115" t="str">
        <f t="shared" si="76"/>
        <v>Работал</v>
      </c>
      <c r="H8" s="115" t="str">
        <f t="shared" si="76"/>
        <v>Работал</v>
      </c>
      <c r="I8" s="115" t="str">
        <f t="shared" si="76"/>
        <v>Работал</v>
      </c>
      <c r="J8" s="114" t="str">
        <f t="shared" si="76"/>
        <v/>
      </c>
      <c r="K8" s="114"/>
      <c r="L8" s="133"/>
      <c r="M8" s="115" t="str">
        <f t="shared" ref="M8:AJ26" si="77">IF(ISBLANK(M35),"",IF(M35=0,"Выходной",IF(M35&lt;&gt;0,"Работал","")))</f>
        <v>Работал</v>
      </c>
      <c r="N8" s="115" t="str">
        <f t="shared" si="77"/>
        <v>Работал</v>
      </c>
      <c r="O8" s="115" t="str">
        <f t="shared" si="77"/>
        <v>Работал</v>
      </c>
      <c r="P8" s="115" t="str">
        <f t="shared" si="77"/>
        <v>Работал</v>
      </c>
      <c r="Q8" s="133" t="str">
        <f t="shared" si="77"/>
        <v/>
      </c>
      <c r="R8" s="133" t="str">
        <f t="shared" si="77"/>
        <v/>
      </c>
      <c r="S8" s="115" t="str">
        <f t="shared" si="77"/>
        <v>Работал</v>
      </c>
      <c r="T8" s="115" t="str">
        <f t="shared" si="77"/>
        <v>Работал</v>
      </c>
      <c r="U8" s="115" t="str">
        <f t="shared" si="77"/>
        <v>Работал</v>
      </c>
      <c r="V8" s="115" t="str">
        <f t="shared" si="77"/>
        <v>Работал</v>
      </c>
      <c r="W8" s="115" t="str">
        <f t="shared" si="77"/>
        <v>Работал</v>
      </c>
      <c r="X8" s="133" t="str">
        <f t="shared" si="77"/>
        <v/>
      </c>
      <c r="Y8" s="133" t="str">
        <f t="shared" si="77"/>
        <v/>
      </c>
      <c r="Z8" s="115" t="str">
        <f t="shared" si="77"/>
        <v>Работал</v>
      </c>
      <c r="AA8" s="115" t="str">
        <f t="shared" si="77"/>
        <v>Работал</v>
      </c>
      <c r="AB8" s="115" t="str">
        <f t="shared" si="77"/>
        <v>Работал</v>
      </c>
      <c r="AC8" s="115" t="str">
        <f t="shared" si="77"/>
        <v>Работал</v>
      </c>
      <c r="AD8" s="115" t="str">
        <f t="shared" si="77"/>
        <v>Работал</v>
      </c>
      <c r="AE8" s="133" t="str">
        <f t="shared" si="77"/>
        <v/>
      </c>
      <c r="AF8" s="133" t="str">
        <f t="shared" si="77"/>
        <v/>
      </c>
      <c r="AG8" s="115" t="str">
        <f t="shared" si="77"/>
        <v>Работал</v>
      </c>
      <c r="AH8" s="115" t="str">
        <f t="shared" si="77"/>
        <v>Работал</v>
      </c>
      <c r="AI8" s="115" t="str">
        <f t="shared" si="77"/>
        <v/>
      </c>
      <c r="AJ8" s="115" t="str">
        <f t="shared" si="77"/>
        <v/>
      </c>
    </row>
    <row r="9">
      <c r="A9" s="108">
        <v>10</v>
      </c>
      <c r="B9" s="113" t="str">
        <f>VLOOKUP($A9,Сотрудники!$A$3:$L$1202,2,0)</f>
        <v xml:space="preserve">Офицеров Дмитрий</v>
      </c>
      <c r="C9" s="113" t="str">
        <f>VLOOKUP($A9,Сотрудники!$A$3:$L$1202,8,0)</f>
        <v>СПБ</v>
      </c>
      <c r="D9" s="114" t="str">
        <f t="shared" si="74"/>
        <v/>
      </c>
      <c r="E9" s="115" t="str">
        <f t="shared" si="75"/>
        <v>Работал</v>
      </c>
      <c r="F9" s="115" t="str">
        <f t="shared" si="76"/>
        <v>Работал</v>
      </c>
      <c r="G9" s="115" t="str">
        <f t="shared" si="76"/>
        <v>Работал</v>
      </c>
      <c r="H9" s="115" t="str">
        <f t="shared" si="76"/>
        <v>Работал</v>
      </c>
      <c r="I9" s="115" t="str">
        <f t="shared" si="76"/>
        <v>Работал</v>
      </c>
      <c r="J9" s="114" t="str">
        <f t="shared" si="76"/>
        <v/>
      </c>
      <c r="K9" s="114"/>
      <c r="L9" s="133"/>
      <c r="M9" s="115" t="str">
        <f t="shared" si="77"/>
        <v>Работал</v>
      </c>
      <c r="N9" s="115" t="str">
        <f t="shared" si="77"/>
        <v>Работал</v>
      </c>
      <c r="O9" s="115" t="str">
        <f t="shared" si="77"/>
        <v>Работал</v>
      </c>
      <c r="P9" s="115" t="str">
        <f t="shared" si="77"/>
        <v>Работал</v>
      </c>
      <c r="Q9" s="133" t="str">
        <f t="shared" si="77"/>
        <v/>
      </c>
      <c r="R9" s="133" t="str">
        <f t="shared" si="77"/>
        <v/>
      </c>
      <c r="S9" s="115" t="str">
        <f t="shared" si="77"/>
        <v>Работал</v>
      </c>
      <c r="T9" s="115" t="str">
        <f t="shared" si="77"/>
        <v>Работал</v>
      </c>
      <c r="U9" s="115" t="str">
        <f t="shared" si="77"/>
        <v>Работал</v>
      </c>
      <c r="V9" s="115" t="str">
        <f t="shared" si="77"/>
        <v>Работал</v>
      </c>
      <c r="W9" s="115" t="str">
        <f t="shared" si="77"/>
        <v>Работал</v>
      </c>
      <c r="X9" s="133" t="str">
        <f t="shared" si="77"/>
        <v/>
      </c>
      <c r="Y9" s="133" t="str">
        <f t="shared" si="77"/>
        <v/>
      </c>
      <c r="Z9" s="115" t="str">
        <f t="shared" si="77"/>
        <v>Работал</v>
      </c>
      <c r="AA9" s="115" t="str">
        <f t="shared" si="77"/>
        <v>Работал</v>
      </c>
      <c r="AB9" s="115" t="str">
        <f t="shared" si="77"/>
        <v>Работал</v>
      </c>
      <c r="AC9" s="115" t="str">
        <f t="shared" si="77"/>
        <v>Работал</v>
      </c>
      <c r="AD9" s="115" t="str">
        <f t="shared" si="77"/>
        <v>Работал</v>
      </c>
      <c r="AE9" s="133" t="str">
        <f t="shared" si="77"/>
        <v/>
      </c>
      <c r="AF9" s="133" t="str">
        <f t="shared" si="77"/>
        <v/>
      </c>
      <c r="AG9" s="115" t="str">
        <f t="shared" si="77"/>
        <v>Работал</v>
      </c>
      <c r="AH9" s="115" t="str">
        <f t="shared" si="77"/>
        <v>Работал</v>
      </c>
      <c r="AI9" s="115" t="str">
        <f t="shared" si="77"/>
        <v/>
      </c>
      <c r="AJ9" s="115" t="str">
        <f t="shared" ref="AJ9:AJ14" si="78">IF(ISBLANK(AJ36),"",IF(AJ36=0,"Выходной",IF(AJ36&lt;&gt;0,"Работал","")))</f>
        <v/>
      </c>
    </row>
    <row r="10">
      <c r="A10" s="108">
        <v>11</v>
      </c>
      <c r="B10" s="113" t="str">
        <f>VLOOKUP($A10,Сотрудники!$A$3:$L$1202,2,0)</f>
        <v xml:space="preserve">Муштекенов Тимур</v>
      </c>
      <c r="C10" s="113" t="str">
        <f>VLOOKUP($A10,Сотрудники!$A$3:$L$1202,8,0)</f>
        <v>СПБ</v>
      </c>
      <c r="D10" s="114" t="str">
        <f t="shared" si="74"/>
        <v/>
      </c>
      <c r="E10" s="115" t="str">
        <f t="shared" si="75"/>
        <v>Работал</v>
      </c>
      <c r="F10" s="115" t="str">
        <f t="shared" si="76"/>
        <v>Работал</v>
      </c>
      <c r="G10" s="115" t="str">
        <f t="shared" si="76"/>
        <v>Работал</v>
      </c>
      <c r="H10" s="115" t="str">
        <f t="shared" si="76"/>
        <v>Работал</v>
      </c>
      <c r="I10" s="115" t="str">
        <f t="shared" si="76"/>
        <v>Работал</v>
      </c>
      <c r="J10" s="114" t="str">
        <f t="shared" si="76"/>
        <v/>
      </c>
      <c r="K10" s="114"/>
      <c r="L10" s="133"/>
      <c r="M10" s="115" t="str">
        <f t="shared" si="77"/>
        <v>Работал</v>
      </c>
      <c r="N10" s="115" t="str">
        <f t="shared" si="77"/>
        <v>Работал</v>
      </c>
      <c r="O10" s="115" t="str">
        <f t="shared" si="77"/>
        <v>Работал</v>
      </c>
      <c r="P10" s="115" t="str">
        <f t="shared" si="77"/>
        <v>Работал</v>
      </c>
      <c r="Q10" s="133" t="str">
        <f t="shared" si="77"/>
        <v/>
      </c>
      <c r="R10" s="114" t="str">
        <f t="shared" si="77"/>
        <v/>
      </c>
      <c r="S10" s="115" t="str">
        <f t="shared" si="77"/>
        <v>Работал</v>
      </c>
      <c r="T10" s="115" t="str">
        <f t="shared" si="77"/>
        <v>Работал</v>
      </c>
      <c r="U10" s="115" t="str">
        <f t="shared" si="77"/>
        <v>Работал</v>
      </c>
      <c r="V10" s="115" t="str">
        <f t="shared" si="77"/>
        <v>Работал</v>
      </c>
      <c r="W10" s="115" t="str">
        <f t="shared" si="77"/>
        <v>Работал</v>
      </c>
      <c r="X10" s="133" t="str">
        <f t="shared" si="77"/>
        <v/>
      </c>
      <c r="Y10" s="133" t="str">
        <f t="shared" si="77"/>
        <v/>
      </c>
      <c r="Z10" s="115" t="str">
        <f t="shared" si="77"/>
        <v>Работал</v>
      </c>
      <c r="AA10" s="115" t="str">
        <f t="shared" si="77"/>
        <v>Работал</v>
      </c>
      <c r="AB10" s="115" t="str">
        <f t="shared" si="77"/>
        <v>Работал</v>
      </c>
      <c r="AC10" s="115" t="str">
        <f t="shared" si="77"/>
        <v>Работал</v>
      </c>
      <c r="AD10" s="115" t="str">
        <f t="shared" si="77"/>
        <v>Работал</v>
      </c>
      <c r="AE10" s="133" t="str">
        <f t="shared" si="77"/>
        <v/>
      </c>
      <c r="AF10" s="133" t="str">
        <f t="shared" si="77"/>
        <v/>
      </c>
      <c r="AG10" s="115" t="str">
        <f t="shared" si="77"/>
        <v>Работал</v>
      </c>
      <c r="AH10" s="115" t="str">
        <f t="shared" si="77"/>
        <v>Работал</v>
      </c>
      <c r="AI10" s="115" t="str">
        <f t="shared" si="77"/>
        <v/>
      </c>
      <c r="AJ10" s="115" t="str">
        <f t="shared" si="78"/>
        <v/>
      </c>
    </row>
    <row r="11">
      <c r="A11" s="108">
        <v>12</v>
      </c>
      <c r="B11" s="113" t="str">
        <f>VLOOKUP($A11,Сотрудники!$A$3:$L$1202,2,0)</f>
        <v xml:space="preserve">Нурбаева Елена</v>
      </c>
      <c r="C11" s="113" t="str">
        <f>VLOOKUP($A11,Сотрудники!$A$3:$L$1202,8,0)</f>
        <v>Москва</v>
      </c>
      <c r="D11" s="114" t="str">
        <f t="shared" si="74"/>
        <v/>
      </c>
      <c r="E11" s="115" t="str">
        <f t="shared" si="75"/>
        <v>Выходной</v>
      </c>
      <c r="F11" s="115" t="str">
        <f t="shared" si="75"/>
        <v>Выходной</v>
      </c>
      <c r="G11" s="115" t="str">
        <f t="shared" ref="G11:J13" si="79">IF(ISBLANK(G38),"",IF(G38=0,"Выходной",IF(G38&lt;&gt;0,"Работал","")))</f>
        <v>Выходной</v>
      </c>
      <c r="H11" s="115" t="str">
        <f t="shared" si="79"/>
        <v>Выходной</v>
      </c>
      <c r="I11" s="115" t="str">
        <f t="shared" si="79"/>
        <v>Выходной</v>
      </c>
      <c r="J11" s="114" t="str">
        <f t="shared" si="79"/>
        <v/>
      </c>
      <c r="K11" s="114"/>
      <c r="L11" s="133"/>
      <c r="M11" s="115" t="str">
        <f t="shared" si="77"/>
        <v>Работал</v>
      </c>
      <c r="N11" s="115" t="str">
        <f t="shared" si="77"/>
        <v>Работал</v>
      </c>
      <c r="O11" s="115" t="str">
        <f t="shared" si="77"/>
        <v>Работал</v>
      </c>
      <c r="P11" s="115" t="str">
        <f t="shared" si="77"/>
        <v>Работал</v>
      </c>
      <c r="Q11" s="133" t="str">
        <f t="shared" si="77"/>
        <v/>
      </c>
      <c r="R11" s="114" t="str">
        <f t="shared" si="77"/>
        <v/>
      </c>
      <c r="S11" s="115" t="str">
        <f t="shared" si="77"/>
        <v>Работал</v>
      </c>
      <c r="T11" s="115" t="str">
        <f t="shared" si="77"/>
        <v>Работал</v>
      </c>
      <c r="U11" s="115" t="str">
        <f t="shared" si="77"/>
        <v>Работал</v>
      </c>
      <c r="V11" s="115" t="str">
        <f t="shared" si="77"/>
        <v>Выходной</v>
      </c>
      <c r="W11" s="115" t="str">
        <f t="shared" si="77"/>
        <v>Выходной</v>
      </c>
      <c r="X11" s="133" t="str">
        <f t="shared" si="77"/>
        <v/>
      </c>
      <c r="Y11" s="133" t="str">
        <f t="shared" si="77"/>
        <v/>
      </c>
      <c r="Z11" s="115" t="str">
        <f t="shared" si="77"/>
        <v>Работал</v>
      </c>
      <c r="AA11" s="115" t="str">
        <f t="shared" si="77"/>
        <v>Работал</v>
      </c>
      <c r="AB11" s="115" t="str">
        <f t="shared" si="77"/>
        <v>Работал</v>
      </c>
      <c r="AC11" s="115" t="str">
        <f t="shared" si="77"/>
        <v>Работал</v>
      </c>
      <c r="AD11" s="115" t="str">
        <f t="shared" si="77"/>
        <v>Работал</v>
      </c>
      <c r="AE11" s="133" t="str">
        <f t="shared" si="77"/>
        <v/>
      </c>
      <c r="AF11" s="133" t="str">
        <f t="shared" si="77"/>
        <v/>
      </c>
      <c r="AG11" s="115" t="str">
        <f t="shared" si="77"/>
        <v>Работал</v>
      </c>
      <c r="AH11" s="115" t="str">
        <f t="shared" si="77"/>
        <v>Работал</v>
      </c>
      <c r="AI11" s="115" t="str">
        <f t="shared" si="77"/>
        <v/>
      </c>
      <c r="AJ11" s="115" t="str">
        <f t="shared" si="78"/>
        <v/>
      </c>
    </row>
    <row r="12">
      <c r="A12" s="108">
        <v>13</v>
      </c>
      <c r="B12" s="113" t="str">
        <f>VLOOKUP($A12,Сотрудники!$A$3:$L$1202,2,0)</f>
        <v xml:space="preserve">Богданов Михаил</v>
      </c>
      <c r="C12" s="113" t="str">
        <f>VLOOKUP($A12,Сотрудники!$A$3:$L$1202,8,0)</f>
        <v>СПБ</v>
      </c>
      <c r="D12" s="114" t="str">
        <f t="shared" si="74"/>
        <v/>
      </c>
      <c r="E12" s="115" t="str">
        <f t="shared" si="75"/>
        <v>Работал</v>
      </c>
      <c r="F12" s="115" t="str">
        <f t="shared" si="75"/>
        <v>Работал</v>
      </c>
      <c r="G12" s="115" t="str">
        <f t="shared" si="79"/>
        <v>Работал</v>
      </c>
      <c r="H12" s="115" t="str">
        <f t="shared" si="79"/>
        <v>Работал</v>
      </c>
      <c r="I12" s="115" t="str">
        <f t="shared" si="79"/>
        <v>Работал</v>
      </c>
      <c r="J12" s="114" t="str">
        <f t="shared" si="79"/>
        <v/>
      </c>
      <c r="K12" s="114"/>
      <c r="L12" s="133"/>
      <c r="M12" s="115" t="str">
        <f t="shared" si="77"/>
        <v>Работал</v>
      </c>
      <c r="N12" s="115" t="str">
        <f t="shared" si="77"/>
        <v>Работал</v>
      </c>
      <c r="O12" s="115" t="str">
        <f t="shared" si="77"/>
        <v>Работал</v>
      </c>
      <c r="P12" s="115" t="str">
        <f t="shared" si="77"/>
        <v>Работал</v>
      </c>
      <c r="Q12" s="133" t="str">
        <f t="shared" si="77"/>
        <v/>
      </c>
      <c r="R12" s="114" t="str">
        <f t="shared" si="77"/>
        <v/>
      </c>
      <c r="S12" s="115" t="str">
        <f t="shared" si="77"/>
        <v>Работал</v>
      </c>
      <c r="T12" s="115" t="str">
        <f t="shared" si="77"/>
        <v>Работал</v>
      </c>
      <c r="U12" s="115" t="str">
        <f t="shared" si="77"/>
        <v>Работал</v>
      </c>
      <c r="V12" s="115" t="str">
        <f t="shared" si="77"/>
        <v>Работал</v>
      </c>
      <c r="W12" s="115" t="str">
        <f t="shared" si="77"/>
        <v>Работал</v>
      </c>
      <c r="X12" s="133" t="str">
        <f t="shared" si="77"/>
        <v/>
      </c>
      <c r="Y12" s="133" t="str">
        <f t="shared" si="77"/>
        <v/>
      </c>
      <c r="Z12" s="115" t="str">
        <f t="shared" si="77"/>
        <v>Работал</v>
      </c>
      <c r="AA12" s="115" t="str">
        <f t="shared" si="77"/>
        <v>Работал</v>
      </c>
      <c r="AB12" s="115" t="str">
        <f t="shared" si="77"/>
        <v>Работал</v>
      </c>
      <c r="AC12" s="115" t="str">
        <f t="shared" si="77"/>
        <v>Работал</v>
      </c>
      <c r="AD12" s="115" t="str">
        <f t="shared" si="77"/>
        <v>Работал</v>
      </c>
      <c r="AE12" s="133" t="str">
        <f t="shared" si="77"/>
        <v/>
      </c>
      <c r="AF12" s="133" t="str">
        <f t="shared" si="77"/>
        <v/>
      </c>
      <c r="AG12" s="115" t="str">
        <f t="shared" si="77"/>
        <v>Работал</v>
      </c>
      <c r="AH12" s="115" t="str">
        <f t="shared" si="77"/>
        <v>Работал</v>
      </c>
      <c r="AI12" s="115" t="str">
        <f t="shared" si="77"/>
        <v/>
      </c>
      <c r="AJ12" s="115" t="str">
        <f t="shared" si="78"/>
        <v/>
      </c>
    </row>
    <row r="13">
      <c r="A13" s="108">
        <v>14</v>
      </c>
      <c r="B13" s="113" t="str">
        <f>VLOOKUP($A13,Сотрудники!$A$3:$L$1202,2,0)</f>
        <v xml:space="preserve">Смирнова Екатерина</v>
      </c>
      <c r="C13" s="113" t="str">
        <f>VLOOKUP($A13,Сотрудники!$A$3:$L$1202,8,0)</f>
        <v>Москва</v>
      </c>
      <c r="D13" s="114" t="str">
        <f t="shared" si="74"/>
        <v/>
      </c>
      <c r="E13" s="115" t="str">
        <f t="shared" si="75"/>
        <v>Работал</v>
      </c>
      <c r="F13" s="115" t="str">
        <f t="shared" si="75"/>
        <v>Работал</v>
      </c>
      <c r="G13" s="115" t="str">
        <f t="shared" si="79"/>
        <v>Работал</v>
      </c>
      <c r="H13" s="115" t="str">
        <f t="shared" si="79"/>
        <v>Работал</v>
      </c>
      <c r="I13" s="115" t="str">
        <f t="shared" si="79"/>
        <v>Работал</v>
      </c>
      <c r="J13" s="114" t="str">
        <f t="shared" si="79"/>
        <v/>
      </c>
      <c r="K13" s="114"/>
      <c r="L13" s="133"/>
      <c r="M13" s="115" t="str">
        <f t="shared" si="77"/>
        <v>Работал</v>
      </c>
      <c r="N13" s="115" t="str">
        <f t="shared" si="77"/>
        <v>Работал</v>
      </c>
      <c r="O13" s="115" t="str">
        <f t="shared" si="77"/>
        <v>Работал</v>
      </c>
      <c r="P13" s="115" t="str">
        <f t="shared" si="77"/>
        <v>Работал</v>
      </c>
      <c r="Q13" s="133" t="str">
        <f t="shared" si="77"/>
        <v/>
      </c>
      <c r="R13" s="114" t="str">
        <f t="shared" si="77"/>
        <v/>
      </c>
      <c r="S13" s="115" t="str">
        <f t="shared" si="77"/>
        <v>Работал</v>
      </c>
      <c r="T13" s="115" t="str">
        <f t="shared" si="77"/>
        <v>Работал</v>
      </c>
      <c r="U13" s="115" t="str">
        <f t="shared" si="77"/>
        <v>Работал</v>
      </c>
      <c r="V13" s="115" t="str">
        <f t="shared" si="77"/>
        <v>Работал</v>
      </c>
      <c r="W13" s="115" t="str">
        <f t="shared" si="77"/>
        <v>Работал</v>
      </c>
      <c r="X13" s="133" t="str">
        <f t="shared" si="77"/>
        <v/>
      </c>
      <c r="Y13" s="133" t="str">
        <f t="shared" si="77"/>
        <v/>
      </c>
      <c r="Z13" s="115" t="str">
        <f t="shared" si="77"/>
        <v>Работал</v>
      </c>
      <c r="AA13" s="115" t="str">
        <f t="shared" si="77"/>
        <v>Работал</v>
      </c>
      <c r="AB13" s="115" t="str">
        <f t="shared" si="77"/>
        <v>Работал</v>
      </c>
      <c r="AC13" s="115" t="str">
        <f t="shared" si="77"/>
        <v>Работал</v>
      </c>
      <c r="AD13" s="115" t="str">
        <f t="shared" si="77"/>
        <v>Работал</v>
      </c>
      <c r="AE13" s="133" t="str">
        <f t="shared" si="77"/>
        <v/>
      </c>
      <c r="AF13" s="133" t="str">
        <f t="shared" si="77"/>
        <v/>
      </c>
      <c r="AG13" s="115" t="str">
        <f t="shared" si="77"/>
        <v>Работал</v>
      </c>
      <c r="AH13" s="115" t="str">
        <f t="shared" si="77"/>
        <v>Работал</v>
      </c>
      <c r="AI13" s="115" t="str">
        <f t="shared" si="77"/>
        <v/>
      </c>
      <c r="AJ13" s="115" t="str">
        <f t="shared" si="78"/>
        <v/>
      </c>
    </row>
    <row r="14">
      <c r="A14" s="108">
        <v>15</v>
      </c>
      <c r="B14" s="113" t="str">
        <f>VLOOKUP($A14,Сотрудники!$A$3:$L$1202,2,0)</f>
        <v xml:space="preserve">Герасимова Елизавета</v>
      </c>
      <c r="C14" s="113" t="str">
        <f>VLOOKUP($A14,Сотрудники!$A$3:$L$1202,8,0)</f>
        <v>Москва</v>
      </c>
      <c r="D14" s="114" t="str">
        <f t="shared" si="74"/>
        <v/>
      </c>
      <c r="E14" s="115" t="str">
        <f t="shared" si="75"/>
        <v>Работал</v>
      </c>
      <c r="F14" s="115" t="str">
        <f t="shared" si="75"/>
        <v>Работал</v>
      </c>
      <c r="G14" s="115" t="str">
        <f t="shared" si="75"/>
        <v>Работал</v>
      </c>
      <c r="H14" s="115" t="str">
        <f t="shared" si="75"/>
        <v>Работал</v>
      </c>
      <c r="I14" s="115" t="str">
        <f t="shared" si="75"/>
        <v>Работал</v>
      </c>
      <c r="J14" s="114" t="str">
        <f t="shared" si="75"/>
        <v/>
      </c>
      <c r="K14" s="114"/>
      <c r="L14" s="133"/>
      <c r="M14" s="115" t="str">
        <f t="shared" si="77"/>
        <v>Работал</v>
      </c>
      <c r="N14" s="115" t="str">
        <f t="shared" si="77"/>
        <v>Работал</v>
      </c>
      <c r="O14" s="115" t="str">
        <f t="shared" si="77"/>
        <v>Работал</v>
      </c>
      <c r="P14" s="115" t="str">
        <f t="shared" si="77"/>
        <v>Работал</v>
      </c>
      <c r="Q14" s="133" t="str">
        <f t="shared" si="77"/>
        <v/>
      </c>
      <c r="R14" s="114" t="str">
        <f t="shared" si="77"/>
        <v/>
      </c>
      <c r="S14" s="115" t="str">
        <f t="shared" si="77"/>
        <v>Работал</v>
      </c>
      <c r="T14" s="115" t="str">
        <f t="shared" si="77"/>
        <v>Работал</v>
      </c>
      <c r="U14" s="115" t="str">
        <f t="shared" si="77"/>
        <v>Работал</v>
      </c>
      <c r="V14" s="115" t="str">
        <f t="shared" si="77"/>
        <v>Работал</v>
      </c>
      <c r="W14" s="115" t="str">
        <f t="shared" si="77"/>
        <v>Работал</v>
      </c>
      <c r="X14" s="133" t="str">
        <f t="shared" si="77"/>
        <v/>
      </c>
      <c r="Y14" s="133" t="str">
        <f t="shared" si="77"/>
        <v/>
      </c>
      <c r="Z14" s="115" t="str">
        <f t="shared" si="77"/>
        <v>Работал</v>
      </c>
      <c r="AA14" s="115" t="str">
        <f t="shared" si="77"/>
        <v>Работал</v>
      </c>
      <c r="AB14" s="115" t="str">
        <f t="shared" si="77"/>
        <v>Работал</v>
      </c>
      <c r="AC14" s="115" t="str">
        <f t="shared" si="77"/>
        <v>Работал</v>
      </c>
      <c r="AD14" s="115" t="str">
        <f t="shared" si="77"/>
        <v>Работал</v>
      </c>
      <c r="AE14" s="133" t="str">
        <f t="shared" si="77"/>
        <v/>
      </c>
      <c r="AF14" s="133" t="str">
        <f t="shared" si="77"/>
        <v/>
      </c>
      <c r="AG14" s="115" t="str">
        <f t="shared" si="77"/>
        <v>Работал</v>
      </c>
      <c r="AH14" s="115" t="str">
        <f t="shared" si="77"/>
        <v>Работал</v>
      </c>
      <c r="AI14" s="115" t="str">
        <f t="shared" si="77"/>
        <v/>
      </c>
      <c r="AJ14" s="115" t="str">
        <f t="shared" si="78"/>
        <v/>
      </c>
    </row>
    <row r="15">
      <c r="A15" s="108">
        <v>16</v>
      </c>
      <c r="B15" s="113" t="str">
        <f>VLOOKUP($A15,Сотрудники!$A$3:$L$1202,2,0)</f>
        <v xml:space="preserve">Абдуллаева Анжелика</v>
      </c>
      <c r="C15" s="113" t="str">
        <f>VLOOKUP($A15,Сотрудники!$A$3:$L$1202,8,0)</f>
        <v>Москва</v>
      </c>
      <c r="D15" s="114" t="str">
        <f t="shared" si="74"/>
        <v/>
      </c>
      <c r="E15" s="115" t="str">
        <f t="shared" si="75"/>
        <v>Работал</v>
      </c>
      <c r="F15" s="115" t="str">
        <f t="shared" si="75"/>
        <v>Работал</v>
      </c>
      <c r="G15" s="115" t="str">
        <f t="shared" si="75"/>
        <v>Работал</v>
      </c>
      <c r="H15" s="115" t="str">
        <f t="shared" si="75"/>
        <v>Работал</v>
      </c>
      <c r="I15" s="115" t="str">
        <f t="shared" si="75"/>
        <v>Работал</v>
      </c>
      <c r="J15" s="114" t="str">
        <f t="shared" si="75"/>
        <v/>
      </c>
      <c r="K15" s="114"/>
      <c r="L15" s="133"/>
      <c r="M15" s="115" t="str">
        <f t="shared" si="77"/>
        <v>Работал</v>
      </c>
      <c r="N15" s="115" t="str">
        <f t="shared" si="77"/>
        <v>Работал</v>
      </c>
      <c r="O15" s="115" t="str">
        <f t="shared" si="77"/>
        <v>Работал</v>
      </c>
      <c r="P15" s="115" t="str">
        <f t="shared" si="77"/>
        <v>Работал</v>
      </c>
      <c r="Q15" s="133" t="str">
        <f t="shared" si="77"/>
        <v/>
      </c>
      <c r="R15" s="114" t="str">
        <f t="shared" si="77"/>
        <v/>
      </c>
      <c r="S15" s="115" t="str">
        <f t="shared" si="77"/>
        <v>Работал</v>
      </c>
      <c r="T15" s="115" t="str">
        <f t="shared" si="77"/>
        <v>Работал</v>
      </c>
      <c r="U15" s="115" t="str">
        <f t="shared" si="77"/>
        <v>Работал</v>
      </c>
      <c r="V15" s="115" t="str">
        <f t="shared" si="77"/>
        <v>Работал</v>
      </c>
      <c r="W15" s="115" t="str">
        <f t="shared" si="77"/>
        <v>Работал</v>
      </c>
      <c r="X15" s="133" t="str">
        <f t="shared" si="77"/>
        <v/>
      </c>
      <c r="Y15" s="133" t="str">
        <f t="shared" si="77"/>
        <v/>
      </c>
      <c r="Z15" s="115" t="str">
        <f t="shared" si="77"/>
        <v>Работал</v>
      </c>
      <c r="AA15" s="115" t="str">
        <f t="shared" si="77"/>
        <v>Работал</v>
      </c>
      <c r="AB15" s="115" t="str">
        <f t="shared" si="77"/>
        <v>Работал</v>
      </c>
      <c r="AC15" s="115" t="str">
        <f t="shared" si="77"/>
        <v>Работал</v>
      </c>
      <c r="AD15" s="115" t="str">
        <f t="shared" si="77"/>
        <v>Работал</v>
      </c>
      <c r="AE15" s="133" t="str">
        <f t="shared" si="77"/>
        <v/>
      </c>
      <c r="AF15" s="133" t="str">
        <f t="shared" si="77"/>
        <v/>
      </c>
      <c r="AG15" s="115" t="str">
        <f t="shared" si="77"/>
        <v>Работал</v>
      </c>
      <c r="AH15" s="115" t="str">
        <f t="shared" si="77"/>
        <v>Работал</v>
      </c>
      <c r="AI15" s="115" t="str">
        <f t="shared" si="77"/>
        <v/>
      </c>
      <c r="AJ15" s="115" t="str">
        <f t="shared" si="77"/>
        <v/>
      </c>
    </row>
    <row r="16">
      <c r="A16" s="108">
        <v>17</v>
      </c>
      <c r="B16" s="113" t="str">
        <f>VLOOKUP($A16,Сотрудники!$A$3:$L$1202,2,0)</f>
        <v xml:space="preserve">Наймушин Евгений</v>
      </c>
      <c r="C16" s="113" t="str">
        <f>VLOOKUP($A16,Сотрудники!$A$3:$L$1202,8,0)</f>
        <v>Екатеринбург</v>
      </c>
      <c r="D16" s="114" t="str">
        <f t="shared" si="74"/>
        <v/>
      </c>
      <c r="E16" s="115" t="str">
        <f t="shared" si="75"/>
        <v>Работал</v>
      </c>
      <c r="F16" s="115" t="str">
        <f t="shared" si="75"/>
        <v>Работал</v>
      </c>
      <c r="G16" s="115" t="str">
        <f t="shared" si="75"/>
        <v>Работал</v>
      </c>
      <c r="H16" s="115" t="str">
        <f t="shared" si="75"/>
        <v>Работал</v>
      </c>
      <c r="I16" s="115" t="str">
        <f t="shared" si="75"/>
        <v>Работал</v>
      </c>
      <c r="J16" s="114" t="str">
        <f t="shared" si="75"/>
        <v/>
      </c>
      <c r="K16" s="114"/>
      <c r="L16" s="133"/>
      <c r="M16" s="115" t="str">
        <f t="shared" si="77"/>
        <v>Работал</v>
      </c>
      <c r="N16" s="115" t="str">
        <f t="shared" si="77"/>
        <v>Работал</v>
      </c>
      <c r="O16" s="115" t="str">
        <f t="shared" si="77"/>
        <v>Работал</v>
      </c>
      <c r="P16" s="115" t="str">
        <f t="shared" si="77"/>
        <v>Работал</v>
      </c>
      <c r="Q16" s="133" t="str">
        <f t="shared" si="77"/>
        <v/>
      </c>
      <c r="R16" s="114" t="str">
        <f t="shared" si="77"/>
        <v/>
      </c>
      <c r="S16" s="115" t="str">
        <f t="shared" si="77"/>
        <v>Работал</v>
      </c>
      <c r="T16" s="115" t="str">
        <f t="shared" si="77"/>
        <v>Работал</v>
      </c>
      <c r="U16" s="115" t="str">
        <f t="shared" si="77"/>
        <v>Работал</v>
      </c>
      <c r="V16" s="115" t="str">
        <f t="shared" si="77"/>
        <v>Работал</v>
      </c>
      <c r="W16" s="115" t="str">
        <f t="shared" si="77"/>
        <v>Работал</v>
      </c>
      <c r="X16" s="133" t="str">
        <f t="shared" si="77"/>
        <v/>
      </c>
      <c r="Y16" s="133" t="str">
        <f t="shared" si="77"/>
        <v/>
      </c>
      <c r="Z16" s="115" t="str">
        <f t="shared" si="77"/>
        <v>Работал</v>
      </c>
      <c r="AA16" s="115" t="str">
        <f t="shared" si="77"/>
        <v>Работал</v>
      </c>
      <c r="AB16" s="115" t="str">
        <f t="shared" si="77"/>
        <v>Работал</v>
      </c>
      <c r="AC16" s="115" t="str">
        <f t="shared" si="77"/>
        <v>Работал</v>
      </c>
      <c r="AD16" s="115" t="str">
        <f t="shared" si="77"/>
        <v>Работал</v>
      </c>
      <c r="AE16" s="133" t="str">
        <f t="shared" si="77"/>
        <v/>
      </c>
      <c r="AF16" s="133" t="str">
        <f t="shared" si="77"/>
        <v/>
      </c>
      <c r="AG16" s="115" t="str">
        <f t="shared" si="77"/>
        <v>Работал</v>
      </c>
      <c r="AH16" s="115" t="str">
        <f t="shared" si="77"/>
        <v>Работал</v>
      </c>
      <c r="AI16" s="115" t="str">
        <f t="shared" si="77"/>
        <v/>
      </c>
      <c r="AJ16" s="115" t="str">
        <f t="shared" si="77"/>
        <v/>
      </c>
    </row>
    <row r="17">
      <c r="A17" s="108">
        <v>18</v>
      </c>
      <c r="B17" s="113" t="str">
        <f>VLOOKUP($A17,Сотрудники!$A$3:$L$1202,2,0)</f>
        <v xml:space="preserve">Тимиргалеев Иван</v>
      </c>
      <c r="C17" s="113" t="str">
        <f>VLOOKUP($A17,Сотрудники!$A$3:$L$1202,8,0)</f>
        <v>Екатеринбург</v>
      </c>
      <c r="D17" s="114" t="str">
        <f t="shared" si="74"/>
        <v/>
      </c>
      <c r="E17" s="115" t="str">
        <f t="shared" si="75"/>
        <v>Работал</v>
      </c>
      <c r="F17" s="115" t="str">
        <f t="shared" si="75"/>
        <v>Работал</v>
      </c>
      <c r="G17" s="115" t="str">
        <f t="shared" si="75"/>
        <v>Работал</v>
      </c>
      <c r="H17" s="115" t="str">
        <f t="shared" si="75"/>
        <v>Работал</v>
      </c>
      <c r="I17" s="115" t="str">
        <f t="shared" si="75"/>
        <v>Работал</v>
      </c>
      <c r="J17" s="114" t="str">
        <f t="shared" si="75"/>
        <v/>
      </c>
      <c r="K17" s="114"/>
      <c r="L17" s="133"/>
      <c r="M17" s="115" t="str">
        <f t="shared" si="77"/>
        <v>Работал</v>
      </c>
      <c r="N17" s="115" t="str">
        <f t="shared" si="77"/>
        <v>Работал</v>
      </c>
      <c r="O17" s="115" t="str">
        <f t="shared" si="77"/>
        <v>Работал</v>
      </c>
      <c r="P17" s="115" t="str">
        <f t="shared" si="77"/>
        <v>Работал</v>
      </c>
      <c r="Q17" s="133" t="str">
        <f t="shared" si="77"/>
        <v/>
      </c>
      <c r="R17" s="114" t="str">
        <f t="shared" si="77"/>
        <v/>
      </c>
      <c r="S17" s="115" t="str">
        <f t="shared" si="77"/>
        <v>Работал</v>
      </c>
      <c r="T17" s="115" t="str">
        <f t="shared" si="77"/>
        <v>Работал</v>
      </c>
      <c r="U17" s="115" t="str">
        <f t="shared" si="77"/>
        <v>Работал</v>
      </c>
      <c r="V17" s="115" t="str">
        <f t="shared" si="77"/>
        <v>Работал</v>
      </c>
      <c r="W17" s="115" t="str">
        <f t="shared" si="77"/>
        <v>Работал</v>
      </c>
      <c r="X17" s="133" t="str">
        <f t="shared" si="77"/>
        <v/>
      </c>
      <c r="Y17" s="133" t="str">
        <f t="shared" si="77"/>
        <v/>
      </c>
      <c r="Z17" s="115" t="str">
        <f t="shared" si="77"/>
        <v>Работал</v>
      </c>
      <c r="AA17" s="115" t="str">
        <f t="shared" si="77"/>
        <v>Работал</v>
      </c>
      <c r="AB17" s="115" t="str">
        <f t="shared" si="77"/>
        <v>Работал</v>
      </c>
      <c r="AC17" s="115" t="str">
        <f t="shared" si="77"/>
        <v>Работал</v>
      </c>
      <c r="AD17" s="115" t="str">
        <f t="shared" si="77"/>
        <v>Работал</v>
      </c>
      <c r="AE17" s="133" t="str">
        <f t="shared" si="77"/>
        <v/>
      </c>
      <c r="AF17" s="133" t="str">
        <f t="shared" si="77"/>
        <v/>
      </c>
      <c r="AG17" s="115" t="str">
        <f t="shared" si="77"/>
        <v>Работал</v>
      </c>
      <c r="AH17" s="115" t="str">
        <f t="shared" si="77"/>
        <v>Работал</v>
      </c>
      <c r="AI17" s="115" t="str">
        <f t="shared" si="77"/>
        <v/>
      </c>
      <c r="AJ17" s="115" t="str">
        <f t="shared" si="77"/>
        <v/>
      </c>
    </row>
    <row r="18">
      <c r="A18" s="108">
        <v>19</v>
      </c>
      <c r="B18" s="113" t="str">
        <f>VLOOKUP($A18,Сотрудники!$A$3:$L$1202,2,0)</f>
        <v xml:space="preserve">Лопатин Максим</v>
      </c>
      <c r="C18" s="113" t="str">
        <f>VLOOKUP($A18,Сотрудники!$A$3:$L$1202,8,0)</f>
        <v>Москва</v>
      </c>
      <c r="D18" s="114" t="str">
        <f t="shared" si="74"/>
        <v/>
      </c>
      <c r="E18" s="115" t="str">
        <f t="shared" si="75"/>
        <v>Работал</v>
      </c>
      <c r="F18" s="115" t="str">
        <f t="shared" si="75"/>
        <v>Работал</v>
      </c>
      <c r="G18" s="115" t="str">
        <f t="shared" si="75"/>
        <v>Работал</v>
      </c>
      <c r="H18" s="115" t="str">
        <f t="shared" si="75"/>
        <v>Работал</v>
      </c>
      <c r="I18" s="115" t="str">
        <f t="shared" si="75"/>
        <v>Работал</v>
      </c>
      <c r="J18" s="114" t="str">
        <f t="shared" si="75"/>
        <v/>
      </c>
      <c r="K18" s="114"/>
      <c r="L18" s="133"/>
      <c r="M18" s="115" t="str">
        <f t="shared" si="77"/>
        <v>Работал</v>
      </c>
      <c r="N18" s="115" t="str">
        <f t="shared" si="77"/>
        <v>Работал</v>
      </c>
      <c r="O18" s="115" t="str">
        <f t="shared" si="77"/>
        <v>Работал</v>
      </c>
      <c r="P18" s="115" t="str">
        <f t="shared" si="77"/>
        <v>Работал</v>
      </c>
      <c r="Q18" s="133" t="str">
        <f t="shared" si="77"/>
        <v/>
      </c>
      <c r="R18" s="114" t="str">
        <f t="shared" si="77"/>
        <v/>
      </c>
      <c r="S18" s="115" t="str">
        <f t="shared" si="77"/>
        <v>Работал</v>
      </c>
      <c r="T18" s="115" t="str">
        <f t="shared" si="77"/>
        <v>Работал</v>
      </c>
      <c r="U18" s="115" t="str">
        <f t="shared" si="77"/>
        <v>Работал</v>
      </c>
      <c r="V18" s="115" t="str">
        <f t="shared" si="77"/>
        <v>Работал</v>
      </c>
      <c r="W18" s="115" t="str">
        <f t="shared" si="77"/>
        <v>Работал</v>
      </c>
      <c r="X18" s="133" t="str">
        <f t="shared" si="77"/>
        <v/>
      </c>
      <c r="Y18" s="133" t="str">
        <f t="shared" si="77"/>
        <v/>
      </c>
      <c r="Z18" s="115" t="str">
        <f t="shared" si="77"/>
        <v>Работал</v>
      </c>
      <c r="AA18" s="115" t="str">
        <f t="shared" si="77"/>
        <v>Работал</v>
      </c>
      <c r="AB18" s="115" t="str">
        <f t="shared" si="77"/>
        <v>Работал</v>
      </c>
      <c r="AC18" s="115" t="str">
        <f t="shared" si="77"/>
        <v>Работал</v>
      </c>
      <c r="AD18" s="115" t="str">
        <f t="shared" si="77"/>
        <v>Работал</v>
      </c>
      <c r="AE18" s="133" t="str">
        <f t="shared" si="77"/>
        <v/>
      </c>
      <c r="AF18" s="133" t="str">
        <f t="shared" si="77"/>
        <v/>
      </c>
      <c r="AG18" s="115" t="str">
        <f t="shared" si="77"/>
        <v>Работал</v>
      </c>
      <c r="AH18" s="115" t="str">
        <f t="shared" si="77"/>
        <v>Работал</v>
      </c>
      <c r="AI18" s="115" t="str">
        <f t="shared" si="77"/>
        <v/>
      </c>
      <c r="AJ18" s="115" t="str">
        <f t="shared" si="77"/>
        <v/>
      </c>
    </row>
    <row r="19">
      <c r="A19" s="108">
        <v>20</v>
      </c>
      <c r="B19" s="113" t="str">
        <f>VLOOKUP($A19,Сотрудники!$A$3:$L$1202,2,0)</f>
        <v xml:space="preserve">Калмурзаев Руслан </v>
      </c>
      <c r="C19" s="113" t="str">
        <f>VLOOKUP($A19,Сотрудники!$A$3:$L$1202,8,0)</f>
        <v>Москва</v>
      </c>
      <c r="D19" s="114" t="str">
        <f t="shared" si="74"/>
        <v/>
      </c>
      <c r="E19" s="115" t="str">
        <f t="shared" si="75"/>
        <v/>
      </c>
      <c r="F19" s="115" t="str">
        <f t="shared" ref="F19:J26" si="80">IF(ISBLANK(F46),"",IF(F46=0,"Выходной",IF(F46&lt;&gt;0,"Работал","")))</f>
        <v>Работал</v>
      </c>
      <c r="G19" s="115" t="str">
        <f t="shared" si="80"/>
        <v>Работал</v>
      </c>
      <c r="H19" s="115" t="str">
        <f t="shared" si="80"/>
        <v>Работал</v>
      </c>
      <c r="I19" s="115" t="str">
        <f t="shared" si="80"/>
        <v>Работал</v>
      </c>
      <c r="J19" s="114" t="str">
        <f t="shared" si="80"/>
        <v/>
      </c>
      <c r="K19" s="114"/>
      <c r="L19" s="133"/>
      <c r="M19" s="115" t="str">
        <f t="shared" si="77"/>
        <v>Работал</v>
      </c>
      <c r="N19" s="115" t="str">
        <f t="shared" si="77"/>
        <v>Работал</v>
      </c>
      <c r="O19" s="115" t="str">
        <f t="shared" si="77"/>
        <v>Работал</v>
      </c>
      <c r="P19" s="115" t="str">
        <f t="shared" si="77"/>
        <v>Работал</v>
      </c>
      <c r="Q19" s="133" t="str">
        <f t="shared" si="77"/>
        <v/>
      </c>
      <c r="R19" s="114" t="str">
        <f t="shared" si="77"/>
        <v/>
      </c>
      <c r="S19" s="115" t="str">
        <f t="shared" si="77"/>
        <v>Работал</v>
      </c>
      <c r="T19" s="115" t="str">
        <f t="shared" si="77"/>
        <v>Работал</v>
      </c>
      <c r="U19" s="115" t="str">
        <f t="shared" si="77"/>
        <v>Работал</v>
      </c>
      <c r="V19" s="115" t="str">
        <f t="shared" si="77"/>
        <v>Работал</v>
      </c>
      <c r="W19" s="115" t="str">
        <f t="shared" si="77"/>
        <v>Работал</v>
      </c>
      <c r="X19" s="133" t="str">
        <f t="shared" si="77"/>
        <v/>
      </c>
      <c r="Y19" s="133" t="str">
        <f t="shared" si="77"/>
        <v/>
      </c>
      <c r="Z19" s="115" t="str">
        <f t="shared" si="77"/>
        <v>Работал</v>
      </c>
      <c r="AA19" s="115" t="str">
        <f t="shared" si="77"/>
        <v>Работал</v>
      </c>
      <c r="AB19" s="115" t="str">
        <f t="shared" si="77"/>
        <v>Работал</v>
      </c>
      <c r="AC19" s="115" t="str">
        <f t="shared" si="77"/>
        <v>Работал</v>
      </c>
      <c r="AD19" s="115" t="str">
        <f t="shared" si="77"/>
        <v>Работал</v>
      </c>
      <c r="AE19" s="133" t="str">
        <f t="shared" si="77"/>
        <v/>
      </c>
      <c r="AF19" s="133" t="str">
        <f t="shared" si="77"/>
        <v/>
      </c>
      <c r="AG19" s="115" t="str">
        <f t="shared" si="77"/>
        <v>Работал</v>
      </c>
      <c r="AH19" s="115" t="str">
        <f t="shared" si="77"/>
        <v>Работал</v>
      </c>
      <c r="AI19" s="115" t="str">
        <f t="shared" si="77"/>
        <v/>
      </c>
      <c r="AJ19" s="115" t="str">
        <f t="shared" si="77"/>
        <v/>
      </c>
    </row>
    <row r="20">
      <c r="A20" s="108">
        <v>21</v>
      </c>
      <c r="B20" s="113" t="str">
        <f>VLOOKUP($A20,Сотрудники!$A$3:$L$1202,2,0)</f>
        <v xml:space="preserve">Шимберев Борис</v>
      </c>
      <c r="C20" s="113" t="str">
        <f>VLOOKUP($A20,Сотрудники!$A$3:$L$1202,8,0)</f>
        <v>СПБ</v>
      </c>
      <c r="D20" s="114" t="str">
        <f t="shared" si="74"/>
        <v/>
      </c>
      <c r="E20" s="115" t="str">
        <f t="shared" si="75"/>
        <v/>
      </c>
      <c r="F20" s="115" t="str">
        <f t="shared" si="80"/>
        <v>Работал</v>
      </c>
      <c r="G20" s="115" t="str">
        <f t="shared" si="80"/>
        <v>Работал</v>
      </c>
      <c r="H20" s="115" t="str">
        <f t="shared" si="80"/>
        <v>Работал</v>
      </c>
      <c r="I20" s="115" t="str">
        <f t="shared" si="80"/>
        <v>Работал</v>
      </c>
      <c r="J20" s="114" t="str">
        <f t="shared" si="80"/>
        <v/>
      </c>
      <c r="K20" s="114"/>
      <c r="L20" s="133"/>
      <c r="M20" s="115" t="str">
        <f t="shared" si="77"/>
        <v>Работал</v>
      </c>
      <c r="N20" s="115" t="str">
        <f t="shared" si="77"/>
        <v>Работал</v>
      </c>
      <c r="O20" s="115" t="str">
        <f t="shared" si="77"/>
        <v>Работал</v>
      </c>
      <c r="P20" s="115" t="str">
        <f t="shared" si="77"/>
        <v>Работал</v>
      </c>
      <c r="Q20" s="133" t="str">
        <f t="shared" si="77"/>
        <v/>
      </c>
      <c r="R20" s="114" t="str">
        <f t="shared" si="77"/>
        <v/>
      </c>
      <c r="S20" s="115" t="str">
        <f t="shared" si="77"/>
        <v>Работал</v>
      </c>
      <c r="T20" s="115" t="str">
        <f t="shared" si="77"/>
        <v>Работал</v>
      </c>
      <c r="U20" s="115" t="str">
        <f t="shared" si="77"/>
        <v>Работал</v>
      </c>
      <c r="V20" s="115" t="str">
        <f t="shared" si="77"/>
        <v>Работал</v>
      </c>
      <c r="W20" s="115" t="str">
        <f t="shared" si="77"/>
        <v>Работал</v>
      </c>
      <c r="X20" s="133" t="str">
        <f t="shared" si="77"/>
        <v/>
      </c>
      <c r="Y20" s="133" t="str">
        <f t="shared" si="77"/>
        <v/>
      </c>
      <c r="Z20" s="115" t="str">
        <f t="shared" si="77"/>
        <v>Работал</v>
      </c>
      <c r="AA20" s="115" t="str">
        <f t="shared" si="77"/>
        <v>Работал</v>
      </c>
      <c r="AB20" s="115" t="str">
        <f t="shared" si="77"/>
        <v>Работал</v>
      </c>
      <c r="AC20" s="115" t="str">
        <f t="shared" si="77"/>
        <v>Работал</v>
      </c>
      <c r="AD20" s="115" t="str">
        <f t="shared" si="77"/>
        <v>Работал</v>
      </c>
      <c r="AE20" s="133" t="str">
        <f t="shared" si="77"/>
        <v/>
      </c>
      <c r="AF20" s="133" t="str">
        <f t="shared" si="77"/>
        <v/>
      </c>
      <c r="AG20" s="115" t="str">
        <f t="shared" si="77"/>
        <v>Работал</v>
      </c>
      <c r="AH20" s="115" t="str">
        <f t="shared" si="77"/>
        <v>Работал</v>
      </c>
      <c r="AI20" s="115" t="str">
        <f t="shared" si="77"/>
        <v/>
      </c>
      <c r="AJ20" s="115" t="str">
        <f t="shared" si="77"/>
        <v/>
      </c>
    </row>
    <row r="21">
      <c r="A21" s="108">
        <v>22</v>
      </c>
      <c r="B21" s="113" t="str">
        <f>VLOOKUP($A21,Сотрудники!$A$3:$L$1202,2,0)</f>
        <v xml:space="preserve">Виштак Татьяна</v>
      </c>
      <c r="C21" s="113" t="str">
        <f>VLOOKUP($A21,Сотрудники!$A$3:$L$1202,8,0)</f>
        <v>Москва</v>
      </c>
      <c r="D21" s="114" t="str">
        <f t="shared" si="74"/>
        <v/>
      </c>
      <c r="E21" s="115" t="str">
        <f t="shared" si="75"/>
        <v/>
      </c>
      <c r="F21" s="115" t="str">
        <f t="shared" si="80"/>
        <v/>
      </c>
      <c r="G21" s="115" t="str">
        <f t="shared" si="80"/>
        <v/>
      </c>
      <c r="H21" s="115" t="str">
        <f t="shared" si="80"/>
        <v/>
      </c>
      <c r="I21" s="115" t="str">
        <f t="shared" si="80"/>
        <v/>
      </c>
      <c r="J21" s="114" t="str">
        <f t="shared" si="80"/>
        <v/>
      </c>
      <c r="K21" s="114"/>
      <c r="L21" s="133"/>
      <c r="M21" s="115" t="str">
        <f t="shared" si="77"/>
        <v/>
      </c>
      <c r="N21" s="115" t="str">
        <f t="shared" si="77"/>
        <v/>
      </c>
      <c r="O21" s="115" t="str">
        <f t="shared" si="77"/>
        <v/>
      </c>
      <c r="P21" s="115" t="str">
        <f t="shared" si="77"/>
        <v/>
      </c>
      <c r="Q21" s="133" t="str">
        <f t="shared" si="77"/>
        <v/>
      </c>
      <c r="R21" s="114" t="str">
        <f t="shared" si="77"/>
        <v/>
      </c>
      <c r="S21" s="115" t="str">
        <f t="shared" si="77"/>
        <v>Работал</v>
      </c>
      <c r="T21" s="115" t="str">
        <f t="shared" si="77"/>
        <v>Работал</v>
      </c>
      <c r="U21" s="115" t="str">
        <f t="shared" si="77"/>
        <v>Работал</v>
      </c>
      <c r="V21" s="115" t="str">
        <f t="shared" si="77"/>
        <v>Работал</v>
      </c>
      <c r="W21" s="115" t="str">
        <f t="shared" si="77"/>
        <v>Работал</v>
      </c>
      <c r="X21" s="133" t="str">
        <f t="shared" si="77"/>
        <v/>
      </c>
      <c r="Y21" s="133" t="str">
        <f t="shared" si="77"/>
        <v/>
      </c>
      <c r="Z21" s="115" t="str">
        <f t="shared" si="77"/>
        <v>Работал</v>
      </c>
      <c r="AA21" s="115" t="str">
        <f t="shared" si="77"/>
        <v>Работал</v>
      </c>
      <c r="AB21" s="115" t="str">
        <f t="shared" si="77"/>
        <v>Работал</v>
      </c>
      <c r="AC21" s="115" t="str">
        <f t="shared" si="77"/>
        <v>Работал</v>
      </c>
      <c r="AD21" s="115" t="str">
        <f t="shared" si="77"/>
        <v>Работал</v>
      </c>
      <c r="AE21" s="133" t="str">
        <f t="shared" si="77"/>
        <v/>
      </c>
      <c r="AF21" s="133" t="str">
        <f t="shared" si="77"/>
        <v/>
      </c>
      <c r="AG21" s="115" t="str">
        <f t="shared" si="77"/>
        <v>Работал</v>
      </c>
      <c r="AH21" s="115" t="str">
        <f t="shared" si="77"/>
        <v>Работал</v>
      </c>
      <c r="AI21" s="115" t="str">
        <f t="shared" si="77"/>
        <v/>
      </c>
      <c r="AJ21" s="115" t="str">
        <f t="shared" si="77"/>
        <v/>
      </c>
    </row>
    <row r="22">
      <c r="A22" s="108">
        <v>23</v>
      </c>
      <c r="B22" s="113" t="str">
        <f>VLOOKUP($A22,Сотрудники!$A$3:$L$1202,2,0)</f>
        <v xml:space="preserve">Путилов Александр</v>
      </c>
      <c r="C22" s="113" t="str">
        <f>VLOOKUP($A22,Сотрудники!$A$3:$L$1202,8,0)</f>
        <v>Екатеринбург</v>
      </c>
      <c r="D22" s="114" t="str">
        <f t="shared" si="74"/>
        <v/>
      </c>
      <c r="E22" s="115" t="str">
        <f t="shared" si="75"/>
        <v/>
      </c>
      <c r="F22" s="115" t="str">
        <f t="shared" si="80"/>
        <v/>
      </c>
      <c r="G22" s="115" t="str">
        <f t="shared" si="80"/>
        <v/>
      </c>
      <c r="H22" s="115" t="str">
        <f t="shared" si="80"/>
        <v/>
      </c>
      <c r="I22" s="115" t="str">
        <f t="shared" si="80"/>
        <v/>
      </c>
      <c r="J22" s="114" t="str">
        <f t="shared" si="80"/>
        <v/>
      </c>
      <c r="K22" s="114"/>
      <c r="L22" s="133"/>
      <c r="M22" s="115" t="str">
        <f t="shared" si="77"/>
        <v/>
      </c>
      <c r="N22" s="115" t="str">
        <f t="shared" si="77"/>
        <v/>
      </c>
      <c r="O22" s="115" t="str">
        <f t="shared" si="77"/>
        <v/>
      </c>
      <c r="P22" s="115" t="str">
        <f t="shared" si="77"/>
        <v/>
      </c>
      <c r="Q22" s="133" t="str">
        <f t="shared" si="77"/>
        <v/>
      </c>
      <c r="R22" s="114" t="str">
        <f t="shared" si="77"/>
        <v/>
      </c>
      <c r="S22" s="115" t="str">
        <f t="shared" si="77"/>
        <v>Работал</v>
      </c>
      <c r="T22" s="115" t="str">
        <f t="shared" si="77"/>
        <v>Работал</v>
      </c>
      <c r="U22" s="115" t="str">
        <f t="shared" si="77"/>
        <v>Работал</v>
      </c>
      <c r="V22" s="115" t="str">
        <f t="shared" si="77"/>
        <v>Работал</v>
      </c>
      <c r="W22" s="115" t="str">
        <f t="shared" si="77"/>
        <v>Работал</v>
      </c>
      <c r="X22" s="133" t="str">
        <f t="shared" si="77"/>
        <v/>
      </c>
      <c r="Y22" s="133" t="str">
        <f t="shared" si="77"/>
        <v/>
      </c>
      <c r="Z22" s="115" t="str">
        <f t="shared" si="77"/>
        <v>Работал</v>
      </c>
      <c r="AA22" s="115" t="str">
        <f t="shared" si="77"/>
        <v>Работал</v>
      </c>
      <c r="AB22" s="115" t="str">
        <f t="shared" si="77"/>
        <v>Работал</v>
      </c>
      <c r="AC22" s="115" t="str">
        <f t="shared" si="77"/>
        <v>Работал</v>
      </c>
      <c r="AD22" s="115" t="str">
        <f t="shared" si="77"/>
        <v>Работал</v>
      </c>
      <c r="AE22" s="133" t="str">
        <f t="shared" si="77"/>
        <v/>
      </c>
      <c r="AF22" s="133" t="str">
        <f t="shared" si="77"/>
        <v/>
      </c>
      <c r="AG22" s="115" t="str">
        <f t="shared" si="77"/>
        <v>Работал</v>
      </c>
      <c r="AH22" s="115" t="str">
        <f t="shared" si="77"/>
        <v>Работал</v>
      </c>
      <c r="AI22" s="115" t="str">
        <f t="shared" si="77"/>
        <v/>
      </c>
      <c r="AJ22" s="115" t="str">
        <f t="shared" si="77"/>
        <v/>
      </c>
    </row>
    <row r="23">
      <c r="A23" s="108">
        <v>24</v>
      </c>
      <c r="B23" s="113" t="str">
        <f>VLOOKUP($A23,Сотрудники!$A$3:$L$1202,2,0)</f>
        <v xml:space="preserve">Цыганкова Анастасия</v>
      </c>
      <c r="C23" s="113" t="str">
        <f>VLOOKUP($A23,Сотрудники!$A$3:$L$1202,8,0)</f>
        <v>Москва</v>
      </c>
      <c r="D23" s="114" t="str">
        <f t="shared" si="74"/>
        <v/>
      </c>
      <c r="E23" s="115" t="str">
        <f t="shared" si="75"/>
        <v/>
      </c>
      <c r="F23" s="115" t="str">
        <f t="shared" si="80"/>
        <v/>
      </c>
      <c r="G23" s="115" t="str">
        <f t="shared" si="80"/>
        <v/>
      </c>
      <c r="H23" s="115" t="str">
        <f t="shared" si="80"/>
        <v/>
      </c>
      <c r="I23" s="115" t="str">
        <f t="shared" si="80"/>
        <v/>
      </c>
      <c r="J23" s="114" t="str">
        <f t="shared" si="80"/>
        <v/>
      </c>
      <c r="K23" s="114"/>
      <c r="L23" s="133"/>
      <c r="M23" s="115" t="str">
        <f t="shared" si="77"/>
        <v/>
      </c>
      <c r="N23" s="115" t="str">
        <f t="shared" si="77"/>
        <v/>
      </c>
      <c r="O23" s="115" t="str">
        <f t="shared" si="77"/>
        <v/>
      </c>
      <c r="P23" s="115" t="str">
        <f t="shared" si="77"/>
        <v/>
      </c>
      <c r="Q23" s="133" t="str">
        <f t="shared" si="77"/>
        <v/>
      </c>
      <c r="R23" s="114" t="str">
        <f t="shared" si="77"/>
        <v/>
      </c>
      <c r="S23" s="115" t="str">
        <f t="shared" si="77"/>
        <v/>
      </c>
      <c r="T23" s="115" t="str">
        <f t="shared" si="77"/>
        <v/>
      </c>
      <c r="U23" s="115" t="str">
        <f t="shared" si="77"/>
        <v/>
      </c>
      <c r="V23" s="115" t="str">
        <f t="shared" si="77"/>
        <v/>
      </c>
      <c r="W23" s="115" t="str">
        <f t="shared" si="77"/>
        <v/>
      </c>
      <c r="X23" s="133" t="str">
        <f t="shared" si="77"/>
        <v/>
      </c>
      <c r="Y23" s="133" t="str">
        <f t="shared" si="77"/>
        <v/>
      </c>
      <c r="Z23" s="115" t="str">
        <f t="shared" si="77"/>
        <v/>
      </c>
      <c r="AA23" s="115" t="str">
        <f t="shared" si="77"/>
        <v/>
      </c>
      <c r="AB23" s="115" t="str">
        <f t="shared" si="77"/>
        <v/>
      </c>
      <c r="AC23" s="115" t="str">
        <f t="shared" si="77"/>
        <v>Работал</v>
      </c>
      <c r="AD23" s="115" t="str">
        <f t="shared" si="77"/>
        <v>Работал</v>
      </c>
      <c r="AE23" s="133" t="str">
        <f t="shared" si="77"/>
        <v/>
      </c>
      <c r="AF23" s="133" t="str">
        <f t="shared" si="77"/>
        <v/>
      </c>
      <c r="AG23" s="115" t="str">
        <f t="shared" si="77"/>
        <v>Работал</v>
      </c>
      <c r="AH23" s="115" t="str">
        <f t="shared" si="77"/>
        <v>Работал</v>
      </c>
      <c r="AI23" s="115" t="str">
        <f t="shared" si="77"/>
        <v/>
      </c>
      <c r="AJ23" s="115" t="str">
        <f t="shared" si="77"/>
        <v/>
      </c>
    </row>
    <row r="24">
      <c r="A24" s="108">
        <v>25</v>
      </c>
      <c r="B24" s="113" t="str">
        <f>VLOOKUP($A24,Сотрудники!$A$3:$L$1202,2,0)</f>
        <v xml:space="preserve">Беседин Игорь</v>
      </c>
      <c r="C24" s="113" t="str">
        <f>VLOOKUP($A24,Сотрудники!$A$3:$L$1202,8,0)</f>
        <v xml:space="preserve">Нижний Новгород</v>
      </c>
      <c r="D24" s="114" t="str">
        <f t="shared" si="74"/>
        <v/>
      </c>
      <c r="E24" s="115" t="str">
        <f t="shared" si="75"/>
        <v/>
      </c>
      <c r="F24" s="115" t="str">
        <f t="shared" si="80"/>
        <v/>
      </c>
      <c r="G24" s="115" t="str">
        <f t="shared" si="80"/>
        <v/>
      </c>
      <c r="H24" s="115" t="str">
        <f t="shared" si="80"/>
        <v/>
      </c>
      <c r="I24" s="115" t="str">
        <f t="shared" si="80"/>
        <v/>
      </c>
      <c r="J24" s="114" t="str">
        <f t="shared" si="80"/>
        <v/>
      </c>
      <c r="K24" s="114"/>
      <c r="L24" s="133"/>
      <c r="M24" s="115" t="str">
        <f t="shared" si="77"/>
        <v/>
      </c>
      <c r="N24" s="115" t="str">
        <f t="shared" si="77"/>
        <v/>
      </c>
      <c r="O24" s="115" t="str">
        <f t="shared" si="77"/>
        <v/>
      </c>
      <c r="P24" s="115" t="str">
        <f t="shared" si="77"/>
        <v/>
      </c>
      <c r="Q24" s="133" t="str">
        <f t="shared" si="77"/>
        <v/>
      </c>
      <c r="R24" s="114" t="str">
        <f t="shared" si="77"/>
        <v/>
      </c>
      <c r="S24" s="115" t="str">
        <f t="shared" si="77"/>
        <v/>
      </c>
      <c r="T24" s="115" t="str">
        <f t="shared" si="77"/>
        <v/>
      </c>
      <c r="U24" s="115" t="str">
        <f t="shared" si="77"/>
        <v/>
      </c>
      <c r="V24" s="115" t="str">
        <f t="shared" si="77"/>
        <v/>
      </c>
      <c r="W24" s="115" t="str">
        <f t="shared" si="77"/>
        <v/>
      </c>
      <c r="X24" s="133" t="str">
        <f t="shared" si="77"/>
        <v/>
      </c>
      <c r="Y24" s="133" t="str">
        <f t="shared" si="77"/>
        <v/>
      </c>
      <c r="Z24" s="115" t="str">
        <f t="shared" si="77"/>
        <v/>
      </c>
      <c r="AA24" s="115" t="str">
        <f t="shared" si="77"/>
        <v/>
      </c>
      <c r="AB24" s="115" t="str">
        <f t="shared" si="77"/>
        <v/>
      </c>
      <c r="AC24" s="115" t="str">
        <f t="shared" si="77"/>
        <v>Работал</v>
      </c>
      <c r="AD24" s="115" t="str">
        <f t="shared" si="77"/>
        <v>Работал</v>
      </c>
      <c r="AE24" s="133" t="str">
        <f t="shared" si="77"/>
        <v/>
      </c>
      <c r="AF24" s="133" t="str">
        <f t="shared" si="77"/>
        <v/>
      </c>
      <c r="AG24" s="115" t="str">
        <f t="shared" si="77"/>
        <v>Работал</v>
      </c>
      <c r="AH24" s="115" t="str">
        <f t="shared" si="77"/>
        <v>Работал</v>
      </c>
      <c r="AI24" s="115" t="str">
        <f t="shared" si="77"/>
        <v/>
      </c>
      <c r="AJ24" s="115" t="str">
        <f t="shared" si="77"/>
        <v/>
      </c>
    </row>
    <row r="25">
      <c r="A25" s="108">
        <v>26</v>
      </c>
      <c r="B25" s="113" t="str">
        <f>VLOOKUP($A25,Сотрудники!$A$3:$L$1202,2,0)</f>
        <v xml:space="preserve">Молчанов Роман</v>
      </c>
      <c r="C25" s="113" t="str">
        <f>VLOOKUP($A25,Сотрудники!$A$3:$L$1202,8,0)</f>
        <v>Москва</v>
      </c>
      <c r="D25" s="114" t="str">
        <f t="shared" si="74"/>
        <v/>
      </c>
      <c r="E25" s="115" t="str">
        <f t="shared" si="75"/>
        <v/>
      </c>
      <c r="F25" s="115" t="str">
        <f t="shared" si="80"/>
        <v/>
      </c>
      <c r="G25" s="115" t="str">
        <f t="shared" si="80"/>
        <v/>
      </c>
      <c r="H25" s="115" t="str">
        <f t="shared" si="80"/>
        <v/>
      </c>
      <c r="I25" s="115" t="str">
        <f t="shared" si="80"/>
        <v/>
      </c>
      <c r="J25" s="114" t="str">
        <f t="shared" si="80"/>
        <v/>
      </c>
      <c r="K25" s="114"/>
      <c r="L25" s="133"/>
      <c r="M25" s="115" t="str">
        <f t="shared" si="77"/>
        <v/>
      </c>
      <c r="N25" s="115" t="str">
        <f t="shared" si="77"/>
        <v/>
      </c>
      <c r="O25" s="115" t="str">
        <f t="shared" si="77"/>
        <v/>
      </c>
      <c r="P25" s="115" t="str">
        <f t="shared" si="77"/>
        <v/>
      </c>
      <c r="Q25" s="133" t="str">
        <f t="shared" si="77"/>
        <v/>
      </c>
      <c r="R25" s="114" t="str">
        <f t="shared" si="77"/>
        <v/>
      </c>
      <c r="S25" s="115" t="str">
        <f t="shared" si="77"/>
        <v/>
      </c>
      <c r="T25" s="115" t="str">
        <f t="shared" si="77"/>
        <v/>
      </c>
      <c r="U25" s="115" t="str">
        <f t="shared" si="77"/>
        <v/>
      </c>
      <c r="V25" s="115" t="str">
        <f t="shared" si="77"/>
        <v/>
      </c>
      <c r="W25" s="115" t="str">
        <f t="shared" si="77"/>
        <v/>
      </c>
      <c r="X25" s="133" t="str">
        <f t="shared" si="77"/>
        <v/>
      </c>
      <c r="Y25" s="133" t="str">
        <f t="shared" si="77"/>
        <v/>
      </c>
      <c r="Z25" s="115" t="str">
        <f t="shared" si="77"/>
        <v/>
      </c>
      <c r="AA25" s="115" t="str">
        <f t="shared" si="77"/>
        <v/>
      </c>
      <c r="AB25" s="115" t="str">
        <f t="shared" si="77"/>
        <v/>
      </c>
      <c r="AC25" s="115" t="str">
        <f t="shared" si="77"/>
        <v/>
      </c>
      <c r="AD25" s="115" t="str">
        <f t="shared" si="77"/>
        <v/>
      </c>
      <c r="AE25" s="133" t="str">
        <f t="shared" si="77"/>
        <v/>
      </c>
      <c r="AF25" s="133" t="str">
        <f t="shared" si="77"/>
        <v/>
      </c>
      <c r="AG25" s="115" t="str">
        <f t="shared" si="77"/>
        <v>Работал</v>
      </c>
      <c r="AH25" s="115" t="str">
        <f t="shared" si="77"/>
        <v>Работал</v>
      </c>
      <c r="AI25" s="115" t="str">
        <f t="shared" si="77"/>
        <v/>
      </c>
      <c r="AJ25" s="115" t="str">
        <f t="shared" si="77"/>
        <v/>
      </c>
    </row>
    <row r="26">
      <c r="A26" s="108">
        <v>27</v>
      </c>
      <c r="B26" s="113" t="str">
        <f>VLOOKUP($A26,Сотрудники!$A$3:$L$1202,2,0)</f>
        <v xml:space="preserve">Пузанов Андрей</v>
      </c>
      <c r="C26" s="113" t="str">
        <f>VLOOKUP($A26,Сотрудники!$A$3:$L$1202,8,0)</f>
        <v>Москва</v>
      </c>
      <c r="D26" s="114" t="str">
        <f t="shared" si="74"/>
        <v/>
      </c>
      <c r="E26" s="115" t="str">
        <f t="shared" si="75"/>
        <v/>
      </c>
      <c r="F26" s="115" t="str">
        <f t="shared" si="80"/>
        <v/>
      </c>
      <c r="G26" s="115" t="str">
        <f t="shared" si="80"/>
        <v/>
      </c>
      <c r="H26" s="115" t="str">
        <f t="shared" si="80"/>
        <v/>
      </c>
      <c r="I26" s="115" t="str">
        <f t="shared" si="80"/>
        <v/>
      </c>
      <c r="J26" s="114" t="str">
        <f t="shared" si="80"/>
        <v/>
      </c>
      <c r="K26" s="114"/>
      <c r="L26" s="133"/>
      <c r="M26" s="115" t="str">
        <f t="shared" si="77"/>
        <v/>
      </c>
      <c r="N26" s="115" t="str">
        <f t="shared" si="77"/>
        <v/>
      </c>
      <c r="O26" s="115" t="str">
        <f t="shared" si="77"/>
        <v/>
      </c>
      <c r="P26" s="115" t="str">
        <f t="shared" si="77"/>
        <v/>
      </c>
      <c r="Q26" s="133" t="str">
        <f t="shared" si="77"/>
        <v/>
      </c>
      <c r="R26" s="114" t="str">
        <f t="shared" si="77"/>
        <v/>
      </c>
      <c r="S26" s="115" t="str">
        <f t="shared" si="77"/>
        <v/>
      </c>
      <c r="T26" s="115" t="str">
        <f t="shared" si="77"/>
        <v/>
      </c>
      <c r="U26" s="115" t="str">
        <f t="shared" si="77"/>
        <v/>
      </c>
      <c r="V26" s="115" t="str">
        <f t="shared" si="77"/>
        <v/>
      </c>
      <c r="W26" s="115" t="str">
        <f t="shared" si="77"/>
        <v/>
      </c>
      <c r="X26" s="133" t="str">
        <f t="shared" si="77"/>
        <v/>
      </c>
      <c r="Y26" s="133" t="str">
        <f t="shared" si="77"/>
        <v/>
      </c>
      <c r="Z26" s="115" t="str">
        <f t="shared" si="77"/>
        <v/>
      </c>
      <c r="AA26" s="115" t="str">
        <f t="shared" si="77"/>
        <v/>
      </c>
      <c r="AB26" s="115" t="str">
        <f t="shared" si="77"/>
        <v/>
      </c>
      <c r="AC26" s="115" t="str">
        <f t="shared" si="77"/>
        <v/>
      </c>
      <c r="AD26" s="115" t="str">
        <f t="shared" si="77"/>
        <v/>
      </c>
      <c r="AE26" s="133" t="str">
        <f t="shared" si="77"/>
        <v/>
      </c>
      <c r="AF26" s="133" t="str">
        <f t="shared" si="77"/>
        <v/>
      </c>
      <c r="AG26" s="115" t="str">
        <f t="shared" si="77"/>
        <v>Работал</v>
      </c>
      <c r="AH26" s="115" t="str">
        <f t="shared" si="77"/>
        <v>Работал</v>
      </c>
      <c r="AI26" s="115" t="str">
        <f t="shared" si="77"/>
        <v/>
      </c>
      <c r="AJ26" s="115" t="str">
        <f t="shared" si="77"/>
        <v/>
      </c>
    </row>
    <row r="27">
      <c r="B27" s="116" t="s">
        <v>644</v>
      </c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</row>
    <row r="28">
      <c r="B28" s="117" t="s">
        <v>645</v>
      </c>
      <c r="C28" s="117" t="s">
        <v>646</v>
      </c>
      <c r="D28" s="117" t="s">
        <v>647</v>
      </c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</row>
    <row r="29">
      <c r="B29" s="116"/>
      <c r="C29" s="118" t="s">
        <v>643</v>
      </c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K29" s="116" t="s">
        <v>648</v>
      </c>
    </row>
    <row r="30">
      <c r="A30" s="113">
        <v>1</v>
      </c>
      <c r="B30" s="113" t="str">
        <f>VLOOKUP($A30,Сотрудники!$A$3:$L$1202,2,0)</f>
        <v xml:space="preserve">Кузьмин Антон</v>
      </c>
      <c r="C30" s="113" t="str">
        <f>VLOOKUP($A30,Сотрудники!$A$3:$L$1202,8,0)</f>
        <v>Москва</v>
      </c>
      <c r="D30" s="114"/>
      <c r="E30" s="115">
        <v>8</v>
      </c>
      <c r="F30" s="115">
        <v>8</v>
      </c>
      <c r="G30" s="115">
        <v>8</v>
      </c>
      <c r="H30" s="115">
        <v>8</v>
      </c>
      <c r="I30" s="115">
        <v>8</v>
      </c>
      <c r="J30" s="114"/>
      <c r="K30" s="114"/>
      <c r="L30" s="133"/>
      <c r="M30" s="115">
        <v>8</v>
      </c>
      <c r="N30" s="115">
        <v>8</v>
      </c>
      <c r="O30" s="115">
        <v>8</v>
      </c>
      <c r="P30" s="115">
        <v>8</v>
      </c>
      <c r="Q30" s="114"/>
      <c r="R30" s="133"/>
      <c r="S30" s="115">
        <v>8</v>
      </c>
      <c r="T30" s="115">
        <v>8</v>
      </c>
      <c r="U30" s="115">
        <v>8</v>
      </c>
      <c r="V30" s="115">
        <v>8</v>
      </c>
      <c r="W30" s="115">
        <v>8</v>
      </c>
      <c r="X30" s="114"/>
      <c r="Y30" s="133"/>
      <c r="Z30" s="115">
        <v>8</v>
      </c>
      <c r="AA30" s="115">
        <v>8</v>
      </c>
      <c r="AB30" s="115">
        <v>8</v>
      </c>
      <c r="AC30" s="115">
        <v>8</v>
      </c>
      <c r="AD30" s="115">
        <v>8</v>
      </c>
      <c r="AE30" s="133"/>
      <c r="AF30" s="133"/>
      <c r="AG30" s="115">
        <v>8</v>
      </c>
      <c r="AH30" s="115">
        <v>8</v>
      </c>
      <c r="AI30" s="115"/>
      <c r="AJ30" s="115"/>
      <c r="AK30" s="116">
        <f t="shared" ref="AK30:AK53" si="81">SUM(D30:AJ30)</f>
        <v>168</v>
      </c>
    </row>
    <row r="31">
      <c r="A31" s="113">
        <v>2</v>
      </c>
      <c r="B31" s="113" t="str">
        <f>VLOOKUP($A31,Сотрудники!$A$3:$L$1202,2,0)</f>
        <v xml:space="preserve">Крейнделин Борис </v>
      </c>
      <c r="C31" s="113" t="str">
        <f>VLOOKUP($A31,Сотрудники!$A$3:$L$1202,8,0)</f>
        <v>Москва</v>
      </c>
      <c r="D31" s="114"/>
      <c r="E31" s="115">
        <v>8</v>
      </c>
      <c r="F31" s="115">
        <v>8</v>
      </c>
      <c r="G31" s="115">
        <v>8</v>
      </c>
      <c r="H31" s="115">
        <v>8</v>
      </c>
      <c r="I31" s="115">
        <v>8</v>
      </c>
      <c r="J31" s="114"/>
      <c r="K31" s="114"/>
      <c r="L31" s="133"/>
      <c r="M31" s="115">
        <v>8</v>
      </c>
      <c r="N31" s="115">
        <v>8</v>
      </c>
      <c r="O31" s="115">
        <v>8</v>
      </c>
      <c r="P31" s="115">
        <v>8</v>
      </c>
      <c r="Q31" s="114"/>
      <c r="R31" s="133"/>
      <c r="S31" s="115">
        <v>8</v>
      </c>
      <c r="T31" s="115">
        <v>8</v>
      </c>
      <c r="U31" s="115">
        <v>8</v>
      </c>
      <c r="V31" s="115">
        <v>8</v>
      </c>
      <c r="W31" s="115">
        <v>8</v>
      </c>
      <c r="X31" s="114"/>
      <c r="Y31" s="133"/>
      <c r="Z31" s="115">
        <v>0</v>
      </c>
      <c r="AA31" s="115">
        <v>0</v>
      </c>
      <c r="AB31" s="115">
        <v>0</v>
      </c>
      <c r="AC31" s="115">
        <v>0</v>
      </c>
      <c r="AD31" s="115">
        <v>0</v>
      </c>
      <c r="AE31" s="133"/>
      <c r="AF31" s="133"/>
      <c r="AG31" s="115">
        <v>8</v>
      </c>
      <c r="AH31" s="115">
        <v>8</v>
      </c>
      <c r="AI31" s="115"/>
      <c r="AJ31" s="115"/>
      <c r="AK31" s="116">
        <f t="shared" si="81"/>
        <v>128</v>
      </c>
    </row>
    <row r="32">
      <c r="A32" s="113">
        <v>3</v>
      </c>
      <c r="B32" s="113" t="str">
        <f>VLOOKUP($A32,Сотрудники!$A$3:$L$1202,2,0)</f>
        <v xml:space="preserve">Асеев Феофан</v>
      </c>
      <c r="C32" s="113" t="str">
        <f>VLOOKUP($A32,Сотрудники!$A$3:$L$1202,8,0)</f>
        <v>Москва</v>
      </c>
      <c r="D32" s="114"/>
      <c r="E32" s="115">
        <v>8</v>
      </c>
      <c r="F32" s="115">
        <v>8</v>
      </c>
      <c r="G32" s="115">
        <v>8</v>
      </c>
      <c r="H32" s="115">
        <v>8</v>
      </c>
      <c r="I32" s="115">
        <v>8</v>
      </c>
      <c r="J32" s="114"/>
      <c r="K32" s="114"/>
      <c r="L32" s="133"/>
      <c r="M32" s="115">
        <v>8</v>
      </c>
      <c r="N32" s="115">
        <v>8</v>
      </c>
      <c r="O32" s="115">
        <v>8</v>
      </c>
      <c r="P32" s="115">
        <v>8</v>
      </c>
      <c r="Q32" s="114"/>
      <c r="R32" s="133"/>
      <c r="S32" s="115">
        <v>8</v>
      </c>
      <c r="T32" s="115">
        <v>8</v>
      </c>
      <c r="U32" s="115">
        <v>8</v>
      </c>
      <c r="V32" s="115">
        <v>8</v>
      </c>
      <c r="W32" s="115">
        <v>8</v>
      </c>
      <c r="X32" s="114"/>
      <c r="Y32" s="133"/>
      <c r="Z32" s="115">
        <v>8</v>
      </c>
      <c r="AA32" s="115">
        <v>8</v>
      </c>
      <c r="AB32" s="115">
        <v>8</v>
      </c>
      <c r="AC32" s="115">
        <v>8</v>
      </c>
      <c r="AD32" s="115">
        <v>8</v>
      </c>
      <c r="AE32" s="133"/>
      <c r="AF32" s="133"/>
      <c r="AG32" s="115">
        <v>8</v>
      </c>
      <c r="AH32" s="115">
        <v>8</v>
      </c>
      <c r="AI32" s="115"/>
      <c r="AJ32" s="115"/>
      <c r="AK32" s="116">
        <f t="shared" si="81"/>
        <v>168</v>
      </c>
    </row>
    <row r="33">
      <c r="A33" s="108">
        <v>5</v>
      </c>
      <c r="B33" s="113" t="str">
        <f>VLOOKUP($A33,Сотрудники!$A$3:$L$1202,2,0)</f>
        <v xml:space="preserve">Яковлев Дмитрий</v>
      </c>
      <c r="C33" s="113" t="str">
        <f>VLOOKUP($A33,Сотрудники!$A$3:$L$1202,8,0)</f>
        <v>Москва</v>
      </c>
      <c r="D33" s="114"/>
      <c r="E33" s="115">
        <v>8</v>
      </c>
      <c r="F33" s="115">
        <v>8</v>
      </c>
      <c r="G33" s="115">
        <v>8</v>
      </c>
      <c r="H33" s="115">
        <v>8</v>
      </c>
      <c r="I33" s="115">
        <v>8</v>
      </c>
      <c r="J33" s="114"/>
      <c r="K33" s="114"/>
      <c r="L33" s="133"/>
      <c r="M33" s="115">
        <v>8</v>
      </c>
      <c r="N33" s="115">
        <v>8</v>
      </c>
      <c r="O33" s="115">
        <v>8</v>
      </c>
      <c r="P33" s="115">
        <v>8</v>
      </c>
      <c r="Q33" s="114"/>
      <c r="R33" s="133"/>
      <c r="S33" s="115">
        <v>8</v>
      </c>
      <c r="T33" s="115">
        <v>8</v>
      </c>
      <c r="U33" s="115">
        <v>8</v>
      </c>
      <c r="V33" s="115">
        <v>8</v>
      </c>
      <c r="W33" s="115">
        <v>8</v>
      </c>
      <c r="X33" s="114"/>
      <c r="Y33" s="133"/>
      <c r="Z33" s="115">
        <v>8</v>
      </c>
      <c r="AA33" s="115">
        <v>8</v>
      </c>
      <c r="AB33" s="115">
        <v>8</v>
      </c>
      <c r="AC33" s="115">
        <v>8</v>
      </c>
      <c r="AD33" s="115">
        <v>8</v>
      </c>
      <c r="AE33" s="133"/>
      <c r="AF33" s="133"/>
      <c r="AG33" s="115">
        <v>8</v>
      </c>
      <c r="AH33" s="115">
        <v>8</v>
      </c>
      <c r="AI33" s="115"/>
      <c r="AJ33" s="115"/>
      <c r="AK33" s="116">
        <f t="shared" si="81"/>
        <v>168</v>
      </c>
    </row>
    <row r="34">
      <c r="A34" s="108">
        <v>8</v>
      </c>
      <c r="B34" s="113" t="str">
        <f>VLOOKUP($A34,Сотрудники!$A$3:$L$1202,2,0)</f>
        <v xml:space="preserve">Хохлова Крестина</v>
      </c>
      <c r="C34" s="113" t="str">
        <f>VLOOKUP($A34,Сотрудники!$A$3:$L$1202,8,0)</f>
        <v>Москва</v>
      </c>
      <c r="D34" s="114"/>
      <c r="E34" s="115">
        <v>0</v>
      </c>
      <c r="F34" s="115">
        <v>0</v>
      </c>
      <c r="G34" s="115">
        <v>0</v>
      </c>
      <c r="H34" s="115">
        <v>0</v>
      </c>
      <c r="I34" s="115">
        <v>0</v>
      </c>
      <c r="J34" s="114"/>
      <c r="K34" s="114"/>
      <c r="L34" s="133"/>
      <c r="M34" s="115">
        <v>0</v>
      </c>
      <c r="N34" s="115">
        <v>0</v>
      </c>
      <c r="O34" s="115">
        <v>0</v>
      </c>
      <c r="P34" s="115">
        <v>0</v>
      </c>
      <c r="Q34" s="114"/>
      <c r="R34" s="133"/>
      <c r="S34" s="115">
        <v>0</v>
      </c>
      <c r="T34" s="115">
        <v>0</v>
      </c>
      <c r="U34" s="115">
        <v>0</v>
      </c>
      <c r="V34" s="115">
        <v>0</v>
      </c>
      <c r="W34" s="115">
        <v>0</v>
      </c>
      <c r="X34" s="114"/>
      <c r="Y34" s="133"/>
      <c r="Z34" s="115">
        <v>0</v>
      </c>
      <c r="AA34" s="115">
        <v>0</v>
      </c>
      <c r="AB34" s="115">
        <v>0</v>
      </c>
      <c r="AC34" s="115">
        <v>0</v>
      </c>
      <c r="AD34" s="115">
        <v>0</v>
      </c>
      <c r="AE34" s="133"/>
      <c r="AF34" s="133"/>
      <c r="AG34" s="115">
        <v>0</v>
      </c>
      <c r="AH34" s="115">
        <v>0</v>
      </c>
      <c r="AI34" s="115"/>
      <c r="AJ34" s="115"/>
      <c r="AK34" s="116">
        <f t="shared" si="81"/>
        <v>0</v>
      </c>
    </row>
    <row r="35">
      <c r="A35" s="108">
        <v>9</v>
      </c>
      <c r="B35" s="113" t="str">
        <f>VLOOKUP($A35,Сотрудники!$A$3:$L$1202,2,0)</f>
        <v xml:space="preserve">Пойш Виталий</v>
      </c>
      <c r="C35" s="113" t="str">
        <f>VLOOKUP($A35,Сотрудники!$A$3:$L$1202,8,0)</f>
        <v>Екатеринбург</v>
      </c>
      <c r="D35" s="114"/>
      <c r="E35" s="115">
        <v>8</v>
      </c>
      <c r="F35" s="115">
        <v>8</v>
      </c>
      <c r="G35" s="115">
        <v>8</v>
      </c>
      <c r="H35" s="115">
        <v>8</v>
      </c>
      <c r="I35" s="115">
        <v>8</v>
      </c>
      <c r="J35" s="114"/>
      <c r="K35" s="114"/>
      <c r="L35" s="133"/>
      <c r="M35" s="115">
        <v>8</v>
      </c>
      <c r="N35" s="115">
        <v>8</v>
      </c>
      <c r="O35" s="115">
        <v>8</v>
      </c>
      <c r="P35" s="115">
        <v>8</v>
      </c>
      <c r="Q35" s="114"/>
      <c r="R35" s="133"/>
      <c r="S35" s="115">
        <v>8</v>
      </c>
      <c r="T35" s="115">
        <v>8</v>
      </c>
      <c r="U35" s="115">
        <v>8</v>
      </c>
      <c r="V35" s="115">
        <v>8</v>
      </c>
      <c r="W35" s="115">
        <v>8</v>
      </c>
      <c r="X35" s="114"/>
      <c r="Y35" s="133"/>
      <c r="Z35" s="115">
        <v>8</v>
      </c>
      <c r="AA35" s="115">
        <v>8</v>
      </c>
      <c r="AB35" s="115">
        <v>8</v>
      </c>
      <c r="AC35" s="115">
        <v>8</v>
      </c>
      <c r="AD35" s="115">
        <v>8</v>
      </c>
      <c r="AE35" s="133"/>
      <c r="AF35" s="133"/>
      <c r="AG35" s="115">
        <v>8</v>
      </c>
      <c r="AH35" s="115">
        <v>8</v>
      </c>
      <c r="AI35" s="113"/>
      <c r="AJ35" s="113"/>
      <c r="AK35" s="116">
        <f t="shared" si="81"/>
        <v>168</v>
      </c>
    </row>
    <row r="36">
      <c r="A36" s="108">
        <v>10</v>
      </c>
      <c r="B36" s="113" t="str">
        <f>VLOOKUP($A36,Сотрудники!$A$3:$L$1202,2,0)</f>
        <v xml:space="preserve">Офицеров Дмитрий</v>
      </c>
      <c r="C36" s="113" t="str">
        <f>VLOOKUP($A36,Сотрудники!$A$3:$L$1202,8,0)</f>
        <v>СПБ</v>
      </c>
      <c r="D36" s="114"/>
      <c r="E36" s="115">
        <v>8</v>
      </c>
      <c r="F36" s="115">
        <v>8</v>
      </c>
      <c r="G36" s="115">
        <v>8</v>
      </c>
      <c r="H36" s="115">
        <v>8</v>
      </c>
      <c r="I36" s="115">
        <v>8</v>
      </c>
      <c r="J36" s="114"/>
      <c r="K36" s="114"/>
      <c r="L36" s="133"/>
      <c r="M36" s="115">
        <v>8</v>
      </c>
      <c r="N36" s="115">
        <v>8</v>
      </c>
      <c r="O36" s="115">
        <v>8</v>
      </c>
      <c r="P36" s="115">
        <v>8</v>
      </c>
      <c r="Q36" s="114"/>
      <c r="R36" s="133"/>
      <c r="S36" s="115">
        <v>8</v>
      </c>
      <c r="T36" s="115">
        <v>8</v>
      </c>
      <c r="U36" s="115">
        <v>8</v>
      </c>
      <c r="V36" s="115">
        <v>8</v>
      </c>
      <c r="W36" s="115">
        <v>8</v>
      </c>
      <c r="X36" s="114"/>
      <c r="Y36" s="133"/>
      <c r="Z36" s="115">
        <v>8</v>
      </c>
      <c r="AA36" s="115">
        <v>8</v>
      </c>
      <c r="AB36" s="115">
        <v>8</v>
      </c>
      <c r="AC36" s="115">
        <v>8</v>
      </c>
      <c r="AD36" s="115">
        <v>8</v>
      </c>
      <c r="AE36" s="133"/>
      <c r="AF36" s="133"/>
      <c r="AG36" s="115">
        <v>8</v>
      </c>
      <c r="AH36" s="115">
        <v>8</v>
      </c>
      <c r="AI36" s="113"/>
      <c r="AJ36" s="113"/>
      <c r="AK36" s="116">
        <f t="shared" si="81"/>
        <v>168</v>
      </c>
    </row>
    <row r="37">
      <c r="A37" s="108">
        <v>11</v>
      </c>
      <c r="B37" s="113" t="str">
        <f>VLOOKUP($A37,Сотрудники!$A$3:$L$1202,2,0)</f>
        <v xml:space="preserve">Муштекенов Тимур</v>
      </c>
      <c r="C37" s="113" t="str">
        <f>VLOOKUP($A37,Сотрудники!$A$3:$L$1202,8,0)</f>
        <v>СПБ</v>
      </c>
      <c r="D37" s="114"/>
      <c r="E37" s="115">
        <v>8</v>
      </c>
      <c r="F37" s="115">
        <v>8</v>
      </c>
      <c r="G37" s="115">
        <v>8</v>
      </c>
      <c r="H37" s="115">
        <v>8</v>
      </c>
      <c r="I37" s="115">
        <v>8</v>
      </c>
      <c r="J37" s="114"/>
      <c r="K37" s="114"/>
      <c r="L37" s="133"/>
      <c r="M37" s="115">
        <v>8</v>
      </c>
      <c r="N37" s="115">
        <v>8</v>
      </c>
      <c r="O37" s="115">
        <v>8</v>
      </c>
      <c r="P37" s="115">
        <v>8</v>
      </c>
      <c r="Q37" s="114"/>
      <c r="R37" s="114"/>
      <c r="S37" s="115">
        <v>8</v>
      </c>
      <c r="T37" s="115">
        <v>8</v>
      </c>
      <c r="U37" s="115">
        <v>8</v>
      </c>
      <c r="V37" s="115">
        <v>8</v>
      </c>
      <c r="W37" s="115">
        <v>8</v>
      </c>
      <c r="X37" s="114"/>
      <c r="Y37" s="114"/>
      <c r="Z37" s="115">
        <v>8</v>
      </c>
      <c r="AA37" s="115">
        <v>8</v>
      </c>
      <c r="AB37" s="115">
        <v>8</v>
      </c>
      <c r="AC37" s="115">
        <v>8</v>
      </c>
      <c r="AD37" s="115">
        <v>8</v>
      </c>
      <c r="AE37" s="133"/>
      <c r="AF37" s="133"/>
      <c r="AG37" s="115">
        <v>8</v>
      </c>
      <c r="AH37" s="115">
        <v>8</v>
      </c>
      <c r="AI37" s="113"/>
      <c r="AJ37" s="113"/>
      <c r="AK37" s="116">
        <f t="shared" si="81"/>
        <v>168</v>
      </c>
    </row>
    <row r="38">
      <c r="A38" s="108">
        <v>12</v>
      </c>
      <c r="B38" s="113" t="str">
        <f>VLOOKUP($A38,Сотрудники!$A$3:$L$1202,2,0)</f>
        <v xml:space="preserve">Нурбаева Елена</v>
      </c>
      <c r="C38" s="113" t="str">
        <f>VLOOKUP($A38,Сотрудники!$A$3:$L$1202,8,0)</f>
        <v>Москва</v>
      </c>
      <c r="D38" s="114"/>
      <c r="E38" s="115">
        <v>0</v>
      </c>
      <c r="F38" s="115">
        <v>0</v>
      </c>
      <c r="G38" s="115">
        <v>0</v>
      </c>
      <c r="H38" s="115">
        <v>0</v>
      </c>
      <c r="I38" s="115">
        <v>0</v>
      </c>
      <c r="J38" s="114"/>
      <c r="K38" s="114"/>
      <c r="L38" s="133"/>
      <c r="M38" s="115">
        <v>8</v>
      </c>
      <c r="N38" s="115">
        <v>8</v>
      </c>
      <c r="O38" s="115">
        <v>8</v>
      </c>
      <c r="P38" s="115">
        <v>8</v>
      </c>
      <c r="Q38" s="114"/>
      <c r="R38" s="114"/>
      <c r="S38" s="115">
        <v>8</v>
      </c>
      <c r="T38" s="115">
        <v>8</v>
      </c>
      <c r="U38" s="115">
        <v>8</v>
      </c>
      <c r="V38" s="115">
        <v>0</v>
      </c>
      <c r="W38" s="115">
        <v>0</v>
      </c>
      <c r="X38" s="114"/>
      <c r="Y38" s="114"/>
      <c r="Z38" s="115">
        <v>8</v>
      </c>
      <c r="AA38" s="115">
        <v>8</v>
      </c>
      <c r="AB38" s="115">
        <v>8</v>
      </c>
      <c r="AC38" s="115">
        <v>8</v>
      </c>
      <c r="AD38" s="115">
        <v>8</v>
      </c>
      <c r="AE38" s="133"/>
      <c r="AF38" s="133"/>
      <c r="AG38" s="115">
        <v>8</v>
      </c>
      <c r="AH38" s="115">
        <v>8</v>
      </c>
      <c r="AI38" s="113"/>
      <c r="AJ38" s="113"/>
      <c r="AK38" s="116">
        <f t="shared" si="81"/>
        <v>112</v>
      </c>
    </row>
    <row r="39">
      <c r="A39" s="108">
        <v>13</v>
      </c>
      <c r="B39" s="113" t="str">
        <f>VLOOKUP($A39,Сотрудники!$A$3:$L$1202,2,0)</f>
        <v xml:space="preserve">Богданов Михаил</v>
      </c>
      <c r="C39" s="113" t="str">
        <f>VLOOKUP($A39,Сотрудники!$A$3:$L$1202,8,0)</f>
        <v>СПБ</v>
      </c>
      <c r="D39" s="114"/>
      <c r="E39" s="115">
        <v>8</v>
      </c>
      <c r="F39" s="115">
        <v>8</v>
      </c>
      <c r="G39" s="115">
        <v>8</v>
      </c>
      <c r="H39" s="115">
        <v>8</v>
      </c>
      <c r="I39" s="115">
        <v>8</v>
      </c>
      <c r="J39" s="114"/>
      <c r="K39" s="114"/>
      <c r="L39" s="133"/>
      <c r="M39" s="115">
        <v>8</v>
      </c>
      <c r="N39" s="115">
        <v>8</v>
      </c>
      <c r="O39" s="115">
        <v>8</v>
      </c>
      <c r="P39" s="115">
        <v>8</v>
      </c>
      <c r="Q39" s="114"/>
      <c r="R39" s="114"/>
      <c r="S39" s="115">
        <v>8</v>
      </c>
      <c r="T39" s="115">
        <v>8</v>
      </c>
      <c r="U39" s="115">
        <v>8</v>
      </c>
      <c r="V39" s="115">
        <v>8</v>
      </c>
      <c r="W39" s="115">
        <v>8</v>
      </c>
      <c r="X39" s="114"/>
      <c r="Y39" s="114"/>
      <c r="Z39" s="115">
        <v>8</v>
      </c>
      <c r="AA39" s="115">
        <v>8</v>
      </c>
      <c r="AB39" s="115">
        <v>8</v>
      </c>
      <c r="AC39" s="115">
        <v>8</v>
      </c>
      <c r="AD39" s="115">
        <v>8</v>
      </c>
      <c r="AE39" s="133"/>
      <c r="AF39" s="133"/>
      <c r="AG39" s="115">
        <v>8</v>
      </c>
      <c r="AH39" s="115">
        <v>8</v>
      </c>
      <c r="AI39" s="113"/>
      <c r="AJ39" s="113"/>
      <c r="AK39" s="116">
        <f t="shared" si="81"/>
        <v>168</v>
      </c>
    </row>
    <row r="40">
      <c r="A40" s="108">
        <v>14</v>
      </c>
      <c r="B40" s="113" t="str">
        <f>VLOOKUP($A40,Сотрудники!$A$3:$L$1202,2,0)</f>
        <v xml:space="preserve">Смирнова Екатерина</v>
      </c>
      <c r="C40" s="113" t="str">
        <f>VLOOKUP($A40,Сотрудники!$A$3:$L$1202,8,0)</f>
        <v>Москва</v>
      </c>
      <c r="D40" s="114"/>
      <c r="E40" s="115">
        <v>8</v>
      </c>
      <c r="F40" s="115">
        <v>8</v>
      </c>
      <c r="G40" s="115">
        <v>8</v>
      </c>
      <c r="H40" s="115">
        <v>8</v>
      </c>
      <c r="I40" s="115">
        <v>8</v>
      </c>
      <c r="J40" s="114"/>
      <c r="K40" s="114"/>
      <c r="L40" s="133"/>
      <c r="M40" s="115">
        <v>8</v>
      </c>
      <c r="N40" s="115">
        <v>8</v>
      </c>
      <c r="O40" s="115">
        <v>8</v>
      </c>
      <c r="P40" s="115">
        <v>8</v>
      </c>
      <c r="Q40" s="114"/>
      <c r="R40" s="114"/>
      <c r="S40" s="115">
        <v>8</v>
      </c>
      <c r="T40" s="115">
        <v>8</v>
      </c>
      <c r="U40" s="115">
        <v>8</v>
      </c>
      <c r="V40" s="115">
        <v>8</v>
      </c>
      <c r="W40" s="115">
        <v>8</v>
      </c>
      <c r="X40" s="114"/>
      <c r="Y40" s="114"/>
      <c r="Z40" s="115">
        <v>8</v>
      </c>
      <c r="AA40" s="115">
        <v>8</v>
      </c>
      <c r="AB40" s="115">
        <v>8</v>
      </c>
      <c r="AC40" s="115">
        <v>8</v>
      </c>
      <c r="AD40" s="115">
        <v>8</v>
      </c>
      <c r="AE40" s="133"/>
      <c r="AF40" s="133"/>
      <c r="AG40" s="115">
        <v>8</v>
      </c>
      <c r="AH40" s="115">
        <v>8</v>
      </c>
      <c r="AI40" s="113"/>
      <c r="AJ40" s="113"/>
      <c r="AK40" s="116">
        <f t="shared" si="81"/>
        <v>168</v>
      </c>
    </row>
    <row r="41">
      <c r="A41" s="108">
        <v>15</v>
      </c>
      <c r="B41" s="113" t="str">
        <f>VLOOKUP($A41,Сотрудники!$A$3:$L$1202,2,0)</f>
        <v xml:space="preserve">Герасимова Елизавета</v>
      </c>
      <c r="C41" s="113" t="str">
        <f>VLOOKUP($A41,Сотрудники!$A$3:$L$1202,8,0)</f>
        <v>Москва</v>
      </c>
      <c r="D41" s="114"/>
      <c r="E41" s="115">
        <v>8</v>
      </c>
      <c r="F41" s="115">
        <v>8</v>
      </c>
      <c r="G41" s="115">
        <v>8</v>
      </c>
      <c r="H41" s="115">
        <v>8</v>
      </c>
      <c r="I41" s="115">
        <v>8</v>
      </c>
      <c r="J41" s="114"/>
      <c r="K41" s="114"/>
      <c r="L41" s="133"/>
      <c r="M41" s="115">
        <v>8</v>
      </c>
      <c r="N41" s="115">
        <v>8</v>
      </c>
      <c r="O41" s="115">
        <v>8</v>
      </c>
      <c r="P41" s="115">
        <v>8</v>
      </c>
      <c r="Q41" s="114"/>
      <c r="R41" s="114"/>
      <c r="S41" s="115">
        <v>8</v>
      </c>
      <c r="T41" s="115">
        <v>8</v>
      </c>
      <c r="U41" s="115">
        <v>8</v>
      </c>
      <c r="V41" s="115">
        <v>8</v>
      </c>
      <c r="W41" s="115">
        <v>8</v>
      </c>
      <c r="X41" s="114"/>
      <c r="Y41" s="114"/>
      <c r="Z41" s="115">
        <v>8</v>
      </c>
      <c r="AA41" s="115">
        <v>8</v>
      </c>
      <c r="AB41" s="115">
        <v>8</v>
      </c>
      <c r="AC41" s="115">
        <v>8</v>
      </c>
      <c r="AD41" s="115">
        <v>8</v>
      </c>
      <c r="AE41" s="133"/>
      <c r="AF41" s="133"/>
      <c r="AG41" s="115">
        <v>8</v>
      </c>
      <c r="AH41" s="115">
        <v>8</v>
      </c>
      <c r="AI41" s="113"/>
      <c r="AJ41" s="113"/>
      <c r="AK41" s="116">
        <f t="shared" si="81"/>
        <v>168</v>
      </c>
    </row>
    <row r="42">
      <c r="A42" s="108">
        <v>16</v>
      </c>
      <c r="B42" s="113" t="str">
        <f>VLOOKUP($A42,Сотрудники!$A$3:$L$1202,2,0)</f>
        <v xml:space="preserve">Абдуллаева Анжелика</v>
      </c>
      <c r="C42" s="113" t="str">
        <f>VLOOKUP($A42,Сотрудники!$A$3:$L$1202,8,0)</f>
        <v>Москва</v>
      </c>
      <c r="D42" s="114"/>
      <c r="E42" s="115">
        <v>8</v>
      </c>
      <c r="F42" s="115">
        <v>8</v>
      </c>
      <c r="G42" s="115">
        <v>8</v>
      </c>
      <c r="H42" s="115">
        <v>8</v>
      </c>
      <c r="I42" s="115">
        <v>8</v>
      </c>
      <c r="J42" s="114"/>
      <c r="K42" s="114"/>
      <c r="L42" s="133"/>
      <c r="M42" s="115">
        <v>8</v>
      </c>
      <c r="N42" s="115">
        <v>8</v>
      </c>
      <c r="O42" s="115">
        <v>8</v>
      </c>
      <c r="P42" s="115">
        <v>8</v>
      </c>
      <c r="Q42" s="114"/>
      <c r="R42" s="114"/>
      <c r="S42" s="115">
        <v>8</v>
      </c>
      <c r="T42" s="115">
        <v>8</v>
      </c>
      <c r="U42" s="115">
        <v>8</v>
      </c>
      <c r="V42" s="115">
        <v>8</v>
      </c>
      <c r="W42" s="115">
        <v>8</v>
      </c>
      <c r="X42" s="114"/>
      <c r="Y42" s="114"/>
      <c r="Z42" s="115">
        <v>8</v>
      </c>
      <c r="AA42" s="115">
        <v>8</v>
      </c>
      <c r="AB42" s="115">
        <v>8</v>
      </c>
      <c r="AC42" s="115">
        <v>8</v>
      </c>
      <c r="AD42" s="115">
        <v>8</v>
      </c>
      <c r="AE42" s="133"/>
      <c r="AF42" s="133"/>
      <c r="AG42" s="115">
        <v>8</v>
      </c>
      <c r="AH42" s="115">
        <v>8</v>
      </c>
      <c r="AI42" s="113"/>
      <c r="AJ42" s="113"/>
      <c r="AK42" s="116">
        <f t="shared" si="81"/>
        <v>168</v>
      </c>
    </row>
    <row r="43">
      <c r="A43" s="108">
        <v>17</v>
      </c>
      <c r="B43" s="113" t="str">
        <f>VLOOKUP($A43,Сотрудники!$A$3:$L$1202,2,0)</f>
        <v xml:space="preserve">Наймушин Евгений</v>
      </c>
      <c r="C43" s="113" t="str">
        <f>VLOOKUP($A43,Сотрудники!$A$3:$L$1202,8,0)</f>
        <v>Екатеринбург</v>
      </c>
      <c r="D43" s="114"/>
      <c r="E43" s="115">
        <v>8</v>
      </c>
      <c r="F43" s="115">
        <v>8</v>
      </c>
      <c r="G43" s="115">
        <v>8</v>
      </c>
      <c r="H43" s="115">
        <v>8</v>
      </c>
      <c r="I43" s="115">
        <v>8</v>
      </c>
      <c r="J43" s="114"/>
      <c r="K43" s="114"/>
      <c r="L43" s="133"/>
      <c r="M43" s="115">
        <v>8</v>
      </c>
      <c r="N43" s="115">
        <v>8</v>
      </c>
      <c r="O43" s="115">
        <v>8</v>
      </c>
      <c r="P43" s="115">
        <v>8</v>
      </c>
      <c r="Q43" s="114"/>
      <c r="R43" s="114"/>
      <c r="S43" s="115">
        <v>8</v>
      </c>
      <c r="T43" s="115">
        <v>8</v>
      </c>
      <c r="U43" s="115">
        <v>8</v>
      </c>
      <c r="V43" s="115">
        <v>8</v>
      </c>
      <c r="W43" s="115">
        <v>8</v>
      </c>
      <c r="X43" s="114"/>
      <c r="Y43" s="114"/>
      <c r="Z43" s="115">
        <v>8</v>
      </c>
      <c r="AA43" s="115">
        <v>8</v>
      </c>
      <c r="AB43" s="115">
        <v>8</v>
      </c>
      <c r="AC43" s="115">
        <v>8</v>
      </c>
      <c r="AD43" s="115">
        <v>8</v>
      </c>
      <c r="AE43" s="133"/>
      <c r="AF43" s="133"/>
      <c r="AG43" s="115">
        <v>8</v>
      </c>
      <c r="AH43" s="115">
        <v>8</v>
      </c>
      <c r="AI43" s="113"/>
      <c r="AJ43" s="113"/>
      <c r="AK43" s="116">
        <f t="shared" si="81"/>
        <v>168</v>
      </c>
    </row>
    <row r="44">
      <c r="A44" s="108">
        <v>18</v>
      </c>
      <c r="B44" s="113" t="str">
        <f>VLOOKUP($A44,Сотрудники!$A$3:$L$1202,2,0)</f>
        <v xml:space="preserve">Тимиргалеев Иван</v>
      </c>
      <c r="C44" s="113" t="str">
        <f>VLOOKUP($A44,Сотрудники!$A$3:$L$1202,8,0)</f>
        <v>Екатеринбург</v>
      </c>
      <c r="D44" s="114"/>
      <c r="E44" s="115">
        <v>8</v>
      </c>
      <c r="F44" s="115">
        <v>8</v>
      </c>
      <c r="G44" s="115">
        <v>8</v>
      </c>
      <c r="H44" s="115">
        <v>8</v>
      </c>
      <c r="I44" s="115">
        <v>8</v>
      </c>
      <c r="J44" s="114"/>
      <c r="K44" s="114"/>
      <c r="L44" s="133"/>
      <c r="M44" s="115">
        <v>8</v>
      </c>
      <c r="N44" s="115">
        <v>8</v>
      </c>
      <c r="O44" s="115">
        <v>8</v>
      </c>
      <c r="P44" s="115">
        <v>8</v>
      </c>
      <c r="Q44" s="114"/>
      <c r="R44" s="114"/>
      <c r="S44" s="115">
        <v>8</v>
      </c>
      <c r="T44" s="115">
        <v>8</v>
      </c>
      <c r="U44" s="115">
        <v>8</v>
      </c>
      <c r="V44" s="115">
        <v>8</v>
      </c>
      <c r="W44" s="115">
        <v>8</v>
      </c>
      <c r="X44" s="114"/>
      <c r="Y44" s="114"/>
      <c r="Z44" s="115">
        <v>8</v>
      </c>
      <c r="AA44" s="115">
        <v>8</v>
      </c>
      <c r="AB44" s="115">
        <v>8</v>
      </c>
      <c r="AC44" s="115">
        <v>8</v>
      </c>
      <c r="AD44" s="115">
        <v>8</v>
      </c>
      <c r="AE44" s="133"/>
      <c r="AF44" s="133"/>
      <c r="AG44" s="115">
        <v>8</v>
      </c>
      <c r="AH44" s="115">
        <v>8</v>
      </c>
      <c r="AI44" s="113"/>
      <c r="AJ44" s="113"/>
      <c r="AK44" s="116">
        <f t="shared" si="81"/>
        <v>168</v>
      </c>
    </row>
    <row r="45">
      <c r="A45" s="108">
        <v>19</v>
      </c>
      <c r="B45" s="113" t="str">
        <f>VLOOKUP($A45,Сотрудники!$A$3:$L$1202,2,0)</f>
        <v xml:space="preserve">Лопатин Максим</v>
      </c>
      <c r="C45" s="113" t="str">
        <f>VLOOKUP($A45,Сотрудники!$A$3:$L$1202,8,0)</f>
        <v>Москва</v>
      </c>
      <c r="D45" s="114"/>
      <c r="E45" s="115">
        <v>8</v>
      </c>
      <c r="F45" s="115">
        <v>8</v>
      </c>
      <c r="G45" s="115">
        <v>8</v>
      </c>
      <c r="H45" s="115">
        <v>8</v>
      </c>
      <c r="I45" s="115">
        <v>8</v>
      </c>
      <c r="J45" s="114"/>
      <c r="K45" s="114"/>
      <c r="L45" s="133"/>
      <c r="M45" s="115">
        <v>8</v>
      </c>
      <c r="N45" s="115">
        <v>8</v>
      </c>
      <c r="O45" s="115">
        <v>8</v>
      </c>
      <c r="P45" s="115">
        <v>8</v>
      </c>
      <c r="Q45" s="114"/>
      <c r="R45" s="114"/>
      <c r="S45" s="115">
        <v>8</v>
      </c>
      <c r="T45" s="115">
        <v>8</v>
      </c>
      <c r="U45" s="115">
        <v>8</v>
      </c>
      <c r="V45" s="115">
        <v>8</v>
      </c>
      <c r="W45" s="115">
        <v>8</v>
      </c>
      <c r="X45" s="114"/>
      <c r="Y45" s="114"/>
      <c r="Z45" s="115">
        <v>8</v>
      </c>
      <c r="AA45" s="115">
        <v>8</v>
      </c>
      <c r="AB45" s="115">
        <v>8</v>
      </c>
      <c r="AC45" s="115">
        <v>8</v>
      </c>
      <c r="AD45" s="115">
        <v>8</v>
      </c>
      <c r="AE45" s="133"/>
      <c r="AF45" s="133"/>
      <c r="AG45" s="115">
        <v>8</v>
      </c>
      <c r="AH45" s="115">
        <v>8</v>
      </c>
      <c r="AI45" s="113"/>
      <c r="AJ45" s="113"/>
      <c r="AK45" s="116">
        <f t="shared" si="81"/>
        <v>168</v>
      </c>
    </row>
    <row r="46">
      <c r="A46" s="108">
        <v>20</v>
      </c>
      <c r="B46" s="113" t="str">
        <f>VLOOKUP($A46,Сотрудники!$A$3:$L$1202,2,0)</f>
        <v xml:space="preserve">Калмурзаев Руслан </v>
      </c>
      <c r="C46" s="113" t="str">
        <f>VLOOKUP($A46,Сотрудники!$A$3:$L$1202,8,0)</f>
        <v>Москва</v>
      </c>
      <c r="D46" s="114"/>
      <c r="E46" s="115"/>
      <c r="F46" s="115">
        <v>8</v>
      </c>
      <c r="G46" s="115">
        <v>8</v>
      </c>
      <c r="H46" s="115">
        <v>8</v>
      </c>
      <c r="I46" s="115">
        <v>8</v>
      </c>
      <c r="J46" s="114"/>
      <c r="K46" s="114"/>
      <c r="L46" s="133"/>
      <c r="M46" s="115">
        <v>8</v>
      </c>
      <c r="N46" s="115">
        <v>8</v>
      </c>
      <c r="O46" s="115">
        <v>8</v>
      </c>
      <c r="P46" s="115">
        <v>8</v>
      </c>
      <c r="Q46" s="114"/>
      <c r="R46" s="114"/>
      <c r="S46" s="115">
        <v>8</v>
      </c>
      <c r="T46" s="115">
        <v>8</v>
      </c>
      <c r="U46" s="115">
        <v>8</v>
      </c>
      <c r="V46" s="115">
        <v>8</v>
      </c>
      <c r="W46" s="115">
        <v>8</v>
      </c>
      <c r="X46" s="114"/>
      <c r="Y46" s="114"/>
      <c r="Z46" s="115">
        <v>8</v>
      </c>
      <c r="AA46" s="115">
        <v>8</v>
      </c>
      <c r="AB46" s="115">
        <v>8</v>
      </c>
      <c r="AC46" s="115">
        <v>8</v>
      </c>
      <c r="AD46" s="115">
        <v>8</v>
      </c>
      <c r="AE46" s="133"/>
      <c r="AF46" s="133"/>
      <c r="AG46" s="115">
        <v>8</v>
      </c>
      <c r="AH46" s="115">
        <v>8</v>
      </c>
      <c r="AI46" s="113"/>
      <c r="AJ46" s="113"/>
      <c r="AK46" s="116">
        <f t="shared" si="81"/>
        <v>160</v>
      </c>
    </row>
    <row r="47">
      <c r="A47" s="108">
        <v>21</v>
      </c>
      <c r="B47" s="113" t="str">
        <f>VLOOKUP($A47,Сотрудники!$A$3:$L$1202,2,0)</f>
        <v xml:space="preserve">Шимберев Борис</v>
      </c>
      <c r="C47" s="113" t="str">
        <f>VLOOKUP($A47,Сотрудники!$A$3:$L$1202,8,0)</f>
        <v>СПБ</v>
      </c>
      <c r="D47" s="114"/>
      <c r="E47" s="115"/>
      <c r="F47" s="115">
        <v>8</v>
      </c>
      <c r="G47" s="115">
        <v>8</v>
      </c>
      <c r="H47" s="115">
        <v>8</v>
      </c>
      <c r="I47" s="115">
        <v>8</v>
      </c>
      <c r="J47" s="114"/>
      <c r="K47" s="114"/>
      <c r="L47" s="133"/>
      <c r="M47" s="115">
        <v>8</v>
      </c>
      <c r="N47" s="115">
        <v>8</v>
      </c>
      <c r="O47" s="115">
        <v>8</v>
      </c>
      <c r="P47" s="115">
        <v>8</v>
      </c>
      <c r="Q47" s="114"/>
      <c r="R47" s="114"/>
      <c r="S47" s="115">
        <v>8</v>
      </c>
      <c r="T47" s="115">
        <v>8</v>
      </c>
      <c r="U47" s="115">
        <v>8</v>
      </c>
      <c r="V47" s="115">
        <v>8</v>
      </c>
      <c r="W47" s="115">
        <v>8</v>
      </c>
      <c r="X47" s="114"/>
      <c r="Y47" s="114"/>
      <c r="Z47" s="115">
        <v>8</v>
      </c>
      <c r="AA47" s="115">
        <v>8</v>
      </c>
      <c r="AB47" s="115">
        <v>8</v>
      </c>
      <c r="AC47" s="115">
        <v>8</v>
      </c>
      <c r="AD47" s="115">
        <v>8</v>
      </c>
      <c r="AE47" s="133"/>
      <c r="AF47" s="133"/>
      <c r="AG47" s="115">
        <v>8</v>
      </c>
      <c r="AH47" s="115">
        <v>8</v>
      </c>
      <c r="AI47" s="113"/>
      <c r="AJ47" s="113"/>
      <c r="AK47" s="116">
        <f t="shared" si="81"/>
        <v>160</v>
      </c>
    </row>
    <row r="48">
      <c r="A48" s="108">
        <v>22</v>
      </c>
      <c r="B48" s="113" t="str">
        <f>VLOOKUP($A48,Сотрудники!$A$3:$L$1202,2,0)</f>
        <v xml:space="preserve">Виштак Татьяна</v>
      </c>
      <c r="C48" s="113" t="str">
        <f>VLOOKUP($A48,Сотрудники!$A$3:$L$1202,8,0)</f>
        <v>Москва</v>
      </c>
      <c r="D48" s="114"/>
      <c r="E48" s="115"/>
      <c r="F48" s="115"/>
      <c r="G48" s="113"/>
      <c r="H48" s="113"/>
      <c r="I48" s="113"/>
      <c r="J48" s="114"/>
      <c r="K48" s="114"/>
      <c r="L48" s="133"/>
      <c r="M48" s="113"/>
      <c r="N48" s="113"/>
      <c r="O48" s="113"/>
      <c r="P48" s="113"/>
      <c r="Q48" s="114"/>
      <c r="R48" s="114"/>
      <c r="S48" s="115">
        <v>8</v>
      </c>
      <c r="T48" s="115">
        <v>8</v>
      </c>
      <c r="U48" s="115">
        <v>8</v>
      </c>
      <c r="V48" s="115">
        <v>8</v>
      </c>
      <c r="W48" s="115">
        <v>8</v>
      </c>
      <c r="X48" s="114"/>
      <c r="Y48" s="114"/>
      <c r="Z48" s="115">
        <v>8</v>
      </c>
      <c r="AA48" s="115">
        <v>8</v>
      </c>
      <c r="AB48" s="115">
        <v>8</v>
      </c>
      <c r="AC48" s="115">
        <v>8</v>
      </c>
      <c r="AD48" s="115">
        <v>8</v>
      </c>
      <c r="AE48" s="133"/>
      <c r="AF48" s="133"/>
      <c r="AG48" s="115">
        <v>8</v>
      </c>
      <c r="AH48" s="115">
        <v>8</v>
      </c>
      <c r="AI48" s="113"/>
      <c r="AJ48" s="113"/>
      <c r="AK48" s="116">
        <f t="shared" si="81"/>
        <v>96</v>
      </c>
    </row>
    <row r="49">
      <c r="A49" s="108">
        <v>23</v>
      </c>
      <c r="B49" s="113" t="str">
        <f>VLOOKUP($A49,Сотрудники!$A$3:$L$1202,2,0)</f>
        <v xml:space="preserve">Путилов Александр</v>
      </c>
      <c r="C49" s="113" t="str">
        <f>VLOOKUP($A49,Сотрудники!$A$3:$L$1202,8,0)</f>
        <v>Екатеринбург</v>
      </c>
      <c r="D49" s="114"/>
      <c r="E49" s="115"/>
      <c r="F49" s="115"/>
      <c r="G49" s="113"/>
      <c r="H49" s="113"/>
      <c r="I49" s="113"/>
      <c r="J49" s="114"/>
      <c r="K49" s="114"/>
      <c r="L49" s="133"/>
      <c r="M49" s="113"/>
      <c r="N49" s="113"/>
      <c r="O49" s="113"/>
      <c r="P49" s="113"/>
      <c r="Q49" s="114"/>
      <c r="R49" s="114"/>
      <c r="S49" s="115">
        <v>8</v>
      </c>
      <c r="T49" s="115">
        <v>8</v>
      </c>
      <c r="U49" s="115">
        <v>8</v>
      </c>
      <c r="V49" s="115">
        <v>8</v>
      </c>
      <c r="W49" s="115">
        <v>8</v>
      </c>
      <c r="X49" s="114"/>
      <c r="Y49" s="114"/>
      <c r="Z49" s="115">
        <v>8</v>
      </c>
      <c r="AA49" s="115">
        <v>8</v>
      </c>
      <c r="AB49" s="115">
        <v>8</v>
      </c>
      <c r="AC49" s="115">
        <v>8</v>
      </c>
      <c r="AD49" s="115">
        <v>8</v>
      </c>
      <c r="AE49" s="133"/>
      <c r="AF49" s="133"/>
      <c r="AG49" s="115">
        <v>8</v>
      </c>
      <c r="AH49" s="115">
        <v>8</v>
      </c>
      <c r="AI49" s="113"/>
      <c r="AJ49" s="113"/>
      <c r="AK49" s="116">
        <f t="shared" si="81"/>
        <v>96</v>
      </c>
    </row>
    <row r="50">
      <c r="A50" s="108">
        <v>24</v>
      </c>
      <c r="B50" s="113" t="str">
        <f>VLOOKUP($A50,Сотрудники!$A$3:$L$1202,2,0)</f>
        <v xml:space="preserve">Цыганкова Анастасия</v>
      </c>
      <c r="C50" s="113" t="str">
        <f>VLOOKUP($A50,Сотрудники!$A$3:$L$1202,8,0)</f>
        <v>Москва</v>
      </c>
      <c r="D50" s="114"/>
      <c r="E50" s="115"/>
      <c r="F50" s="115"/>
      <c r="G50" s="113"/>
      <c r="H50" s="113"/>
      <c r="I50" s="113"/>
      <c r="J50" s="114"/>
      <c r="K50" s="114"/>
      <c r="L50" s="133"/>
      <c r="M50" s="113"/>
      <c r="N50" s="113"/>
      <c r="O50" s="113"/>
      <c r="P50" s="113"/>
      <c r="Q50" s="114"/>
      <c r="R50" s="114"/>
      <c r="S50" s="115"/>
      <c r="T50" s="115"/>
      <c r="U50" s="115"/>
      <c r="V50" s="115"/>
      <c r="W50" s="115"/>
      <c r="X50" s="114"/>
      <c r="Y50" s="114"/>
      <c r="Z50" s="115"/>
      <c r="AA50" s="115"/>
      <c r="AB50" s="115"/>
      <c r="AC50" s="115">
        <v>8</v>
      </c>
      <c r="AD50" s="115">
        <v>8</v>
      </c>
      <c r="AE50" s="133"/>
      <c r="AF50" s="133"/>
      <c r="AG50" s="115">
        <v>8</v>
      </c>
      <c r="AH50" s="115">
        <v>8</v>
      </c>
      <c r="AI50" s="113"/>
      <c r="AJ50" s="113"/>
      <c r="AK50" s="116">
        <f t="shared" si="81"/>
        <v>32</v>
      </c>
    </row>
    <row r="51">
      <c r="A51" s="108">
        <v>25</v>
      </c>
      <c r="B51" s="113" t="str">
        <f>VLOOKUP($A51,Сотрудники!$A$3:$L$1202,2,0)</f>
        <v xml:space="preserve">Беседин Игорь</v>
      </c>
      <c r="C51" s="113" t="str">
        <f>VLOOKUP($A51,Сотрудники!$A$3:$L$1202,8,0)</f>
        <v xml:space="preserve">Нижний Новгород</v>
      </c>
      <c r="D51" s="114"/>
      <c r="E51" s="115"/>
      <c r="F51" s="115"/>
      <c r="G51" s="113"/>
      <c r="H51" s="113"/>
      <c r="I51" s="113"/>
      <c r="J51" s="114"/>
      <c r="K51" s="114"/>
      <c r="L51" s="133"/>
      <c r="M51" s="113"/>
      <c r="N51" s="113"/>
      <c r="O51" s="113"/>
      <c r="P51" s="113"/>
      <c r="Q51" s="114"/>
      <c r="R51" s="114"/>
      <c r="S51" s="115"/>
      <c r="T51" s="115"/>
      <c r="U51" s="115"/>
      <c r="V51" s="115"/>
      <c r="W51" s="115"/>
      <c r="X51" s="114"/>
      <c r="Y51" s="114"/>
      <c r="Z51" s="115"/>
      <c r="AA51" s="115"/>
      <c r="AB51" s="115"/>
      <c r="AC51" s="115">
        <v>8</v>
      </c>
      <c r="AD51" s="115">
        <v>8</v>
      </c>
      <c r="AE51" s="133"/>
      <c r="AF51" s="133"/>
      <c r="AG51" s="115">
        <v>8</v>
      </c>
      <c r="AH51" s="115">
        <v>8</v>
      </c>
      <c r="AI51" s="113"/>
      <c r="AJ51" s="113"/>
      <c r="AK51" s="116">
        <f t="shared" si="81"/>
        <v>32</v>
      </c>
    </row>
    <row r="52">
      <c r="A52" s="108">
        <v>26</v>
      </c>
      <c r="B52" s="113" t="str">
        <f>VLOOKUP($A52,Сотрудники!$A$3:$L$1202,2,0)</f>
        <v xml:space="preserve">Молчанов Роман</v>
      </c>
      <c r="C52" s="113" t="str">
        <f>VLOOKUP($A52,Сотрудники!$A$3:$L$1202,8,0)</f>
        <v>Москва</v>
      </c>
      <c r="D52" s="114"/>
      <c r="E52" s="115"/>
      <c r="F52" s="115"/>
      <c r="G52" s="113"/>
      <c r="H52" s="113"/>
      <c r="I52" s="113"/>
      <c r="J52" s="114"/>
      <c r="K52" s="114"/>
      <c r="L52" s="133"/>
      <c r="M52" s="113"/>
      <c r="N52" s="113"/>
      <c r="O52" s="113"/>
      <c r="P52" s="113"/>
      <c r="Q52" s="114"/>
      <c r="R52" s="114"/>
      <c r="S52" s="115"/>
      <c r="T52" s="115"/>
      <c r="U52" s="115"/>
      <c r="V52" s="115"/>
      <c r="W52" s="115"/>
      <c r="X52" s="114"/>
      <c r="Y52" s="114"/>
      <c r="Z52" s="115"/>
      <c r="AA52" s="115"/>
      <c r="AB52" s="115"/>
      <c r="AC52" s="115"/>
      <c r="AD52" s="115"/>
      <c r="AE52" s="133"/>
      <c r="AF52" s="133"/>
      <c r="AG52" s="115">
        <v>8</v>
      </c>
      <c r="AH52" s="115">
        <v>8</v>
      </c>
      <c r="AI52" s="113"/>
      <c r="AJ52" s="113"/>
      <c r="AK52" s="116">
        <f t="shared" si="81"/>
        <v>16</v>
      </c>
    </row>
    <row r="53">
      <c r="A53" s="108">
        <v>27</v>
      </c>
      <c r="B53" s="113" t="str">
        <f>VLOOKUP($A53,Сотрудники!$A$3:$L$1202,2,0)</f>
        <v xml:space="preserve">Пузанов Андрей</v>
      </c>
      <c r="C53" s="113" t="str">
        <f>VLOOKUP($A53,Сотрудники!$A$3:$L$1202,8,0)</f>
        <v>Москва</v>
      </c>
      <c r="D53" s="114"/>
      <c r="E53" s="115"/>
      <c r="F53" s="115"/>
      <c r="G53" s="113"/>
      <c r="H53" s="113"/>
      <c r="I53" s="113"/>
      <c r="J53" s="114"/>
      <c r="K53" s="114"/>
      <c r="L53" s="133"/>
      <c r="M53" s="113"/>
      <c r="N53" s="113"/>
      <c r="O53" s="113"/>
      <c r="P53" s="113"/>
      <c r="Q53" s="114"/>
      <c r="R53" s="114"/>
      <c r="S53" s="115"/>
      <c r="T53" s="115"/>
      <c r="U53" s="115"/>
      <c r="V53" s="115"/>
      <c r="W53" s="115"/>
      <c r="X53" s="114"/>
      <c r="Y53" s="114"/>
      <c r="Z53" s="115"/>
      <c r="AA53" s="115"/>
      <c r="AB53" s="115"/>
      <c r="AC53" s="115"/>
      <c r="AD53" s="115"/>
      <c r="AE53" s="133"/>
      <c r="AF53" s="133"/>
      <c r="AG53" s="115">
        <v>8</v>
      </c>
      <c r="AH53" s="115">
        <v>8</v>
      </c>
      <c r="AI53" s="113"/>
      <c r="AJ53" s="113"/>
      <c r="AK53" s="116">
        <f t="shared" si="81"/>
        <v>16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workbookViewId="0" zoomScale="85">
      <selection activeCell="B7" activeCellId="0" sqref="B7:B28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0.0976562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661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Таблица256789[[#This Row],[Итого кол-во рабочих часов]]/8</f>
        <v>21</v>
      </c>
      <c r="G5" s="126"/>
      <c r="H5" s="126">
        <v>168</v>
      </c>
      <c r="I5" s="127" t="e">
        <f>VLOOKUP($A5,Сотрудники!$A$3:$L$1202,14,0)</f>
        <v>#REF!</v>
      </c>
      <c r="J5" s="128" t="e">
        <f t="shared" ref="J5:J17" si="82">I5/8</f>
        <v>#REF!</v>
      </c>
      <c r="K5" s="129" t="e">
        <f t="shared" ref="K5:K17" si="83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Таблица256789[[#This Row],[Итого кол-во рабочих часов]]/8</f>
        <v>16</v>
      </c>
      <c r="G6" s="126">
        <v>5</v>
      </c>
      <c r="H6" s="126">
        <v>128</v>
      </c>
      <c r="I6" s="127" t="e">
        <f>VLOOKUP($A6,Сотрудники!$A$3:$L$1202,14,0)</f>
        <v>#REF!</v>
      </c>
      <c r="J6" s="128" t="e">
        <f t="shared" si="82"/>
        <v>#REF!</v>
      </c>
      <c r="K6" s="129" t="e">
        <f t="shared" si="83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Таблица256789[[#This Row],[Итого кол-во рабочих часов]]/8</f>
        <v>21</v>
      </c>
      <c r="G7" s="131"/>
      <c r="H7" s="126">
        <v>168</v>
      </c>
      <c r="I7" s="127" t="e">
        <f>VLOOKUP($A7,Сотрудники!$A$3:$L$1202,14,0)</f>
        <v>#REF!</v>
      </c>
      <c r="J7" s="128" t="e">
        <f t="shared" si="82"/>
        <v>#REF!</v>
      </c>
      <c r="K7" s="129" t="e">
        <f t="shared" si="83"/>
        <v>#REF!</v>
      </c>
    </row>
    <row r="8" ht="33">
      <c r="A8" s="135">
        <v>5</v>
      </c>
      <c r="B8" s="125" t="str">
        <f>VLOOKUP($A8,Сотрудники!$A$3:$L$1202,2,0)</f>
        <v xml:space="preserve">Яковлев Дмитрий</v>
      </c>
      <c r="C8" s="125" t="str">
        <f>VLOOKUP($A8,Сотрудники!$A$3:$L$1202,9,0)</f>
        <v xml:space="preserve">Кредиты наличными 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Таблица256789[[#This Row],[Итого кол-во рабочих часов]]/8</f>
        <v>21</v>
      </c>
      <c r="G8" s="131"/>
      <c r="H8" s="131">
        <v>168</v>
      </c>
      <c r="I8" s="127" t="e">
        <f>VLOOKUP($A8,Сотрудники!$A$3:$L$1202,14,0)</f>
        <v>#REF!</v>
      </c>
      <c r="J8" s="128" t="e">
        <f t="shared" si="82"/>
        <v>#REF!</v>
      </c>
      <c r="K8" s="132" t="e">
        <f t="shared" si="83"/>
        <v>#REF!</v>
      </c>
    </row>
    <row r="9" ht="33">
      <c r="A9" s="135">
        <v>8</v>
      </c>
      <c r="B9" s="125" t="str">
        <f>VLOOKUP($A9,Сотрудники!$A$3:$L$1202,2,0)</f>
        <v xml:space="preserve">Хохлова Крестина</v>
      </c>
      <c r="C9" s="125" t="str">
        <f>VLOOKUP($A9,Сотрудники!$A$3:$L$1202,9,0)</f>
        <v xml:space="preserve">Ресурсное планирование</v>
      </c>
      <c r="D9" s="125">
        <f>VLOOKUP($A9,Сотрудники!$A$3:$L$1202,10,0)</f>
        <v>0.14999999999999999</v>
      </c>
      <c r="E9" s="136">
        <f>VLOOKUP($A9,Сотрудники!$A$3:$L$1202,11,0)</f>
        <v>150000</v>
      </c>
      <c r="F9" s="126">
        <f>H9/8</f>
        <v>0</v>
      </c>
      <c r="G9" s="131">
        <v>21</v>
      </c>
      <c r="H9" s="131">
        <v>0</v>
      </c>
      <c r="I9" s="127" t="e">
        <f>VLOOKUP($A9,Сотрудники!$A$3:$L$1202,14,0)</f>
        <v>#REF!</v>
      </c>
      <c r="J9" s="128" t="e">
        <f t="shared" si="82"/>
        <v>#REF!</v>
      </c>
      <c r="K9" s="132" t="e">
        <f t="shared" si="83"/>
        <v>#REF!</v>
      </c>
    </row>
    <row r="10" ht="49.5">
      <c r="A10" s="135">
        <v>9</v>
      </c>
      <c r="B10" s="125" t="str">
        <f>VLOOKUP($A10,Сотрудники!$A$3:$L$1202,2,0)</f>
        <v xml:space="preserve">Пойш Виталий</v>
      </c>
      <c r="C10" s="125" t="str">
        <f>VLOOKUP($A10,Сотрудники!$A$3:$L$1202,9,0)</f>
        <v xml:space="preserve">Единое окно сотрудника ЕОС ФЛ</v>
      </c>
      <c r="D10" s="125">
        <f>VLOOKUP($A10,Сотрудники!$A$3:$L$1202,10,0)</f>
        <v>0</v>
      </c>
      <c r="E10" s="125">
        <f>VLOOKUP($A10,Сотрудники!$A$3:$L$1202,11,0)</f>
        <v>303500</v>
      </c>
      <c r="F10" s="126">
        <f t="shared" ref="F10:F28" si="84">H10/8</f>
        <v>21</v>
      </c>
      <c r="G10" s="131"/>
      <c r="H10" s="131">
        <v>168</v>
      </c>
      <c r="I10" s="127" t="e">
        <f>VLOOKUP($A10,Сотрудники!$A$3:$L$1202,14,0)</f>
        <v>#REF!</v>
      </c>
      <c r="J10" s="128" t="e">
        <f t="shared" si="82"/>
        <v>#REF!</v>
      </c>
      <c r="K10" s="132" t="e">
        <f t="shared" si="83"/>
        <v>#REF!</v>
      </c>
    </row>
    <row r="11">
      <c r="A11" s="135">
        <v>10</v>
      </c>
      <c r="B11" s="125" t="str">
        <f>VLOOKUP($A11,Сотрудники!$A$3:$L$1202,2,0)</f>
        <v xml:space="preserve">Офицеров Дмитрий</v>
      </c>
      <c r="C11" s="125" t="str">
        <f>VLOOKUP($A11,Сотрудники!$A$3:$L$1202,9,0)</f>
        <v>приземление</v>
      </c>
      <c r="D11" s="125">
        <f>VLOOKUP($A11,Сотрудники!$A$3:$L$1202,10,0)</f>
        <v>0</v>
      </c>
      <c r="E11" s="125">
        <f>VLOOKUP($A11,Сотрудники!$A$3:$L$1202,11,0)</f>
        <v>218400</v>
      </c>
      <c r="F11" s="126">
        <f t="shared" si="84"/>
        <v>21</v>
      </c>
      <c r="G11" s="131"/>
      <c r="H11" s="131">
        <v>168</v>
      </c>
      <c r="I11" s="127" t="e">
        <f>VLOOKUP($A11,Сотрудники!$A$3:$L$1202,14,0)</f>
        <v>#REF!</v>
      </c>
      <c r="J11" s="128" t="e">
        <f t="shared" si="82"/>
        <v>#REF!</v>
      </c>
      <c r="K11" s="132" t="e">
        <f t="shared" si="83"/>
        <v>#REF!</v>
      </c>
    </row>
    <row r="12" ht="49.5">
      <c r="A12" s="135">
        <v>11</v>
      </c>
      <c r="B12" s="125" t="str">
        <f>VLOOKUP($A12,Сотрудники!$A$3:$L$1202,2,0)</f>
        <v xml:space="preserve">Муштекенов Тимур</v>
      </c>
      <c r="C12" s="125" t="str">
        <f>VLOOKUP($A12,Сотрудники!$A$3:$L$1202,9,0)</f>
        <v xml:space="preserve">Loan Manager/ Кредитный конвейер</v>
      </c>
      <c r="D12" s="125">
        <f>VLOOKUP($A12,Сотрудники!$A$3:$L$1202,10,0)</f>
        <v>0</v>
      </c>
      <c r="E12" s="125">
        <f>VLOOKUP($A12,Сотрудники!$A$3:$L$1202,11,0)</f>
        <v>0</v>
      </c>
      <c r="F12" s="126">
        <f t="shared" si="84"/>
        <v>21</v>
      </c>
      <c r="G12" s="131"/>
      <c r="H12" s="131">
        <v>168</v>
      </c>
      <c r="I12" s="127" t="e">
        <f>VLOOKUP($A12,Сотрудники!$A$3:$L$1202,14,0)</f>
        <v>#REF!</v>
      </c>
      <c r="J12" s="128" t="e">
        <f t="shared" si="82"/>
        <v>#REF!</v>
      </c>
      <c r="K12" s="132" t="e">
        <f t="shared" si="83"/>
        <v>#REF!</v>
      </c>
    </row>
    <row r="13">
      <c r="A13" s="135">
        <v>12</v>
      </c>
      <c r="B13" s="125" t="str">
        <f>VLOOKUP($A13,Сотрудники!$A$3:$L$1202,2,0)</f>
        <v xml:space="preserve">Нурбаева Елена</v>
      </c>
      <c r="C13" s="125" t="str">
        <f>VLOOKUP($A13,Сотрудники!$A$3:$L$1202,9,0)</f>
        <v>приземление</v>
      </c>
      <c r="D13" s="125">
        <f>VLOOKUP($A13,Сотрудники!$A$3:$L$1202,10,0)</f>
        <v>0</v>
      </c>
      <c r="E13" s="125">
        <f>VLOOKUP($A13,Сотрудники!$A$3:$L$1202,11,0)</f>
        <v>0</v>
      </c>
      <c r="F13" s="126">
        <f t="shared" si="84"/>
        <v>14</v>
      </c>
      <c r="G13" s="131">
        <v>9</v>
      </c>
      <c r="H13" s="131">
        <v>112</v>
      </c>
      <c r="I13" s="127" t="e">
        <f>VLOOKUP($A13,Сотрудники!$A$3:$L$1202,14,0)</f>
        <v>#REF!</v>
      </c>
      <c r="J13" s="128" t="e">
        <f t="shared" si="82"/>
        <v>#REF!</v>
      </c>
      <c r="K13" s="132" t="e">
        <f t="shared" si="83"/>
        <v>#REF!</v>
      </c>
    </row>
    <row r="14">
      <c r="A14" s="135">
        <v>13</v>
      </c>
      <c r="B14" s="125" t="str">
        <f>VLOOKUP($A14,Сотрудники!$A$3:$L$1202,2,0)</f>
        <v xml:space="preserve">Богданов Михаил</v>
      </c>
      <c r="C14" s="125" t="str">
        <f>VLOOKUP($A14,Сотрудники!$A$3:$L$1202,9,0)</f>
        <v xml:space="preserve">LM Риски</v>
      </c>
      <c r="D14" s="125">
        <f>VLOOKUP($A14,Сотрудники!$A$3:$L$1202,10,0)</f>
        <v>0</v>
      </c>
      <c r="E14" s="125">
        <f>VLOOKUP($A14,Сотрудники!$A$3:$L$1202,11,0)</f>
        <v>0</v>
      </c>
      <c r="F14" s="126">
        <f t="shared" si="84"/>
        <v>21</v>
      </c>
      <c r="G14" s="131"/>
      <c r="H14" s="131">
        <v>168</v>
      </c>
      <c r="I14" s="127" t="e">
        <f>VLOOKUP($A14,Сотрудники!$A$3:$L$1202,14,0)</f>
        <v>#REF!</v>
      </c>
      <c r="J14" s="128" t="e">
        <f t="shared" si="82"/>
        <v>#REF!</v>
      </c>
      <c r="K14" s="132" t="e">
        <f t="shared" si="83"/>
        <v>#REF!</v>
      </c>
    </row>
    <row r="15">
      <c r="A15" s="135">
        <v>14</v>
      </c>
      <c r="B15" s="125" t="str">
        <f>VLOOKUP($A15,Сотрудники!$A$3:$L$1202,2,0)</f>
        <v xml:space="preserve">Смирнова Екатерина</v>
      </c>
      <c r="C15" s="125" t="str">
        <f>VLOOKUP($A15,Сотрудники!$A$3:$L$1202,9,0)</f>
        <v>Tableau</v>
      </c>
      <c r="D15" s="125">
        <f>VLOOKUP($A15,Сотрудники!$A$3:$L$1202,10,0)</f>
        <v>0</v>
      </c>
      <c r="E15" s="125">
        <f>VLOOKUP($A15,Сотрудники!$A$3:$L$1202,11,0)</f>
        <v>0</v>
      </c>
      <c r="F15" s="126">
        <f t="shared" si="84"/>
        <v>21</v>
      </c>
      <c r="G15" s="131"/>
      <c r="H15" s="131">
        <v>168</v>
      </c>
      <c r="I15" s="127" t="e">
        <f>VLOOKUP($A15,Сотрудники!$A$3:$L$1202,14,0)</f>
        <v>#REF!</v>
      </c>
      <c r="J15" s="128" t="e">
        <f t="shared" si="82"/>
        <v>#REF!</v>
      </c>
      <c r="K15" s="132" t="e">
        <f t="shared" si="83"/>
        <v>#REF!</v>
      </c>
    </row>
    <row r="16" s="119" customFormat="1" ht="33">
      <c r="A16" s="135">
        <v>15</v>
      </c>
      <c r="B16" s="125" t="str">
        <f>VLOOKUP($A16,Сотрудники!$A$3:$L$1202,2,0)</f>
        <v xml:space="preserve">Герасимова Елизавета</v>
      </c>
      <c r="C16" s="125" t="str">
        <f>VLOOKUP($A16,Сотрудники!$A$3:$L$1202,9,0)</f>
        <v xml:space="preserve">Ресурсное планирование</v>
      </c>
      <c r="D16" s="125">
        <f>VLOOKUP($A16,Сотрудники!$A$3:$L$1202,10,0)</f>
        <v>0.14999999999999999</v>
      </c>
      <c r="E16" s="125">
        <f>VLOOKUP($A16,Сотрудники!$A$3:$L$1202,11,0)</f>
        <v>150000</v>
      </c>
      <c r="F16" s="126">
        <f t="shared" si="84"/>
        <v>21</v>
      </c>
      <c r="G16" s="131"/>
      <c r="H16" s="131">
        <v>168</v>
      </c>
      <c r="I16" s="127" t="e">
        <f>VLOOKUP($A16,Сотрудники!$A$3:$L$1202,14,0)</f>
        <v>#REF!</v>
      </c>
      <c r="J16" s="128" t="e">
        <f t="shared" si="82"/>
        <v>#REF!</v>
      </c>
      <c r="K16" s="132" t="e">
        <f t="shared" si="83"/>
        <v>#REF!</v>
      </c>
    </row>
    <row r="17" s="119" customFormat="1" ht="33">
      <c r="A17" s="135">
        <v>16</v>
      </c>
      <c r="B17" s="125" t="str">
        <f>VLOOKUP($A17,Сотрудники!$A$3:$L$1202,2,0)</f>
        <v xml:space="preserve">Абдуллаева Анжелика</v>
      </c>
      <c r="C17" s="125" t="str">
        <f>VLOOKUP($A17,Сотрудники!$A$3:$L$1202,9,0)</f>
        <v xml:space="preserve">Ресурсное планирование</v>
      </c>
      <c r="D17" s="125">
        <f>VLOOKUP($A17,Сотрудники!$A$3:$L$1202,10,0)</f>
        <v>0</v>
      </c>
      <c r="E17" s="125">
        <f>VLOOKUP($A17,Сотрудники!$A$3:$L$1202,11,0)</f>
        <v>0</v>
      </c>
      <c r="F17" s="126">
        <f t="shared" si="84"/>
        <v>21</v>
      </c>
      <c r="G17" s="131"/>
      <c r="H17" s="131">
        <v>168</v>
      </c>
      <c r="I17" s="127" t="e">
        <f>VLOOKUP($A17,Сотрудники!$A$3:$L$1202,14,0)</f>
        <v>#REF!</v>
      </c>
      <c r="J17" s="128" t="e">
        <f t="shared" si="82"/>
        <v>#REF!</v>
      </c>
      <c r="K17" s="132" t="e">
        <f t="shared" si="83"/>
        <v>#REF!</v>
      </c>
    </row>
    <row r="18" ht="66">
      <c r="A18" s="135">
        <v>17</v>
      </c>
      <c r="B18" s="125" t="str">
        <f>VLOOKUP($A18,Сотрудники!$A$3:$L$1202,2,0)</f>
        <v xml:space="preserve">Наймушин Евгений</v>
      </c>
      <c r="C18" s="125" t="str">
        <f>VLOOKUP($A18,Сотрудники!$A$3:$L$1202,9,0)</f>
        <v xml:space="preserve">МАПЛ (Модуль автоматизации программ лояльности)</v>
      </c>
      <c r="D18" s="125">
        <f>VLOOKUP($A18,Сотрудники!$A$3:$L$1202,10,0)</f>
        <v>0</v>
      </c>
      <c r="E18" s="125">
        <f>VLOOKUP($A18,Сотрудники!$A$3:$L$1202,11,0)</f>
        <v>344900</v>
      </c>
      <c r="F18" s="126">
        <f t="shared" si="84"/>
        <v>21</v>
      </c>
      <c r="G18" s="131"/>
      <c r="H18" s="131">
        <v>168</v>
      </c>
      <c r="I18" s="127" t="e">
        <f>VLOOKUP($A18,Сотрудники!$A$3:$L$1202,14,0)</f>
        <v>#REF!</v>
      </c>
      <c r="J18" s="128" t="e">
        <f t="shared" ref="J18:J28" si="85">I18/8</f>
        <v>#REF!</v>
      </c>
      <c r="K18" s="132" t="e">
        <f t="shared" ref="K18:K28" si="86">+H18*J18</f>
        <v>#REF!</v>
      </c>
    </row>
    <row r="19" ht="33">
      <c r="A19" s="135">
        <v>18</v>
      </c>
      <c r="B19" s="125" t="str">
        <f>VLOOKUP($A19,Сотрудники!$A$3:$L$1202,2,0)</f>
        <v xml:space="preserve">Тимиргалеев Иван</v>
      </c>
      <c r="C19" s="125" t="str">
        <f>VLOOKUP($A19,Сотрудники!$A$3:$L$1202,9,0)</f>
        <v xml:space="preserve">Пообъектный учёт залогов</v>
      </c>
      <c r="D19" s="125">
        <f>VLOOKUP($A19,Сотрудники!$A$3:$L$1202,10,0)</f>
        <v>0</v>
      </c>
      <c r="E19" s="125">
        <f>VLOOKUP($A19,Сотрудники!$A$3:$L$1202,11,0)</f>
        <v>0</v>
      </c>
      <c r="F19" s="126">
        <f t="shared" si="84"/>
        <v>21</v>
      </c>
      <c r="G19" s="131"/>
      <c r="H19" s="131">
        <v>168</v>
      </c>
      <c r="I19" s="127" t="e">
        <f>VLOOKUP($A19,Сотрудники!$A$3:$L$1202,14,0)</f>
        <v>#REF!</v>
      </c>
      <c r="J19" s="128" t="e">
        <f t="shared" si="85"/>
        <v>#REF!</v>
      </c>
      <c r="K19" s="132" t="e">
        <f t="shared" si="86"/>
        <v>#REF!</v>
      </c>
    </row>
    <row r="20">
      <c r="A20" s="135">
        <v>19</v>
      </c>
      <c r="B20" s="125" t="str">
        <f>VLOOKUP($A20,Сотрудники!$A$3:$L$1202,2,0)</f>
        <v xml:space="preserve">Лопатин Максим</v>
      </c>
      <c r="C20" s="125">
        <f>VLOOKUP($A20,Сотрудники!$A$3:$L$1202,9,0)</f>
        <v>0</v>
      </c>
      <c r="D20" s="125">
        <f>VLOOKUP($A20,Сотрудники!$A$3:$L$1202,10,0)</f>
        <v>0</v>
      </c>
      <c r="E20" s="125">
        <f>VLOOKUP($A20,Сотрудники!$A$3:$L$1202,11,0)</f>
        <v>0</v>
      </c>
      <c r="F20" s="126">
        <f t="shared" si="84"/>
        <v>21</v>
      </c>
      <c r="G20" s="131"/>
      <c r="H20" s="131">
        <v>168</v>
      </c>
      <c r="I20" s="127" t="e">
        <f>VLOOKUP($A20,Сотрудники!$A$3:$L$1202,14,0)</f>
        <v>#REF!</v>
      </c>
      <c r="J20" s="128" t="e">
        <f t="shared" si="85"/>
        <v>#REF!</v>
      </c>
      <c r="K20" s="132" t="e">
        <f t="shared" si="86"/>
        <v>#REF!</v>
      </c>
    </row>
    <row r="21">
      <c r="A21" s="135">
        <v>20</v>
      </c>
      <c r="B21" s="125" t="str">
        <f>VLOOKUP($A21,Сотрудники!$A$3:$L$1202,2,0)</f>
        <v xml:space="preserve">Калмурзаев Руслан </v>
      </c>
      <c r="C21" s="125" t="str">
        <f>VLOOKUP($A21,Сотрудники!$A$3:$L$1202,9,0)</f>
        <v>приземление</v>
      </c>
      <c r="D21" s="125">
        <f>VLOOKUP($A21,Сотрудники!$A$3:$L$1202,10,0)</f>
        <v>0</v>
      </c>
      <c r="E21" s="125">
        <f>VLOOKUP($A21,Сотрудники!$A$3:$L$1202,11,0)</f>
        <v>90000</v>
      </c>
      <c r="F21" s="126">
        <f t="shared" si="84"/>
        <v>20</v>
      </c>
      <c r="G21" s="131"/>
      <c r="H21" s="131">
        <v>160</v>
      </c>
      <c r="I21" s="127" t="e">
        <f>VLOOKUP($A21,Сотрудники!$A$3:$L$1202,14,0)</f>
        <v>#REF!</v>
      </c>
      <c r="J21" s="128" t="e">
        <f t="shared" si="85"/>
        <v>#REF!</v>
      </c>
      <c r="K21" s="132" t="e">
        <f t="shared" si="86"/>
        <v>#REF!</v>
      </c>
    </row>
    <row r="22">
      <c r="A22" s="135">
        <v>21</v>
      </c>
      <c r="B22" s="125" t="str">
        <f>VLOOKUP($A22,Сотрудники!$A$3:$L$1202,2,0)</f>
        <v xml:space="preserve">Шимберев Борис</v>
      </c>
      <c r="C22" s="125">
        <f>VLOOKUP($A22,Сотрудники!$A$3:$L$1202,9,0)</f>
        <v>0</v>
      </c>
      <c r="D22" s="125">
        <f>VLOOKUP($A22,Сотрудники!$A$3:$L$1202,10,0)</f>
        <v>0</v>
      </c>
      <c r="E22" s="125">
        <f>VLOOKUP($A22,Сотрудники!$A$3:$L$1202,11,0)</f>
        <v>0</v>
      </c>
      <c r="F22" s="126">
        <f t="shared" si="84"/>
        <v>20</v>
      </c>
      <c r="G22" s="131"/>
      <c r="H22" s="131">
        <v>160</v>
      </c>
      <c r="I22" s="127" t="e">
        <f>VLOOKUP($A22,Сотрудники!$A$3:$L$1202,14,0)</f>
        <v>#REF!</v>
      </c>
      <c r="J22" s="128" t="e">
        <f t="shared" si="85"/>
        <v>#REF!</v>
      </c>
      <c r="K22" s="132" t="e">
        <f t="shared" si="86"/>
        <v>#REF!</v>
      </c>
    </row>
    <row r="23">
      <c r="A23" s="135">
        <v>22</v>
      </c>
      <c r="B23" s="125" t="str">
        <f>VLOOKUP($A23,Сотрудники!$A$3:$L$1202,2,0)</f>
        <v xml:space="preserve">Виштак Татьяна</v>
      </c>
      <c r="C23" s="125" t="str">
        <f>VLOOKUP($A23,Сотрудники!$A$3:$L$1202,9,0)</f>
        <v>приземление</v>
      </c>
      <c r="D23" s="125">
        <f>VLOOKUP($A23,Сотрудники!$A$3:$L$1202,10,0)</f>
        <v>0</v>
      </c>
      <c r="E23" s="125" t="str">
        <f>VLOOKUP($A23,Сотрудники!$A$3:$L$1202,11,0)</f>
        <v xml:space="preserve">310 400 </v>
      </c>
      <c r="F23" s="126">
        <f t="shared" si="84"/>
        <v>12</v>
      </c>
      <c r="G23" s="131"/>
      <c r="H23" s="131">
        <v>96</v>
      </c>
      <c r="I23" s="127" t="e">
        <f>VLOOKUP($A23,Сотрудники!$A$3:$L$1202,14,0)</f>
        <v>#REF!</v>
      </c>
      <c r="J23" s="128" t="e">
        <f t="shared" si="85"/>
        <v>#REF!</v>
      </c>
      <c r="K23" s="132" t="e">
        <f t="shared" si="86"/>
        <v>#REF!</v>
      </c>
    </row>
    <row r="24">
      <c r="A24" s="135">
        <v>23</v>
      </c>
      <c r="B24" s="125" t="str">
        <f>VLOOKUP($A24,Сотрудники!$A$3:$L$1202,2,0)</f>
        <v xml:space="preserve">Путилов Александр</v>
      </c>
      <c r="C24" s="125">
        <f>VLOOKUP($A24,Сотрудники!$A$3:$L$1202,9,0)</f>
        <v>0</v>
      </c>
      <c r="D24" s="125">
        <f>VLOOKUP($A24,Сотрудники!$A$3:$L$1202,10,0)</f>
        <v>0</v>
      </c>
      <c r="E24" s="125">
        <f>VLOOKUP($A24,Сотрудники!$A$3:$L$1202,11,0)</f>
        <v>303500</v>
      </c>
      <c r="F24" s="126">
        <f t="shared" si="84"/>
        <v>12</v>
      </c>
      <c r="G24" s="131"/>
      <c r="H24" s="131">
        <v>96</v>
      </c>
      <c r="I24" s="127" t="e">
        <f>VLOOKUP($A24,Сотрудники!$A$3:$L$1202,14,0)</f>
        <v>#REF!</v>
      </c>
      <c r="J24" s="128" t="e">
        <f t="shared" si="85"/>
        <v>#REF!</v>
      </c>
      <c r="K24" s="132" t="e">
        <f t="shared" si="86"/>
        <v>#REF!</v>
      </c>
    </row>
    <row r="25" ht="33">
      <c r="A25" s="135">
        <v>24</v>
      </c>
      <c r="B25" s="125" t="str">
        <f>VLOOKUP($A25,Сотрудники!$A$3:$L$1202,2,0)</f>
        <v xml:space="preserve">Цыганкова Анастасия</v>
      </c>
      <c r="C25" s="125" t="str">
        <f>VLOOKUP($A25,Сотрудники!$A$3:$L$1202,9,0)</f>
        <v xml:space="preserve">Ресурсное планирование</v>
      </c>
      <c r="D25" s="125">
        <f>VLOOKUP($A25,Сотрудники!$A$3:$L$1202,10,0)</f>
        <v>0.14999999999999999</v>
      </c>
      <c r="E25" s="125">
        <f>VLOOKUP($A25,Сотрудники!$A$3:$L$1202,11,0)</f>
        <v>150000</v>
      </c>
      <c r="F25" s="126">
        <f t="shared" si="84"/>
        <v>4</v>
      </c>
      <c r="G25" s="131"/>
      <c r="H25" s="131">
        <v>32</v>
      </c>
      <c r="I25" s="127" t="e">
        <f>VLOOKUP($A25,Сотрудники!$A$3:$L$1202,14,0)</f>
        <v>#REF!</v>
      </c>
      <c r="J25" s="128" t="e">
        <f t="shared" si="85"/>
        <v>#REF!</v>
      </c>
      <c r="K25" s="132" t="e">
        <f t="shared" si="86"/>
        <v>#REF!</v>
      </c>
    </row>
    <row r="26">
      <c r="A26" s="135">
        <v>25</v>
      </c>
      <c r="B26" s="125" t="str">
        <f>VLOOKUP($A26,Сотрудники!$A$3:$L$1202,2,0)</f>
        <v xml:space="preserve">Беседин Игорь</v>
      </c>
      <c r="C26" s="125" t="str">
        <f>VLOOKUP($A26,Сотрудники!$A$3:$L$1202,9,0)</f>
        <v>приземление</v>
      </c>
      <c r="D26" s="125">
        <f>VLOOKUP($A26,Сотрудники!$A$3:$L$1202,10,0)</f>
        <v>0</v>
      </c>
      <c r="E26" s="125">
        <f>VLOOKUP($A26,Сотрудники!$A$3:$L$1202,11,0)</f>
        <v>310000</v>
      </c>
      <c r="F26" s="126">
        <f t="shared" si="84"/>
        <v>4</v>
      </c>
      <c r="G26" s="131"/>
      <c r="H26" s="131">
        <v>32</v>
      </c>
      <c r="I26" s="127" t="e">
        <f>VLOOKUP($A26,Сотрудники!$A$3:$L$1202,14,0)</f>
        <v>#REF!</v>
      </c>
      <c r="J26" s="128" t="e">
        <f t="shared" si="85"/>
        <v>#REF!</v>
      </c>
      <c r="K26" s="132" t="e">
        <f t="shared" si="86"/>
        <v>#REF!</v>
      </c>
    </row>
    <row r="27" ht="33">
      <c r="A27" s="135">
        <v>26</v>
      </c>
      <c r="B27" s="125" t="str">
        <f>VLOOKUP($A27,Сотрудники!$A$3:$L$1202,2,0)</f>
        <v xml:space="preserve">Молчанов Роман</v>
      </c>
      <c r="C27" s="125" t="str">
        <f>VLOOKUP($A27,Сотрудники!$A$3:$L$1202,9,0)</f>
        <v xml:space="preserve">Кредиты наличными </v>
      </c>
      <c r="D27" s="125">
        <f>VLOOKUP($A27,Сотрудники!$A$3:$L$1202,10,0)</f>
        <v>0</v>
      </c>
      <c r="E27" s="125">
        <f>VLOOKUP($A27,Сотрудники!$A$3:$L$1202,11,0)</f>
        <v>300000</v>
      </c>
      <c r="F27" s="126">
        <f t="shared" si="84"/>
        <v>2</v>
      </c>
      <c r="G27" s="131"/>
      <c r="H27" s="131">
        <v>16</v>
      </c>
      <c r="I27" s="127" t="e">
        <f>VLOOKUP($A27,Сотрудники!$A$3:$L$1202,14,0)</f>
        <v>#REF!</v>
      </c>
      <c r="J27" s="128" t="e">
        <f t="shared" si="85"/>
        <v>#REF!</v>
      </c>
      <c r="K27" s="132" t="e">
        <f t="shared" si="86"/>
        <v>#REF!</v>
      </c>
    </row>
    <row r="28">
      <c r="A28" s="135">
        <v>27</v>
      </c>
      <c r="B28" s="125" t="str">
        <f>VLOOKUP($A28,Сотрудники!$A$3:$L$1202,2,0)</f>
        <v xml:space="preserve">Пузанов Андрей</v>
      </c>
      <c r="C28" s="125">
        <f>VLOOKUP($A28,Сотрудники!$A$3:$L$1202,9,0)</f>
        <v>0</v>
      </c>
      <c r="D28" s="125">
        <f>VLOOKUP($A28,Сотрудники!$A$3:$L$1202,10,0)</f>
        <v>0</v>
      </c>
      <c r="E28" s="125">
        <f>VLOOKUP($A28,Сотрудники!$A$3:$L$1202,11,0)</f>
        <v>0</v>
      </c>
      <c r="F28" s="126">
        <f t="shared" si="84"/>
        <v>2</v>
      </c>
      <c r="G28" s="131"/>
      <c r="H28" s="131">
        <v>16</v>
      </c>
      <c r="I28" s="127" t="e">
        <f>VLOOKUP($A28,Сотрудники!$A$3:$L$1202,14,0)</f>
        <v>#REF!</v>
      </c>
      <c r="J28" s="128" t="e">
        <f t="shared" si="85"/>
        <v>#REF!</v>
      </c>
      <c r="K28" s="132" t="e">
        <f t="shared" si="86"/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9">
      <pane activePane="bottomRight" state="frozen" topLeftCell="C3" xSplit="2" ySplit="2"/>
      <selection activeCell="B68" activeCellId="0" sqref="B68"/>
    </sheetView>
  </sheetViews>
  <sheetFormatPr defaultColWidth="9" defaultRowHeight="16.5"/>
  <cols>
    <col customWidth="1" min="1" max="1" style="108" width="3.3984375"/>
    <col bestFit="1" customWidth="1" min="2" max="2" style="108" width="29.3984375"/>
    <col customWidth="1" min="3" max="3" style="108" width="25.5976562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2">
        <v>43922</v>
      </c>
      <c r="E2" s="112">
        <f>D2+1</f>
        <v>43923</v>
      </c>
      <c r="F2" s="112">
        <f t="shared" ref="F2:G2" si="87">E2+1</f>
        <v>43924</v>
      </c>
      <c r="G2" s="111">
        <f t="shared" si="87"/>
        <v>43925</v>
      </c>
      <c r="H2" s="111">
        <f>G2+1</f>
        <v>43926</v>
      </c>
      <c r="I2" s="112">
        <f t="shared" ref="I2:AF2" si="88">H2+1</f>
        <v>43927</v>
      </c>
      <c r="J2" s="112">
        <f t="shared" si="88"/>
        <v>43928</v>
      </c>
      <c r="K2" s="112">
        <f t="shared" si="88"/>
        <v>43929</v>
      </c>
      <c r="L2" s="112">
        <f t="shared" si="88"/>
        <v>43930</v>
      </c>
      <c r="M2" s="112">
        <f t="shared" si="88"/>
        <v>43931</v>
      </c>
      <c r="N2" s="111">
        <f t="shared" si="88"/>
        <v>43932</v>
      </c>
      <c r="O2" s="111">
        <f t="shared" si="88"/>
        <v>43933</v>
      </c>
      <c r="P2" s="112">
        <f t="shared" si="88"/>
        <v>43934</v>
      </c>
      <c r="Q2" s="112">
        <f t="shared" si="88"/>
        <v>43935</v>
      </c>
      <c r="R2" s="112">
        <f t="shared" si="88"/>
        <v>43936</v>
      </c>
      <c r="S2" s="112">
        <f t="shared" si="88"/>
        <v>43937</v>
      </c>
      <c r="T2" s="112">
        <f t="shared" si="88"/>
        <v>43938</v>
      </c>
      <c r="U2" s="111">
        <f t="shared" si="88"/>
        <v>43939</v>
      </c>
      <c r="V2" s="111">
        <f t="shared" si="88"/>
        <v>43940</v>
      </c>
      <c r="W2" s="112">
        <f t="shared" si="88"/>
        <v>43941</v>
      </c>
      <c r="X2" s="112">
        <f t="shared" si="88"/>
        <v>43942</v>
      </c>
      <c r="Y2" s="112">
        <f t="shared" si="88"/>
        <v>43943</v>
      </c>
      <c r="Z2" s="112">
        <f t="shared" si="88"/>
        <v>43944</v>
      </c>
      <c r="AA2" s="112">
        <f t="shared" si="88"/>
        <v>43945</v>
      </c>
      <c r="AB2" s="111">
        <f t="shared" si="88"/>
        <v>43946</v>
      </c>
      <c r="AC2" s="111">
        <f t="shared" si="88"/>
        <v>43947</v>
      </c>
      <c r="AD2" s="112">
        <f t="shared" si="88"/>
        <v>43948</v>
      </c>
      <c r="AE2" s="112">
        <f t="shared" si="88"/>
        <v>43949</v>
      </c>
      <c r="AF2" s="112">
        <f t="shared" si="88"/>
        <v>43950</v>
      </c>
      <c r="AG2" s="112">
        <f>+AF2+1</f>
        <v>43951</v>
      </c>
      <c r="AH2" s="112">
        <f>+AG2+1</f>
        <v>43952</v>
      </c>
      <c r="AI2" s="112">
        <f>+AH2+1</f>
        <v>43953</v>
      </c>
      <c r="AJ2" s="112">
        <f>+AI2+1</f>
        <v>43954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5" t="str">
        <f t="shared" ref="D3:AJ32" si="89">IF(ISBLANK(D36),"",IF(D36=0,"Выходной",IF(D36&lt;&gt;0,"Работал","")))</f>
        <v>Работал</v>
      </c>
      <c r="E3" s="115" t="str">
        <f t="shared" si="89"/>
        <v>Работал</v>
      </c>
      <c r="F3" s="115" t="str">
        <f t="shared" si="89"/>
        <v>Работал</v>
      </c>
      <c r="G3" s="114" t="str">
        <f t="shared" si="89"/>
        <v/>
      </c>
      <c r="H3" s="114" t="str">
        <f t="shared" si="89"/>
        <v/>
      </c>
      <c r="I3" s="115" t="str">
        <f t="shared" si="89"/>
        <v>Работал</v>
      </c>
      <c r="J3" s="115" t="str">
        <f t="shared" si="89"/>
        <v>Работал</v>
      </c>
      <c r="K3" s="115" t="str">
        <f t="shared" si="89"/>
        <v>Работал</v>
      </c>
      <c r="L3" s="115" t="str">
        <f t="shared" si="89"/>
        <v>Работал</v>
      </c>
      <c r="M3" s="115" t="str">
        <f t="shared" si="89"/>
        <v>Работал</v>
      </c>
      <c r="N3" s="133" t="str">
        <f t="shared" si="89"/>
        <v/>
      </c>
      <c r="O3" s="133" t="str">
        <f t="shared" si="89"/>
        <v/>
      </c>
      <c r="P3" s="115" t="str">
        <f t="shared" si="89"/>
        <v>Работал</v>
      </c>
      <c r="Q3" s="115" t="str">
        <f t="shared" si="89"/>
        <v>Работал</v>
      </c>
      <c r="R3" s="115" t="str">
        <f t="shared" si="89"/>
        <v>Работал</v>
      </c>
      <c r="S3" s="115" t="str">
        <f t="shared" si="89"/>
        <v>Работал</v>
      </c>
      <c r="T3" s="115" t="str">
        <f t="shared" si="89"/>
        <v>Работал</v>
      </c>
      <c r="U3" s="133" t="str">
        <f t="shared" si="89"/>
        <v/>
      </c>
      <c r="V3" s="133" t="str">
        <f t="shared" si="89"/>
        <v/>
      </c>
      <c r="W3" s="115" t="str">
        <f t="shared" si="89"/>
        <v>Работал</v>
      </c>
      <c r="X3" s="115" t="str">
        <f t="shared" si="89"/>
        <v>Работал</v>
      </c>
      <c r="Y3" s="115" t="str">
        <f t="shared" si="89"/>
        <v>Работал</v>
      </c>
      <c r="Z3" s="115" t="str">
        <f t="shared" si="89"/>
        <v>Работал</v>
      </c>
      <c r="AA3" s="115" t="str">
        <f t="shared" si="89"/>
        <v>Работал</v>
      </c>
      <c r="AB3" s="133" t="str">
        <f t="shared" si="89"/>
        <v/>
      </c>
      <c r="AC3" s="133" t="str">
        <f t="shared" si="89"/>
        <v/>
      </c>
      <c r="AD3" s="115" t="str">
        <f t="shared" si="89"/>
        <v>Работал</v>
      </c>
      <c r="AE3" s="115" t="str">
        <f t="shared" si="89"/>
        <v>Работал</v>
      </c>
      <c r="AF3" s="115" t="str">
        <f t="shared" si="89"/>
        <v>Работал</v>
      </c>
      <c r="AG3" s="115" t="str">
        <f t="shared" si="89"/>
        <v>Работал</v>
      </c>
      <c r="AH3" s="115" t="str">
        <f t="shared" si="89"/>
        <v/>
      </c>
      <c r="AI3" s="115" t="str">
        <f t="shared" si="89"/>
        <v/>
      </c>
      <c r="AJ3" s="115" t="str">
        <f t="shared" si="89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5" t="str">
        <f t="shared" si="89"/>
        <v>Работал</v>
      </c>
      <c r="E4" s="115" t="str">
        <f t="shared" si="89"/>
        <v>Работал</v>
      </c>
      <c r="F4" s="115" t="str">
        <f t="shared" si="89"/>
        <v>Работал</v>
      </c>
      <c r="G4" s="114" t="str">
        <f t="shared" si="89"/>
        <v/>
      </c>
      <c r="H4" s="114" t="str">
        <f t="shared" si="89"/>
        <v/>
      </c>
      <c r="I4" s="115" t="str">
        <f t="shared" si="89"/>
        <v>Работал</v>
      </c>
      <c r="J4" s="115" t="str">
        <f t="shared" si="89"/>
        <v>Работал</v>
      </c>
      <c r="K4" s="115" t="str">
        <f t="shared" si="89"/>
        <v>Работал</v>
      </c>
      <c r="L4" s="115" t="str">
        <f t="shared" si="89"/>
        <v>Работал</v>
      </c>
      <c r="M4" s="115" t="str">
        <f t="shared" si="89"/>
        <v>Работал</v>
      </c>
      <c r="N4" s="133" t="str">
        <f t="shared" si="89"/>
        <v/>
      </c>
      <c r="O4" s="133" t="str">
        <f t="shared" si="89"/>
        <v/>
      </c>
      <c r="P4" s="115" t="str">
        <f t="shared" si="89"/>
        <v>Работал</v>
      </c>
      <c r="Q4" s="115" t="str">
        <f t="shared" si="89"/>
        <v>Работал</v>
      </c>
      <c r="R4" s="115" t="str">
        <f t="shared" si="89"/>
        <v>Работал</v>
      </c>
      <c r="S4" s="115" t="str">
        <f t="shared" si="89"/>
        <v>Работал</v>
      </c>
      <c r="T4" s="115" t="str">
        <f t="shared" si="89"/>
        <v>Работал</v>
      </c>
      <c r="U4" s="133" t="str">
        <f t="shared" si="89"/>
        <v/>
      </c>
      <c r="V4" s="133" t="str">
        <f t="shared" si="89"/>
        <v/>
      </c>
      <c r="W4" s="115" t="str">
        <f t="shared" si="89"/>
        <v>Работал</v>
      </c>
      <c r="X4" s="115" t="str">
        <f t="shared" si="89"/>
        <v>Работал</v>
      </c>
      <c r="Y4" s="115" t="str">
        <f t="shared" si="89"/>
        <v>Работал</v>
      </c>
      <c r="Z4" s="115" t="str">
        <f t="shared" si="89"/>
        <v>Работал</v>
      </c>
      <c r="AA4" s="115" t="str">
        <f t="shared" si="89"/>
        <v>Работал</v>
      </c>
      <c r="AB4" s="133" t="str">
        <f t="shared" si="89"/>
        <v/>
      </c>
      <c r="AC4" s="133" t="str">
        <f t="shared" si="89"/>
        <v/>
      </c>
      <c r="AD4" s="115" t="str">
        <f t="shared" si="89"/>
        <v>Работал</v>
      </c>
      <c r="AE4" s="115" t="str">
        <f t="shared" si="89"/>
        <v>Работал</v>
      </c>
      <c r="AF4" s="115" t="str">
        <f t="shared" si="89"/>
        <v>Работал</v>
      </c>
      <c r="AG4" s="115" t="str">
        <f t="shared" si="89"/>
        <v>Работал</v>
      </c>
      <c r="AH4" s="115" t="str">
        <f t="shared" si="89"/>
        <v/>
      </c>
      <c r="AI4" s="115" t="str">
        <f t="shared" si="89"/>
        <v/>
      </c>
      <c r="AJ4" s="115" t="str">
        <f t="shared" si="89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5" t="str">
        <f t="shared" si="89"/>
        <v>Работал</v>
      </c>
      <c r="E5" s="115" t="str">
        <f t="shared" si="89"/>
        <v>Работал</v>
      </c>
      <c r="F5" s="115" t="str">
        <f t="shared" si="89"/>
        <v>Работал</v>
      </c>
      <c r="G5" s="114" t="str">
        <f t="shared" si="89"/>
        <v/>
      </c>
      <c r="H5" s="114" t="str">
        <f t="shared" si="89"/>
        <v/>
      </c>
      <c r="I5" s="115" t="str">
        <f t="shared" si="89"/>
        <v>Работал</v>
      </c>
      <c r="J5" s="115" t="str">
        <f t="shared" ref="J5:L6" si="90">IF(ISBLANK(J38),"",IF(J38=0,"Выходной",IF(J38&lt;&gt;0,"Работал","")))</f>
        <v>Работал</v>
      </c>
      <c r="K5" s="115" t="str">
        <f t="shared" si="90"/>
        <v>Работал</v>
      </c>
      <c r="L5" s="115" t="str">
        <f t="shared" si="90"/>
        <v>Работал</v>
      </c>
      <c r="M5" s="115" t="str">
        <f t="shared" si="89"/>
        <v>Работал</v>
      </c>
      <c r="N5" s="133" t="str">
        <f t="shared" si="89"/>
        <v/>
      </c>
      <c r="O5" s="133" t="str">
        <f t="shared" si="89"/>
        <v/>
      </c>
      <c r="P5" s="115" t="str">
        <f t="shared" si="89"/>
        <v>Работал</v>
      </c>
      <c r="Q5" s="115" t="str">
        <f t="shared" si="89"/>
        <v>Работал</v>
      </c>
      <c r="R5" s="115" t="str">
        <f t="shared" si="89"/>
        <v>Работал</v>
      </c>
      <c r="S5" s="115" t="str">
        <f t="shared" si="89"/>
        <v>Работал</v>
      </c>
      <c r="T5" s="115" t="str">
        <f t="shared" si="89"/>
        <v>Работал</v>
      </c>
      <c r="U5" s="133" t="str">
        <f t="shared" si="89"/>
        <v/>
      </c>
      <c r="V5" s="133" t="str">
        <f t="shared" si="89"/>
        <v/>
      </c>
      <c r="W5" s="115" t="str">
        <f t="shared" si="89"/>
        <v>Работал</v>
      </c>
      <c r="X5" s="115" t="str">
        <f t="shared" si="89"/>
        <v>Работал</v>
      </c>
      <c r="Y5" s="115" t="str">
        <f t="shared" si="89"/>
        <v>Работал</v>
      </c>
      <c r="Z5" s="115" t="str">
        <f t="shared" si="89"/>
        <v>Работал</v>
      </c>
      <c r="AA5" s="115" t="str">
        <f t="shared" si="89"/>
        <v>Работал</v>
      </c>
      <c r="AB5" s="133" t="str">
        <f t="shared" si="89"/>
        <v/>
      </c>
      <c r="AC5" s="133" t="str">
        <f t="shared" si="89"/>
        <v/>
      </c>
      <c r="AD5" s="115" t="str">
        <f t="shared" si="89"/>
        <v>Работал</v>
      </c>
      <c r="AE5" s="115" t="str">
        <f t="shared" si="89"/>
        <v>Работал</v>
      </c>
      <c r="AF5" s="115" t="str">
        <f t="shared" si="89"/>
        <v>Работал</v>
      </c>
      <c r="AG5" s="115" t="str">
        <f t="shared" si="89"/>
        <v>Работал</v>
      </c>
      <c r="AH5" s="115" t="str">
        <f t="shared" si="89"/>
        <v/>
      </c>
      <c r="AI5" s="115" t="str">
        <f t="shared" si="89"/>
        <v/>
      </c>
      <c r="AJ5" s="115" t="str">
        <f t="shared" si="89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15" t="str">
        <f t="shared" si="89"/>
        <v>Работал</v>
      </c>
      <c r="E6" s="115" t="str">
        <f t="shared" si="89"/>
        <v>Работал</v>
      </c>
      <c r="F6" s="115" t="str">
        <f t="shared" si="89"/>
        <v>Работал</v>
      </c>
      <c r="G6" s="114" t="str">
        <f t="shared" si="89"/>
        <v/>
      </c>
      <c r="H6" s="114" t="str">
        <f t="shared" si="89"/>
        <v/>
      </c>
      <c r="I6" s="115" t="str">
        <f t="shared" si="89"/>
        <v>Работал</v>
      </c>
      <c r="J6" s="115" t="str">
        <f t="shared" si="90"/>
        <v>Работал</v>
      </c>
      <c r="K6" s="115" t="str">
        <f t="shared" si="90"/>
        <v>Работал</v>
      </c>
      <c r="L6" s="115" t="str">
        <f t="shared" si="90"/>
        <v>Работал</v>
      </c>
      <c r="M6" s="115" t="str">
        <f t="shared" si="89"/>
        <v>Работал</v>
      </c>
      <c r="N6" s="133" t="str">
        <f t="shared" si="89"/>
        <v/>
      </c>
      <c r="O6" s="133" t="str">
        <f t="shared" si="89"/>
        <v/>
      </c>
      <c r="P6" s="115" t="str">
        <f t="shared" si="89"/>
        <v>Работал</v>
      </c>
      <c r="Q6" s="115" t="str">
        <f t="shared" si="89"/>
        <v>Работал</v>
      </c>
      <c r="R6" s="115" t="str">
        <f t="shared" si="89"/>
        <v>Работал</v>
      </c>
      <c r="S6" s="115" t="str">
        <f t="shared" si="89"/>
        <v>Работал</v>
      </c>
      <c r="T6" s="115" t="str">
        <f t="shared" si="89"/>
        <v>Работал</v>
      </c>
      <c r="U6" s="133" t="str">
        <f t="shared" si="89"/>
        <v/>
      </c>
      <c r="V6" s="133" t="str">
        <f t="shared" si="89"/>
        <v/>
      </c>
      <c r="W6" s="115" t="str">
        <f t="shared" si="89"/>
        <v>Работал</v>
      </c>
      <c r="X6" s="115" t="str">
        <f t="shared" si="89"/>
        <v>Работал</v>
      </c>
      <c r="Y6" s="115" t="str">
        <f t="shared" si="89"/>
        <v>Работал</v>
      </c>
      <c r="Z6" s="115" t="str">
        <f t="shared" si="89"/>
        <v>Работал</v>
      </c>
      <c r="AA6" s="115" t="str">
        <f t="shared" si="89"/>
        <v>Работал</v>
      </c>
      <c r="AB6" s="133" t="str">
        <f t="shared" si="89"/>
        <v/>
      </c>
      <c r="AC6" s="133" t="str">
        <f t="shared" si="89"/>
        <v/>
      </c>
      <c r="AD6" s="115" t="str">
        <f t="shared" si="89"/>
        <v>Работал</v>
      </c>
      <c r="AE6" s="115" t="str">
        <f t="shared" si="89"/>
        <v>Работал</v>
      </c>
      <c r="AF6" s="115" t="str">
        <f t="shared" si="89"/>
        <v>Работал</v>
      </c>
      <c r="AG6" s="115" t="str">
        <f t="shared" si="89"/>
        <v>Работал</v>
      </c>
      <c r="AH6" s="115" t="str">
        <f t="shared" si="89"/>
        <v/>
      </c>
      <c r="AI6" s="115" t="str">
        <f t="shared" si="89"/>
        <v/>
      </c>
      <c r="AJ6" s="115" t="str">
        <f t="shared" si="89"/>
        <v/>
      </c>
    </row>
    <row r="7">
      <c r="A7" s="108">
        <v>8</v>
      </c>
      <c r="B7" s="113" t="str">
        <f>VLOOKUP($A7,Сотрудники!$A$3:$L$1202,2,0)</f>
        <v xml:space="preserve">Хохлова Крестина</v>
      </c>
      <c r="C7" s="113" t="str">
        <f>VLOOKUP($A7,Сотрудники!$A$3:$L$1202,8,0)</f>
        <v>Москва</v>
      </c>
      <c r="D7" s="115" t="str">
        <f t="shared" si="89"/>
        <v>Выходной</v>
      </c>
      <c r="E7" s="115" t="str">
        <f t="shared" si="89"/>
        <v>Выходной</v>
      </c>
      <c r="F7" s="115" t="str">
        <f t="shared" si="89"/>
        <v>Выходной</v>
      </c>
      <c r="G7" s="114" t="str">
        <f t="shared" ref="G7:H13" si="91">IF(ISBLANK(G40),"",IF(G40=0,"Выходной",IF(G40&lt;&gt;0,"Работал","")))</f>
        <v/>
      </c>
      <c r="H7" s="114" t="str">
        <f t="shared" si="91"/>
        <v/>
      </c>
      <c r="I7" s="115" t="str">
        <f t="shared" ref="I7:M18" si="92">IF(ISBLANK(I40),"",IF(I40=0,"Выходной",IF(I40&lt;&gt;0,"Работал","")))</f>
        <v>Выходной</v>
      </c>
      <c r="J7" s="115" t="str">
        <f t="shared" si="92"/>
        <v>Выходной</v>
      </c>
      <c r="K7" s="115" t="str">
        <f t="shared" si="92"/>
        <v>Выходной</v>
      </c>
      <c r="L7" s="115" t="str">
        <f t="shared" si="92"/>
        <v>Выходной</v>
      </c>
      <c r="M7" s="115" t="str">
        <f t="shared" si="92"/>
        <v>Выходной</v>
      </c>
      <c r="N7" s="133" t="str">
        <f t="shared" ref="N7:AJ32" si="93">IF(ISBLANK(N40),"",IF(N40=0,"Выходной",IF(N40&lt;&gt;0,"Работал","")))</f>
        <v/>
      </c>
      <c r="O7" s="133" t="str">
        <f t="shared" si="93"/>
        <v/>
      </c>
      <c r="P7" s="115" t="str">
        <f t="shared" si="93"/>
        <v>Работал</v>
      </c>
      <c r="Q7" s="115" t="str">
        <f t="shared" si="93"/>
        <v>Работал</v>
      </c>
      <c r="R7" s="115" t="str">
        <f t="shared" si="93"/>
        <v>Работал</v>
      </c>
      <c r="S7" s="115" t="str">
        <f t="shared" si="93"/>
        <v>Работал</v>
      </c>
      <c r="T7" s="115" t="str">
        <f t="shared" si="93"/>
        <v>Работал</v>
      </c>
      <c r="U7" s="133" t="str">
        <f t="shared" si="93"/>
        <v/>
      </c>
      <c r="V7" s="133" t="str">
        <f t="shared" si="93"/>
        <v/>
      </c>
      <c r="W7" s="115" t="str">
        <f t="shared" si="93"/>
        <v>Работал</v>
      </c>
      <c r="X7" s="115" t="str">
        <f t="shared" si="93"/>
        <v>Работал</v>
      </c>
      <c r="Y7" s="115" t="str">
        <f t="shared" si="93"/>
        <v>Работал</v>
      </c>
      <c r="Z7" s="115" t="str">
        <f t="shared" si="93"/>
        <v>Работал</v>
      </c>
      <c r="AA7" s="115" t="str">
        <f t="shared" si="93"/>
        <v>Работал</v>
      </c>
      <c r="AB7" s="133" t="str">
        <f t="shared" si="93"/>
        <v/>
      </c>
      <c r="AC7" s="133" t="str">
        <f t="shared" si="93"/>
        <v/>
      </c>
      <c r="AD7" s="115" t="str">
        <f t="shared" si="93"/>
        <v>Работал</v>
      </c>
      <c r="AE7" s="115" t="str">
        <f t="shared" si="93"/>
        <v>Работал</v>
      </c>
      <c r="AF7" s="115" t="str">
        <f t="shared" si="93"/>
        <v>Работал</v>
      </c>
      <c r="AG7" s="115" t="str">
        <f t="shared" si="93"/>
        <v>Работал</v>
      </c>
      <c r="AH7" s="115" t="str">
        <f t="shared" si="93"/>
        <v/>
      </c>
      <c r="AI7" s="115" t="str">
        <f t="shared" si="93"/>
        <v/>
      </c>
      <c r="AJ7" s="115" t="str">
        <f t="shared" si="93"/>
        <v/>
      </c>
    </row>
    <row r="8">
      <c r="A8" s="108">
        <v>9</v>
      </c>
      <c r="B8" s="113" t="str">
        <f>VLOOKUP($A8,Сотрудники!$A$3:$L$1202,2,0)</f>
        <v xml:space="preserve">Пойш Виталий</v>
      </c>
      <c r="C8" s="113" t="str">
        <f>VLOOKUP($A8,Сотрудники!$A$3:$L$1202,8,0)</f>
        <v>Екатеринбург</v>
      </c>
      <c r="D8" s="115" t="str">
        <f t="shared" si="89"/>
        <v>Работал</v>
      </c>
      <c r="E8" s="115" t="str">
        <f t="shared" si="89"/>
        <v>Работал</v>
      </c>
      <c r="F8" s="115" t="str">
        <f t="shared" si="89"/>
        <v>Работал</v>
      </c>
      <c r="G8" s="114" t="str">
        <f t="shared" si="91"/>
        <v/>
      </c>
      <c r="H8" s="114" t="str">
        <f t="shared" si="91"/>
        <v/>
      </c>
      <c r="I8" s="115" t="str">
        <f t="shared" si="92"/>
        <v>Работал</v>
      </c>
      <c r="J8" s="115" t="str">
        <f t="shared" si="92"/>
        <v>Работал</v>
      </c>
      <c r="K8" s="115" t="str">
        <f t="shared" si="92"/>
        <v>Работал</v>
      </c>
      <c r="L8" s="115" t="str">
        <f t="shared" si="92"/>
        <v>Работал</v>
      </c>
      <c r="M8" s="115" t="str">
        <f t="shared" si="92"/>
        <v>Работал</v>
      </c>
      <c r="N8" s="133" t="str">
        <f t="shared" si="93"/>
        <v/>
      </c>
      <c r="O8" s="133" t="str">
        <f t="shared" si="93"/>
        <v/>
      </c>
      <c r="P8" s="115" t="str">
        <f t="shared" si="93"/>
        <v>Работал</v>
      </c>
      <c r="Q8" s="115" t="str">
        <f t="shared" si="93"/>
        <v>Работал</v>
      </c>
      <c r="R8" s="115" t="str">
        <f t="shared" si="93"/>
        <v>Работал</v>
      </c>
      <c r="S8" s="115" t="str">
        <f t="shared" si="93"/>
        <v>Работал</v>
      </c>
      <c r="T8" s="115" t="str">
        <f t="shared" si="93"/>
        <v>Работал</v>
      </c>
      <c r="U8" s="133" t="str">
        <f t="shared" si="93"/>
        <v/>
      </c>
      <c r="V8" s="133" t="str">
        <f t="shared" si="93"/>
        <v/>
      </c>
      <c r="W8" s="115" t="str">
        <f t="shared" si="93"/>
        <v>Работал</v>
      </c>
      <c r="X8" s="115" t="str">
        <f t="shared" si="93"/>
        <v>Работал</v>
      </c>
      <c r="Y8" s="115" t="str">
        <f t="shared" si="93"/>
        <v>Работал</v>
      </c>
      <c r="Z8" s="115" t="str">
        <f t="shared" si="93"/>
        <v>Работал</v>
      </c>
      <c r="AA8" s="115" t="str">
        <f t="shared" si="93"/>
        <v>Работал</v>
      </c>
      <c r="AB8" s="133" t="str">
        <f t="shared" si="93"/>
        <v/>
      </c>
      <c r="AC8" s="133" t="str">
        <f t="shared" si="93"/>
        <v/>
      </c>
      <c r="AD8" s="115" t="str">
        <f t="shared" si="93"/>
        <v>Работал</v>
      </c>
      <c r="AE8" s="115" t="str">
        <f t="shared" si="93"/>
        <v>Работал</v>
      </c>
      <c r="AF8" s="115" t="str">
        <f t="shared" si="93"/>
        <v>Работал</v>
      </c>
      <c r="AG8" s="115" t="str">
        <f t="shared" si="93"/>
        <v>Работал</v>
      </c>
      <c r="AH8" s="115" t="str">
        <f t="shared" si="93"/>
        <v/>
      </c>
      <c r="AI8" s="115" t="str">
        <f t="shared" si="93"/>
        <v/>
      </c>
      <c r="AJ8" s="115" t="str">
        <f t="shared" si="93"/>
        <v/>
      </c>
    </row>
    <row r="9">
      <c r="A9" s="108">
        <v>10</v>
      </c>
      <c r="B9" s="113" t="str">
        <f>VLOOKUP($A9,Сотрудники!$A$3:$L$1202,2,0)</f>
        <v xml:space="preserve">Офицеров Дмитрий</v>
      </c>
      <c r="C9" s="113" t="str">
        <f>VLOOKUP($A9,Сотрудники!$A$3:$L$1202,8,0)</f>
        <v>СПБ</v>
      </c>
      <c r="D9" s="115" t="str">
        <f t="shared" si="89"/>
        <v>Работал</v>
      </c>
      <c r="E9" s="115" t="str">
        <f t="shared" si="89"/>
        <v>Работал</v>
      </c>
      <c r="F9" s="115" t="str">
        <f t="shared" si="89"/>
        <v>Работал</v>
      </c>
      <c r="G9" s="114" t="str">
        <f t="shared" si="91"/>
        <v/>
      </c>
      <c r="H9" s="114" t="str">
        <f t="shared" si="91"/>
        <v/>
      </c>
      <c r="I9" s="115" t="str">
        <f t="shared" si="92"/>
        <v>Работал</v>
      </c>
      <c r="J9" s="115" t="str">
        <f t="shared" si="92"/>
        <v>Работал</v>
      </c>
      <c r="K9" s="115" t="str">
        <f t="shared" si="92"/>
        <v>Работал</v>
      </c>
      <c r="L9" s="115" t="str">
        <f t="shared" si="92"/>
        <v>Работал</v>
      </c>
      <c r="M9" s="115" t="str">
        <f t="shared" si="92"/>
        <v>Работал</v>
      </c>
      <c r="N9" s="133" t="str">
        <f t="shared" si="93"/>
        <v/>
      </c>
      <c r="O9" s="133" t="str">
        <f t="shared" si="93"/>
        <v/>
      </c>
      <c r="P9" s="115" t="str">
        <f t="shared" si="93"/>
        <v>Работал</v>
      </c>
      <c r="Q9" s="115" t="str">
        <f t="shared" si="93"/>
        <v>Работал</v>
      </c>
      <c r="R9" s="115" t="str">
        <f t="shared" si="93"/>
        <v>Работал</v>
      </c>
      <c r="S9" s="115" t="str">
        <f t="shared" si="93"/>
        <v>Работал</v>
      </c>
      <c r="T9" s="115" t="str">
        <f t="shared" si="93"/>
        <v>Работал</v>
      </c>
      <c r="U9" s="133" t="str">
        <f t="shared" si="93"/>
        <v/>
      </c>
      <c r="V9" s="133" t="str">
        <f t="shared" si="93"/>
        <v/>
      </c>
      <c r="W9" s="115" t="str">
        <f t="shared" si="93"/>
        <v>Работал</v>
      </c>
      <c r="X9" s="115" t="str">
        <f t="shared" si="93"/>
        <v>Работал</v>
      </c>
      <c r="Y9" s="115" t="str">
        <f t="shared" si="93"/>
        <v>Работал</v>
      </c>
      <c r="Z9" s="115" t="str">
        <f t="shared" si="93"/>
        <v>Работал</v>
      </c>
      <c r="AA9" s="115" t="str">
        <f t="shared" si="93"/>
        <v>Работал</v>
      </c>
      <c r="AB9" s="133" t="str">
        <f t="shared" si="93"/>
        <v/>
      </c>
      <c r="AC9" s="133" t="str">
        <f t="shared" si="93"/>
        <v/>
      </c>
      <c r="AD9" s="115" t="str">
        <f t="shared" si="93"/>
        <v>Работал</v>
      </c>
      <c r="AE9" s="115" t="str">
        <f t="shared" si="93"/>
        <v>Работал</v>
      </c>
      <c r="AF9" s="115" t="str">
        <f t="shared" si="93"/>
        <v>Работал</v>
      </c>
      <c r="AG9" s="115" t="str">
        <f t="shared" si="93"/>
        <v>Работал</v>
      </c>
      <c r="AH9" s="115" t="str">
        <f t="shared" si="93"/>
        <v/>
      </c>
      <c r="AI9" s="115" t="str">
        <f t="shared" si="93"/>
        <v/>
      </c>
      <c r="AJ9" s="115" t="str">
        <f>IF(ISBLANK(AJ42),"",IF(AJ42=0,"Выходной",IF(AJ42&lt;&gt;0,"Работал","")))</f>
        <v/>
      </c>
    </row>
    <row r="10">
      <c r="A10" s="108">
        <v>11</v>
      </c>
      <c r="B10" s="113" t="str">
        <f>VLOOKUP($A10,Сотрудники!$A$3:$L$1202,2,0)</f>
        <v xml:space="preserve">Муштекенов Тимур</v>
      </c>
      <c r="C10" s="113" t="str">
        <f>VLOOKUP($A10,Сотрудники!$A$3:$L$1202,8,0)</f>
        <v>СПБ</v>
      </c>
      <c r="D10" s="115" t="str">
        <f t="shared" si="89"/>
        <v>Работал</v>
      </c>
      <c r="E10" s="115" t="str">
        <f t="shared" si="89"/>
        <v>Работал</v>
      </c>
      <c r="F10" s="115" t="str">
        <f t="shared" si="89"/>
        <v>Работал</v>
      </c>
      <c r="G10" s="114" t="str">
        <f t="shared" si="91"/>
        <v/>
      </c>
      <c r="H10" s="114" t="str">
        <f t="shared" si="91"/>
        <v/>
      </c>
      <c r="I10" s="115" t="str">
        <f t="shared" si="92"/>
        <v>Работал</v>
      </c>
      <c r="J10" s="115" t="str">
        <f t="shared" si="92"/>
        <v>Работал</v>
      </c>
      <c r="K10" s="115" t="str">
        <f t="shared" si="92"/>
        <v>Работал</v>
      </c>
      <c r="L10" s="115" t="str">
        <f t="shared" si="92"/>
        <v>Работал</v>
      </c>
      <c r="M10" s="115" t="str">
        <f t="shared" si="92"/>
        <v>Работал</v>
      </c>
      <c r="N10" s="133" t="str">
        <f t="shared" si="93"/>
        <v/>
      </c>
      <c r="O10" s="133" t="str">
        <f t="shared" si="93"/>
        <v/>
      </c>
      <c r="P10" s="115" t="str">
        <f t="shared" si="93"/>
        <v>Работал</v>
      </c>
      <c r="Q10" s="115" t="str">
        <f t="shared" si="93"/>
        <v>Работал</v>
      </c>
      <c r="R10" s="115" t="str">
        <f t="shared" si="93"/>
        <v>Работал</v>
      </c>
      <c r="S10" s="115" t="str">
        <f t="shared" si="93"/>
        <v>Работал</v>
      </c>
      <c r="T10" s="115" t="str">
        <f t="shared" si="93"/>
        <v>Работал</v>
      </c>
      <c r="U10" s="133" t="str">
        <f t="shared" si="93"/>
        <v/>
      </c>
      <c r="V10" s="133" t="str">
        <f t="shared" si="93"/>
        <v/>
      </c>
      <c r="W10" s="115" t="str">
        <f t="shared" ref="W10:AA24" si="94">IF(ISBLANK(W43),"",IF(W43=0,"Выходной",IF(W43&lt;&gt;0,"Работал","")))</f>
        <v>Работал</v>
      </c>
      <c r="X10" s="115" t="str">
        <f t="shared" si="94"/>
        <v>Работал</v>
      </c>
      <c r="Y10" s="115" t="str">
        <f t="shared" si="94"/>
        <v>Работал</v>
      </c>
      <c r="Z10" s="115" t="str">
        <f t="shared" si="94"/>
        <v>Работал</v>
      </c>
      <c r="AA10" s="115" t="str">
        <f t="shared" si="94"/>
        <v>Работал</v>
      </c>
      <c r="AB10" s="133" t="str">
        <f t="shared" ref="AB10:AJ14" si="95">IF(ISBLANK(AB43),"",IF(AB43=0,"Выходной",IF(AB43&lt;&gt;0,"Работал","")))</f>
        <v/>
      </c>
      <c r="AC10" s="133" t="str">
        <f t="shared" si="95"/>
        <v/>
      </c>
      <c r="AD10" s="115" t="str">
        <f t="shared" si="95"/>
        <v>Работал</v>
      </c>
      <c r="AE10" s="115" t="str">
        <f t="shared" si="95"/>
        <v>Работал</v>
      </c>
      <c r="AF10" s="115" t="str">
        <f t="shared" si="95"/>
        <v>Работал</v>
      </c>
      <c r="AG10" s="115" t="str">
        <f t="shared" si="95"/>
        <v>Работал</v>
      </c>
      <c r="AH10" s="115" t="str">
        <f t="shared" si="95"/>
        <v/>
      </c>
      <c r="AI10" s="115" t="str">
        <f t="shared" si="95"/>
        <v/>
      </c>
      <c r="AJ10" s="115" t="str">
        <f t="shared" si="95"/>
        <v/>
      </c>
    </row>
    <row r="11">
      <c r="A11" s="108">
        <v>12</v>
      </c>
      <c r="B11" s="113" t="str">
        <f>VLOOKUP($A11,Сотрудники!$A$3:$L$1202,2,0)</f>
        <v xml:space="preserve">Нурбаева Елена</v>
      </c>
      <c r="C11" s="113" t="str">
        <f>VLOOKUP($A11,Сотрудники!$A$3:$L$1202,8,0)</f>
        <v>Москва</v>
      </c>
      <c r="D11" s="115" t="str">
        <f t="shared" si="89"/>
        <v>Работал</v>
      </c>
      <c r="E11" s="115" t="str">
        <f t="shared" si="89"/>
        <v>Работал</v>
      </c>
      <c r="F11" s="115" t="str">
        <f t="shared" si="89"/>
        <v>Работал</v>
      </c>
      <c r="G11" s="114" t="str">
        <f t="shared" si="91"/>
        <v/>
      </c>
      <c r="H11" s="114" t="str">
        <f t="shared" si="91"/>
        <v/>
      </c>
      <c r="I11" s="115" t="str">
        <f t="shared" si="92"/>
        <v>Работал</v>
      </c>
      <c r="J11" s="115" t="str">
        <f t="shared" si="92"/>
        <v>Работал</v>
      </c>
      <c r="K11" s="115" t="str">
        <f t="shared" si="92"/>
        <v>Работал</v>
      </c>
      <c r="L11" s="115" t="str">
        <f t="shared" si="92"/>
        <v>Работал</v>
      </c>
      <c r="M11" s="115" t="str">
        <f t="shared" si="92"/>
        <v>Работал</v>
      </c>
      <c r="N11" s="133" t="str">
        <f t="shared" si="93"/>
        <v/>
      </c>
      <c r="O11" s="133" t="str">
        <f t="shared" si="93"/>
        <v/>
      </c>
      <c r="P11" s="115" t="str">
        <f t="shared" ref="P11:T24" si="96">IF(ISBLANK(P44),"",IF(P44=0,"Выходной",IF(P44&lt;&gt;0,"Работал","")))</f>
        <v>Работал</v>
      </c>
      <c r="Q11" s="115" t="str">
        <f t="shared" si="96"/>
        <v>Работал</v>
      </c>
      <c r="R11" s="115" t="str">
        <f t="shared" si="96"/>
        <v/>
      </c>
      <c r="S11" s="115" t="str">
        <f t="shared" si="96"/>
        <v/>
      </c>
      <c r="T11" s="115" t="str">
        <f t="shared" si="96"/>
        <v/>
      </c>
      <c r="U11" s="133" t="str">
        <f t="shared" ref="U11:V14" si="97">IF(ISBLANK(U44),"",IF(U44=0,"Выходной",IF(U44&lt;&gt;0,"Работал","")))</f>
        <v/>
      </c>
      <c r="V11" s="133" t="str">
        <f t="shared" si="97"/>
        <v/>
      </c>
      <c r="W11" s="115" t="str">
        <f t="shared" si="94"/>
        <v/>
      </c>
      <c r="X11" s="115" t="str">
        <f t="shared" si="94"/>
        <v/>
      </c>
      <c r="Y11" s="115" t="str">
        <f t="shared" si="94"/>
        <v/>
      </c>
      <c r="Z11" s="115" t="str">
        <f t="shared" si="94"/>
        <v/>
      </c>
      <c r="AA11" s="115" t="str">
        <f t="shared" si="94"/>
        <v/>
      </c>
      <c r="AB11" s="133" t="str">
        <f t="shared" si="95"/>
        <v/>
      </c>
      <c r="AC11" s="133" t="str">
        <f t="shared" si="95"/>
        <v/>
      </c>
      <c r="AD11" s="115" t="str">
        <f t="shared" ref="AD11:AG32" si="98">IF(ISBLANK(AD44),"",IF(AD44=0,"Выходной",IF(AD44&lt;&gt;0,"Работал","")))</f>
        <v/>
      </c>
      <c r="AE11" s="115" t="str">
        <f t="shared" si="98"/>
        <v/>
      </c>
      <c r="AF11" s="115" t="str">
        <f t="shared" si="98"/>
        <v/>
      </c>
      <c r="AG11" s="115" t="str">
        <f t="shared" si="98"/>
        <v/>
      </c>
      <c r="AH11" s="115" t="str">
        <f t="shared" ref="AH11:AJ14" si="99">IF(ISBLANK(AH44),"",IF(AH44=0,"Выходной",IF(AH44&lt;&gt;0,"Работал","")))</f>
        <v/>
      </c>
      <c r="AI11" s="115" t="str">
        <f t="shared" si="99"/>
        <v/>
      </c>
      <c r="AJ11" s="115" t="str">
        <f t="shared" si="99"/>
        <v/>
      </c>
    </row>
    <row r="12">
      <c r="A12" s="108">
        <v>13</v>
      </c>
      <c r="B12" s="113" t="str">
        <f>VLOOKUP($A12,Сотрудники!$A$3:$L$1202,2,0)</f>
        <v xml:space="preserve">Богданов Михаил</v>
      </c>
      <c r="C12" s="113" t="str">
        <f>VLOOKUP($A12,Сотрудники!$A$3:$L$1202,8,0)</f>
        <v>СПБ</v>
      </c>
      <c r="D12" s="115" t="str">
        <f t="shared" si="89"/>
        <v>Работал</v>
      </c>
      <c r="E12" s="115" t="str">
        <f t="shared" si="89"/>
        <v>Работал</v>
      </c>
      <c r="F12" s="115" t="str">
        <f t="shared" si="89"/>
        <v>Работал</v>
      </c>
      <c r="G12" s="114" t="str">
        <f t="shared" si="91"/>
        <v/>
      </c>
      <c r="H12" s="114" t="str">
        <f t="shared" si="91"/>
        <v/>
      </c>
      <c r="I12" s="115" t="str">
        <f t="shared" si="92"/>
        <v>Работал</v>
      </c>
      <c r="J12" s="115" t="str">
        <f t="shared" si="92"/>
        <v>Работал</v>
      </c>
      <c r="K12" s="115" t="str">
        <f t="shared" si="92"/>
        <v>Работал</v>
      </c>
      <c r="L12" s="115" t="str">
        <f t="shared" si="92"/>
        <v>Работал</v>
      </c>
      <c r="M12" s="115" t="str">
        <f t="shared" si="92"/>
        <v>Работал</v>
      </c>
      <c r="N12" s="133" t="str">
        <f t="shared" si="93"/>
        <v/>
      </c>
      <c r="O12" s="133" t="str">
        <f t="shared" si="93"/>
        <v/>
      </c>
      <c r="P12" s="115" t="str">
        <f t="shared" si="96"/>
        <v>Работал</v>
      </c>
      <c r="Q12" s="115" t="str">
        <f t="shared" si="96"/>
        <v>Работал</v>
      </c>
      <c r="R12" s="115" t="str">
        <f t="shared" si="96"/>
        <v>Работал</v>
      </c>
      <c r="S12" s="115" t="str">
        <f t="shared" si="96"/>
        <v>Работал</v>
      </c>
      <c r="T12" s="115" t="str">
        <f t="shared" si="96"/>
        <v>Работал</v>
      </c>
      <c r="U12" s="133" t="str">
        <f t="shared" si="97"/>
        <v/>
      </c>
      <c r="V12" s="133" t="str">
        <f t="shared" si="97"/>
        <v/>
      </c>
      <c r="W12" s="115" t="str">
        <f t="shared" si="94"/>
        <v>Работал</v>
      </c>
      <c r="X12" s="115" t="str">
        <f t="shared" si="94"/>
        <v>Работал</v>
      </c>
      <c r="Y12" s="115" t="str">
        <f t="shared" si="94"/>
        <v>Работал</v>
      </c>
      <c r="Z12" s="115" t="str">
        <f t="shared" si="94"/>
        <v>Работал</v>
      </c>
      <c r="AA12" s="115" t="str">
        <f t="shared" si="94"/>
        <v>Работал</v>
      </c>
      <c r="AB12" s="133" t="str">
        <f t="shared" si="95"/>
        <v/>
      </c>
      <c r="AC12" s="133" t="str">
        <f t="shared" si="95"/>
        <v/>
      </c>
      <c r="AD12" s="115" t="str">
        <f t="shared" si="98"/>
        <v>Работал</v>
      </c>
      <c r="AE12" s="115" t="str">
        <f t="shared" si="98"/>
        <v>Работал</v>
      </c>
      <c r="AF12" s="115" t="str">
        <f t="shared" si="98"/>
        <v>Работал</v>
      </c>
      <c r="AG12" s="115" t="str">
        <f t="shared" si="98"/>
        <v>Работал</v>
      </c>
      <c r="AH12" s="115" t="str">
        <f t="shared" si="99"/>
        <v/>
      </c>
      <c r="AI12" s="115" t="str">
        <f t="shared" si="99"/>
        <v/>
      </c>
      <c r="AJ12" s="115" t="str">
        <f t="shared" si="99"/>
        <v/>
      </c>
    </row>
    <row r="13">
      <c r="A13" s="108">
        <v>14</v>
      </c>
      <c r="B13" s="113" t="str">
        <f>VLOOKUP($A13,Сотрудники!$A$3:$L$1202,2,0)</f>
        <v xml:space="preserve">Смирнова Екатерина</v>
      </c>
      <c r="C13" s="113" t="str">
        <f>VLOOKUP($A13,Сотрудники!$A$3:$L$1202,8,0)</f>
        <v>Москва</v>
      </c>
      <c r="D13" s="115" t="str">
        <f t="shared" si="89"/>
        <v>Работал</v>
      </c>
      <c r="E13" s="115" t="str">
        <f t="shared" si="89"/>
        <v>Работал</v>
      </c>
      <c r="F13" s="115" t="str">
        <f t="shared" si="89"/>
        <v>Работал</v>
      </c>
      <c r="G13" s="114" t="str">
        <f t="shared" si="91"/>
        <v/>
      </c>
      <c r="H13" s="114" t="str">
        <f t="shared" si="91"/>
        <v/>
      </c>
      <c r="I13" s="115" t="str">
        <f t="shared" si="92"/>
        <v>Работал</v>
      </c>
      <c r="J13" s="115" t="str">
        <f t="shared" si="92"/>
        <v>Работал</v>
      </c>
      <c r="K13" s="115" t="str">
        <f t="shared" si="92"/>
        <v>Работал</v>
      </c>
      <c r="L13" s="115" t="str">
        <f t="shared" si="92"/>
        <v>Работал</v>
      </c>
      <c r="M13" s="115" t="str">
        <f t="shared" si="92"/>
        <v>Работал</v>
      </c>
      <c r="N13" s="133" t="str">
        <f t="shared" si="93"/>
        <v/>
      </c>
      <c r="O13" s="133" t="str">
        <f t="shared" si="93"/>
        <v/>
      </c>
      <c r="P13" s="115" t="str">
        <f t="shared" si="96"/>
        <v>Работал</v>
      </c>
      <c r="Q13" s="115" t="str">
        <f t="shared" si="96"/>
        <v>Работал</v>
      </c>
      <c r="R13" s="115" t="str">
        <f t="shared" si="96"/>
        <v>Работал</v>
      </c>
      <c r="S13" s="115" t="str">
        <f t="shared" si="96"/>
        <v>Работал</v>
      </c>
      <c r="T13" s="115" t="str">
        <f t="shared" si="96"/>
        <v>Работал</v>
      </c>
      <c r="U13" s="133" t="str">
        <f t="shared" si="97"/>
        <v/>
      </c>
      <c r="V13" s="133" t="str">
        <f t="shared" si="97"/>
        <v/>
      </c>
      <c r="W13" s="115" t="str">
        <f t="shared" si="94"/>
        <v>Работал</v>
      </c>
      <c r="X13" s="115" t="str">
        <f t="shared" si="94"/>
        <v>Работал</v>
      </c>
      <c r="Y13" s="115" t="str">
        <f t="shared" si="94"/>
        <v>Работал</v>
      </c>
      <c r="Z13" s="115" t="str">
        <f t="shared" si="94"/>
        <v>Работал</v>
      </c>
      <c r="AA13" s="115" t="str">
        <f t="shared" si="94"/>
        <v>Работал</v>
      </c>
      <c r="AB13" s="133" t="str">
        <f t="shared" si="95"/>
        <v/>
      </c>
      <c r="AC13" s="133" t="str">
        <f t="shared" si="95"/>
        <v/>
      </c>
      <c r="AD13" s="115" t="str">
        <f t="shared" si="98"/>
        <v>Работал</v>
      </c>
      <c r="AE13" s="115" t="str">
        <f t="shared" si="98"/>
        <v>Работал</v>
      </c>
      <c r="AF13" s="115" t="str">
        <f t="shared" si="98"/>
        <v>Работал</v>
      </c>
      <c r="AG13" s="115" t="str">
        <f t="shared" si="98"/>
        <v>Работал</v>
      </c>
      <c r="AH13" s="115" t="str">
        <f t="shared" si="99"/>
        <v/>
      </c>
      <c r="AI13" s="115" t="str">
        <f t="shared" si="99"/>
        <v/>
      </c>
      <c r="AJ13" s="115" t="str">
        <f t="shared" si="99"/>
        <v/>
      </c>
    </row>
    <row r="14">
      <c r="A14" s="108">
        <v>15</v>
      </c>
      <c r="B14" s="113" t="str">
        <f>VLOOKUP($A14,Сотрудники!$A$3:$L$1202,2,0)</f>
        <v xml:space="preserve">Герасимова Елизавета</v>
      </c>
      <c r="C14" s="113" t="str">
        <f>VLOOKUP($A14,Сотрудники!$A$3:$L$1202,8,0)</f>
        <v>Москва</v>
      </c>
      <c r="D14" s="115" t="str">
        <f t="shared" si="89"/>
        <v>Работал</v>
      </c>
      <c r="E14" s="115" t="str">
        <f t="shared" si="89"/>
        <v>Работал</v>
      </c>
      <c r="F14" s="115" t="str">
        <f t="shared" si="89"/>
        <v>Работал</v>
      </c>
      <c r="G14" s="114" t="str">
        <f t="shared" si="89"/>
        <v/>
      </c>
      <c r="H14" s="114" t="str">
        <f t="shared" si="89"/>
        <v/>
      </c>
      <c r="I14" s="115" t="str">
        <f t="shared" si="92"/>
        <v>Работал</v>
      </c>
      <c r="J14" s="115" t="str">
        <f t="shared" si="92"/>
        <v>Работал</v>
      </c>
      <c r="K14" s="115" t="str">
        <f t="shared" si="92"/>
        <v>Работал</v>
      </c>
      <c r="L14" s="115" t="str">
        <f t="shared" si="92"/>
        <v>Работал</v>
      </c>
      <c r="M14" s="115" t="str">
        <f t="shared" si="92"/>
        <v>Работал</v>
      </c>
      <c r="N14" s="133" t="str">
        <f t="shared" si="93"/>
        <v/>
      </c>
      <c r="O14" s="133" t="str">
        <f t="shared" si="93"/>
        <v/>
      </c>
      <c r="P14" s="115" t="str">
        <f t="shared" si="96"/>
        <v>Работал</v>
      </c>
      <c r="Q14" s="115" t="str">
        <f t="shared" si="96"/>
        <v>Работал</v>
      </c>
      <c r="R14" s="115" t="str">
        <f t="shared" si="96"/>
        <v>Работал</v>
      </c>
      <c r="S14" s="115" t="str">
        <f t="shared" si="96"/>
        <v>Работал</v>
      </c>
      <c r="T14" s="115" t="str">
        <f t="shared" si="96"/>
        <v>Работал</v>
      </c>
      <c r="U14" s="133" t="str">
        <f t="shared" si="97"/>
        <v/>
      </c>
      <c r="V14" s="133" t="str">
        <f t="shared" si="97"/>
        <v/>
      </c>
      <c r="W14" s="115" t="str">
        <f t="shared" si="94"/>
        <v>Работал</v>
      </c>
      <c r="X14" s="115" t="str">
        <f t="shared" si="94"/>
        <v>Работал</v>
      </c>
      <c r="Y14" s="115" t="str">
        <f t="shared" si="94"/>
        <v>Работал</v>
      </c>
      <c r="Z14" s="115" t="str">
        <f t="shared" si="94"/>
        <v>Работал</v>
      </c>
      <c r="AA14" s="115" t="str">
        <f t="shared" si="94"/>
        <v>Работал</v>
      </c>
      <c r="AB14" s="133" t="str">
        <f t="shared" si="95"/>
        <v/>
      </c>
      <c r="AC14" s="133" t="str">
        <f t="shared" si="95"/>
        <v/>
      </c>
      <c r="AD14" s="115" t="str">
        <f t="shared" si="98"/>
        <v>Работал</v>
      </c>
      <c r="AE14" s="115" t="str">
        <f t="shared" si="98"/>
        <v>Работал</v>
      </c>
      <c r="AF14" s="115" t="str">
        <f t="shared" si="98"/>
        <v>Работал</v>
      </c>
      <c r="AG14" s="115" t="str">
        <f t="shared" si="98"/>
        <v>Работал</v>
      </c>
      <c r="AH14" s="115" t="str">
        <f t="shared" si="99"/>
        <v/>
      </c>
      <c r="AI14" s="115" t="str">
        <f t="shared" si="99"/>
        <v/>
      </c>
      <c r="AJ14" s="115" t="str">
        <f t="shared" si="99"/>
        <v/>
      </c>
    </row>
    <row r="15">
      <c r="A15" s="108">
        <v>16</v>
      </c>
      <c r="B15" s="113" t="str">
        <f>VLOOKUP($A15,Сотрудники!$A$3:$L$1202,2,0)</f>
        <v xml:space="preserve">Абдуллаева Анжелика</v>
      </c>
      <c r="C15" s="113" t="str">
        <f>VLOOKUP($A15,Сотрудники!$A$3:$L$1202,8,0)</f>
        <v>Москва</v>
      </c>
      <c r="D15" s="115" t="str">
        <f t="shared" si="89"/>
        <v>Работал</v>
      </c>
      <c r="E15" s="115" t="str">
        <f t="shared" si="89"/>
        <v>Работал</v>
      </c>
      <c r="F15" s="115" t="str">
        <f t="shared" si="89"/>
        <v>Работал</v>
      </c>
      <c r="G15" s="114" t="str">
        <f t="shared" si="89"/>
        <v/>
      </c>
      <c r="H15" s="114" t="str">
        <f t="shared" si="89"/>
        <v/>
      </c>
      <c r="I15" s="115" t="str">
        <f t="shared" si="92"/>
        <v>Работал</v>
      </c>
      <c r="J15" s="115" t="str">
        <f t="shared" si="92"/>
        <v>Работал</v>
      </c>
      <c r="K15" s="115" t="str">
        <f t="shared" si="92"/>
        <v>Работал</v>
      </c>
      <c r="L15" s="115" t="str">
        <f t="shared" si="92"/>
        <v>Работал</v>
      </c>
      <c r="M15" s="115" t="str">
        <f t="shared" si="92"/>
        <v>Работал</v>
      </c>
      <c r="N15" s="133" t="str">
        <f t="shared" si="93"/>
        <v/>
      </c>
      <c r="O15" s="133" t="str">
        <f t="shared" si="93"/>
        <v/>
      </c>
      <c r="P15" s="115" t="str">
        <f t="shared" si="96"/>
        <v>Работал</v>
      </c>
      <c r="Q15" s="115" t="str">
        <f t="shared" si="96"/>
        <v>Работал</v>
      </c>
      <c r="R15" s="115" t="str">
        <f t="shared" si="96"/>
        <v>Работал</v>
      </c>
      <c r="S15" s="115" t="str">
        <f t="shared" si="96"/>
        <v>Работал</v>
      </c>
      <c r="T15" s="115" t="str">
        <f t="shared" si="96"/>
        <v>Работал</v>
      </c>
      <c r="U15" s="133" t="str">
        <f t="shared" si="93"/>
        <v/>
      </c>
      <c r="V15" s="133" t="str">
        <f t="shared" si="93"/>
        <v/>
      </c>
      <c r="W15" s="115" t="str">
        <f t="shared" si="94"/>
        <v>Работал</v>
      </c>
      <c r="X15" s="115" t="str">
        <f t="shared" si="94"/>
        <v>Работал</v>
      </c>
      <c r="Y15" s="115" t="str">
        <f t="shared" si="94"/>
        <v>Работал</v>
      </c>
      <c r="Z15" s="115" t="str">
        <f t="shared" si="94"/>
        <v>Работал</v>
      </c>
      <c r="AA15" s="115" t="str">
        <f t="shared" si="94"/>
        <v>Работал</v>
      </c>
      <c r="AB15" s="133" t="str">
        <f t="shared" si="93"/>
        <v/>
      </c>
      <c r="AC15" s="133" t="str">
        <f t="shared" si="93"/>
        <v/>
      </c>
      <c r="AD15" s="115" t="str">
        <f t="shared" si="98"/>
        <v>Работал</v>
      </c>
      <c r="AE15" s="115" t="str">
        <f t="shared" si="98"/>
        <v>Работал</v>
      </c>
      <c r="AF15" s="115" t="str">
        <f t="shared" si="98"/>
        <v>Работал</v>
      </c>
      <c r="AG15" s="115" t="str">
        <f t="shared" si="98"/>
        <v>Работал</v>
      </c>
      <c r="AH15" s="115" t="str">
        <f t="shared" si="93"/>
        <v/>
      </c>
      <c r="AI15" s="115" t="str">
        <f t="shared" si="93"/>
        <v/>
      </c>
      <c r="AJ15" s="115" t="str">
        <f t="shared" si="93"/>
        <v/>
      </c>
    </row>
    <row r="16">
      <c r="A16" s="108">
        <v>17</v>
      </c>
      <c r="B16" s="113" t="str">
        <f>VLOOKUP($A16,Сотрудники!$A$3:$L$1202,2,0)</f>
        <v xml:space="preserve">Наймушин Евгений</v>
      </c>
      <c r="C16" s="113" t="str">
        <f>VLOOKUP($A16,Сотрудники!$A$3:$L$1202,8,0)</f>
        <v>Екатеринбург</v>
      </c>
      <c r="D16" s="115" t="str">
        <f t="shared" si="89"/>
        <v>Работал</v>
      </c>
      <c r="E16" s="115" t="str">
        <f t="shared" si="89"/>
        <v>Работал</v>
      </c>
      <c r="F16" s="115" t="str">
        <f t="shared" si="89"/>
        <v>Работал</v>
      </c>
      <c r="G16" s="114" t="str">
        <f t="shared" si="89"/>
        <v/>
      </c>
      <c r="H16" s="114" t="str">
        <f t="shared" si="89"/>
        <v/>
      </c>
      <c r="I16" s="115" t="str">
        <f t="shared" si="92"/>
        <v>Работал</v>
      </c>
      <c r="J16" s="115" t="str">
        <f t="shared" si="92"/>
        <v>Работал</v>
      </c>
      <c r="K16" s="115" t="str">
        <f t="shared" si="92"/>
        <v>Работал</v>
      </c>
      <c r="L16" s="115" t="str">
        <f t="shared" si="92"/>
        <v>Работал</v>
      </c>
      <c r="M16" s="115" t="str">
        <f t="shared" si="92"/>
        <v>Работал</v>
      </c>
      <c r="N16" s="133" t="str">
        <f t="shared" si="93"/>
        <v/>
      </c>
      <c r="O16" s="133" t="str">
        <f t="shared" si="93"/>
        <v/>
      </c>
      <c r="P16" s="115" t="str">
        <f t="shared" si="96"/>
        <v>Работал</v>
      </c>
      <c r="Q16" s="115" t="str">
        <f t="shared" si="96"/>
        <v>Работал</v>
      </c>
      <c r="R16" s="115" t="str">
        <f t="shared" si="96"/>
        <v>Работал</v>
      </c>
      <c r="S16" s="115" t="str">
        <f t="shared" si="96"/>
        <v>Работал</v>
      </c>
      <c r="T16" s="115" t="str">
        <f t="shared" si="96"/>
        <v>Работал</v>
      </c>
      <c r="U16" s="133" t="str">
        <f t="shared" si="93"/>
        <v/>
      </c>
      <c r="V16" s="133" t="str">
        <f t="shared" si="93"/>
        <v/>
      </c>
      <c r="W16" s="115" t="str">
        <f t="shared" si="94"/>
        <v>Работал</v>
      </c>
      <c r="X16" s="115" t="str">
        <f t="shared" si="94"/>
        <v>Работал</v>
      </c>
      <c r="Y16" s="115" t="str">
        <f t="shared" si="94"/>
        <v>Работал</v>
      </c>
      <c r="Z16" s="115" t="str">
        <f t="shared" si="94"/>
        <v>Работал</v>
      </c>
      <c r="AA16" s="115" t="str">
        <f t="shared" si="94"/>
        <v>Работал</v>
      </c>
      <c r="AB16" s="133" t="str">
        <f t="shared" si="93"/>
        <v/>
      </c>
      <c r="AC16" s="133" t="str">
        <f t="shared" si="93"/>
        <v/>
      </c>
      <c r="AD16" s="115" t="str">
        <f t="shared" si="98"/>
        <v>Работал</v>
      </c>
      <c r="AE16" s="115" t="str">
        <f t="shared" si="98"/>
        <v>Работал</v>
      </c>
      <c r="AF16" s="115" t="str">
        <f t="shared" si="98"/>
        <v>Работал</v>
      </c>
      <c r="AG16" s="115" t="str">
        <f t="shared" si="98"/>
        <v>Работал</v>
      </c>
      <c r="AH16" s="115" t="str">
        <f t="shared" si="93"/>
        <v/>
      </c>
      <c r="AI16" s="115" t="str">
        <f t="shared" si="93"/>
        <v/>
      </c>
      <c r="AJ16" s="115" t="str">
        <f t="shared" si="93"/>
        <v/>
      </c>
    </row>
    <row r="17">
      <c r="A17" s="108">
        <v>18</v>
      </c>
      <c r="B17" s="113" t="str">
        <f>VLOOKUP($A17,Сотрудники!$A$3:$L$1202,2,0)</f>
        <v xml:space="preserve">Тимиргалеев Иван</v>
      </c>
      <c r="C17" s="113" t="str">
        <f>VLOOKUP($A17,Сотрудники!$A$3:$L$1202,8,0)</f>
        <v>Екатеринбург</v>
      </c>
      <c r="D17" s="115" t="str">
        <f t="shared" si="89"/>
        <v>Работал</v>
      </c>
      <c r="E17" s="115" t="str">
        <f t="shared" si="89"/>
        <v>Работал</v>
      </c>
      <c r="F17" s="115" t="str">
        <f t="shared" si="89"/>
        <v>Работал</v>
      </c>
      <c r="G17" s="114" t="str">
        <f t="shared" si="89"/>
        <v/>
      </c>
      <c r="H17" s="114" t="str">
        <f t="shared" si="89"/>
        <v/>
      </c>
      <c r="I17" s="115" t="str">
        <f t="shared" si="92"/>
        <v>Работал</v>
      </c>
      <c r="J17" s="115" t="str">
        <f t="shared" si="92"/>
        <v>Работал</v>
      </c>
      <c r="K17" s="115" t="str">
        <f t="shared" si="92"/>
        <v>Работал</v>
      </c>
      <c r="L17" s="115" t="str">
        <f t="shared" si="92"/>
        <v>Работал</v>
      </c>
      <c r="M17" s="115" t="str">
        <f t="shared" si="92"/>
        <v>Работал</v>
      </c>
      <c r="N17" s="133" t="str">
        <f t="shared" si="93"/>
        <v/>
      </c>
      <c r="O17" s="133" t="str">
        <f t="shared" si="93"/>
        <v/>
      </c>
      <c r="P17" s="115" t="str">
        <f t="shared" si="96"/>
        <v>Работал</v>
      </c>
      <c r="Q17" s="115" t="str">
        <f t="shared" si="96"/>
        <v>Работал</v>
      </c>
      <c r="R17" s="115" t="str">
        <f t="shared" si="96"/>
        <v>Работал</v>
      </c>
      <c r="S17" s="115" t="str">
        <f t="shared" si="96"/>
        <v>Работал</v>
      </c>
      <c r="T17" s="115" t="str">
        <f t="shared" si="96"/>
        <v>Работал</v>
      </c>
      <c r="U17" s="133" t="str">
        <f t="shared" si="93"/>
        <v/>
      </c>
      <c r="V17" s="133" t="str">
        <f t="shared" si="93"/>
        <v/>
      </c>
      <c r="W17" s="115" t="str">
        <f t="shared" si="94"/>
        <v>Работал</v>
      </c>
      <c r="X17" s="115" t="str">
        <f t="shared" si="94"/>
        <v>Работал</v>
      </c>
      <c r="Y17" s="115" t="str">
        <f t="shared" si="94"/>
        <v>Работал</v>
      </c>
      <c r="Z17" s="115" t="str">
        <f t="shared" si="94"/>
        <v>Работал</v>
      </c>
      <c r="AA17" s="115" t="str">
        <f t="shared" si="94"/>
        <v>Работал</v>
      </c>
      <c r="AB17" s="133" t="str">
        <f t="shared" si="93"/>
        <v/>
      </c>
      <c r="AC17" s="133" t="str">
        <f t="shared" si="93"/>
        <v/>
      </c>
      <c r="AD17" s="115" t="str">
        <f t="shared" si="98"/>
        <v>Работал</v>
      </c>
      <c r="AE17" s="115" t="str">
        <f t="shared" si="98"/>
        <v>Работал</v>
      </c>
      <c r="AF17" s="115" t="str">
        <f t="shared" si="98"/>
        <v>Работал</v>
      </c>
      <c r="AG17" s="115" t="str">
        <f t="shared" si="98"/>
        <v>Работал</v>
      </c>
      <c r="AH17" s="115" t="str">
        <f t="shared" si="93"/>
        <v/>
      </c>
      <c r="AI17" s="115" t="str">
        <f t="shared" si="93"/>
        <v/>
      </c>
      <c r="AJ17" s="115" t="str">
        <f t="shared" si="93"/>
        <v/>
      </c>
    </row>
    <row r="18">
      <c r="A18" s="108">
        <v>19</v>
      </c>
      <c r="B18" s="113" t="str">
        <f>VLOOKUP($A18,Сотрудники!$A$3:$L$1202,2,0)</f>
        <v xml:space="preserve">Лопатин Максим</v>
      </c>
      <c r="C18" s="113" t="str">
        <f>VLOOKUP($A18,Сотрудники!$A$3:$L$1202,8,0)</f>
        <v>Москва</v>
      </c>
      <c r="D18" s="115" t="str">
        <f t="shared" si="89"/>
        <v>Работал</v>
      </c>
      <c r="E18" s="115" t="str">
        <f t="shared" si="89"/>
        <v>Работал</v>
      </c>
      <c r="F18" s="115" t="str">
        <f t="shared" si="89"/>
        <v>Работал</v>
      </c>
      <c r="G18" s="114" t="str">
        <f t="shared" si="89"/>
        <v/>
      </c>
      <c r="H18" s="114" t="str">
        <f t="shared" si="89"/>
        <v/>
      </c>
      <c r="I18" s="115" t="str">
        <f t="shared" si="92"/>
        <v>Работал</v>
      </c>
      <c r="J18" s="115" t="str">
        <f t="shared" si="92"/>
        <v>Работал</v>
      </c>
      <c r="K18" s="115" t="str">
        <f t="shared" si="92"/>
        <v>Работал</v>
      </c>
      <c r="L18" s="115" t="str">
        <f t="shared" si="92"/>
        <v>Работал</v>
      </c>
      <c r="M18" s="115" t="str">
        <f t="shared" si="92"/>
        <v>Работал</v>
      </c>
      <c r="N18" s="133" t="str">
        <f t="shared" si="93"/>
        <v/>
      </c>
      <c r="O18" s="133" t="str">
        <f t="shared" si="93"/>
        <v/>
      </c>
      <c r="P18" s="115" t="str">
        <f t="shared" si="96"/>
        <v>Работал</v>
      </c>
      <c r="Q18" s="115" t="str">
        <f t="shared" si="96"/>
        <v>Работал</v>
      </c>
      <c r="R18" s="115" t="str">
        <f t="shared" si="96"/>
        <v>Работал</v>
      </c>
      <c r="S18" s="115" t="str">
        <f t="shared" si="96"/>
        <v>Работал</v>
      </c>
      <c r="T18" s="115" t="str">
        <f t="shared" si="96"/>
        <v>Работал</v>
      </c>
      <c r="U18" s="133" t="str">
        <f t="shared" si="93"/>
        <v/>
      </c>
      <c r="V18" s="133" t="str">
        <f t="shared" si="93"/>
        <v/>
      </c>
      <c r="W18" s="115" t="str">
        <f t="shared" si="94"/>
        <v>Работал</v>
      </c>
      <c r="X18" s="115" t="str">
        <f t="shared" si="94"/>
        <v>Работал</v>
      </c>
      <c r="Y18" s="115" t="str">
        <f t="shared" si="94"/>
        <v>Работал</v>
      </c>
      <c r="Z18" s="115" t="str">
        <f t="shared" si="94"/>
        <v>Работал</v>
      </c>
      <c r="AA18" s="115" t="str">
        <f t="shared" si="94"/>
        <v>Работал</v>
      </c>
      <c r="AB18" s="133" t="str">
        <f t="shared" si="93"/>
        <v/>
      </c>
      <c r="AC18" s="133" t="str">
        <f t="shared" si="93"/>
        <v/>
      </c>
      <c r="AD18" s="115" t="str">
        <f t="shared" si="98"/>
        <v>Работал</v>
      </c>
      <c r="AE18" s="115" t="str">
        <f t="shared" si="98"/>
        <v>Работал</v>
      </c>
      <c r="AF18" s="115" t="str">
        <f t="shared" si="98"/>
        <v>Работал</v>
      </c>
      <c r="AG18" s="115" t="str">
        <f t="shared" si="98"/>
        <v>Работал</v>
      </c>
      <c r="AH18" s="115" t="str">
        <f t="shared" si="93"/>
        <v/>
      </c>
      <c r="AI18" s="115" t="str">
        <f t="shared" si="93"/>
        <v/>
      </c>
      <c r="AJ18" s="115" t="str">
        <f t="shared" si="93"/>
        <v/>
      </c>
    </row>
    <row r="19">
      <c r="A19" s="108">
        <v>20</v>
      </c>
      <c r="B19" s="113" t="str">
        <f>VLOOKUP($A19,Сотрудники!$A$3:$L$1202,2,0)</f>
        <v xml:space="preserve">Калмурзаев Руслан </v>
      </c>
      <c r="C19" s="113" t="str">
        <f>VLOOKUP($A19,Сотрудники!$A$3:$L$1202,8,0)</f>
        <v>Москва</v>
      </c>
      <c r="D19" s="115" t="str">
        <f t="shared" si="89"/>
        <v>Работал</v>
      </c>
      <c r="E19" s="115" t="str">
        <f t="shared" si="89"/>
        <v>Работал</v>
      </c>
      <c r="F19" s="115" t="str">
        <f t="shared" si="89"/>
        <v>Работал</v>
      </c>
      <c r="G19" s="114" t="str">
        <f t="shared" ref="G19:M32" si="100">IF(ISBLANK(G52),"",IF(G52=0,"Выходной",IF(G52&lt;&gt;0,"Работал","")))</f>
        <v/>
      </c>
      <c r="H19" s="114" t="str">
        <f t="shared" si="100"/>
        <v/>
      </c>
      <c r="I19" s="115" t="str">
        <f t="shared" si="100"/>
        <v>Работал</v>
      </c>
      <c r="J19" s="115" t="str">
        <f t="shared" si="100"/>
        <v>Работал</v>
      </c>
      <c r="K19" s="115" t="str">
        <f t="shared" si="100"/>
        <v>Работал</v>
      </c>
      <c r="L19" s="115" t="str">
        <f t="shared" si="100"/>
        <v>Работал</v>
      </c>
      <c r="M19" s="115" t="str">
        <f t="shared" si="100"/>
        <v>Работал</v>
      </c>
      <c r="N19" s="133" t="str">
        <f t="shared" si="93"/>
        <v/>
      </c>
      <c r="O19" s="133" t="str">
        <f t="shared" si="93"/>
        <v/>
      </c>
      <c r="P19" s="115" t="str">
        <f t="shared" si="96"/>
        <v>Работал</v>
      </c>
      <c r="Q19" s="115" t="str">
        <f t="shared" si="96"/>
        <v>Работал</v>
      </c>
      <c r="R19" s="115" t="str">
        <f t="shared" si="96"/>
        <v>Работал</v>
      </c>
      <c r="S19" s="115" t="str">
        <f t="shared" si="96"/>
        <v>Работал</v>
      </c>
      <c r="T19" s="115" t="str">
        <f t="shared" si="96"/>
        <v>Работал</v>
      </c>
      <c r="U19" s="133" t="str">
        <f t="shared" si="93"/>
        <v/>
      </c>
      <c r="V19" s="133" t="str">
        <f t="shared" si="93"/>
        <v/>
      </c>
      <c r="W19" s="115" t="str">
        <f t="shared" si="94"/>
        <v>Работал</v>
      </c>
      <c r="X19" s="115" t="str">
        <f t="shared" si="94"/>
        <v>Работал</v>
      </c>
      <c r="Y19" s="115" t="str">
        <f t="shared" si="94"/>
        <v>Работал</v>
      </c>
      <c r="Z19" s="115" t="str">
        <f t="shared" si="94"/>
        <v>Работал</v>
      </c>
      <c r="AA19" s="115" t="str">
        <f t="shared" si="94"/>
        <v>Работал</v>
      </c>
      <c r="AB19" s="133" t="str">
        <f t="shared" si="93"/>
        <v/>
      </c>
      <c r="AC19" s="133" t="str">
        <f t="shared" si="93"/>
        <v/>
      </c>
      <c r="AD19" s="115" t="str">
        <f t="shared" si="98"/>
        <v>Работал</v>
      </c>
      <c r="AE19" s="115" t="str">
        <f t="shared" si="98"/>
        <v>Работал</v>
      </c>
      <c r="AF19" s="115" t="str">
        <f t="shared" si="98"/>
        <v>Работал</v>
      </c>
      <c r="AG19" s="115" t="str">
        <f t="shared" si="98"/>
        <v>Работал</v>
      </c>
      <c r="AH19" s="115" t="str">
        <f t="shared" si="93"/>
        <v/>
      </c>
      <c r="AI19" s="115" t="str">
        <f t="shared" si="93"/>
        <v/>
      </c>
      <c r="AJ19" s="115" t="str">
        <f t="shared" si="93"/>
        <v/>
      </c>
    </row>
    <row r="20">
      <c r="A20" s="108">
        <v>21</v>
      </c>
      <c r="B20" s="113" t="str">
        <f>VLOOKUP($A20,Сотрудники!$A$3:$L$1202,2,0)</f>
        <v xml:space="preserve">Шимберев Борис</v>
      </c>
      <c r="C20" s="113" t="str">
        <f>VLOOKUP($A20,Сотрудники!$A$3:$L$1202,8,0)</f>
        <v>СПБ</v>
      </c>
      <c r="D20" s="115" t="str">
        <f t="shared" si="89"/>
        <v>Работал</v>
      </c>
      <c r="E20" s="115" t="str">
        <f t="shared" si="89"/>
        <v>Работал</v>
      </c>
      <c r="F20" s="115" t="str">
        <f t="shared" si="89"/>
        <v>Работал</v>
      </c>
      <c r="G20" s="114" t="str">
        <f t="shared" si="100"/>
        <v/>
      </c>
      <c r="H20" s="114" t="str">
        <f t="shared" si="100"/>
        <v/>
      </c>
      <c r="I20" s="115" t="str">
        <f t="shared" si="100"/>
        <v>Работал</v>
      </c>
      <c r="J20" s="115" t="str">
        <f t="shared" si="100"/>
        <v>Работал</v>
      </c>
      <c r="K20" s="115" t="str">
        <f t="shared" si="100"/>
        <v>Работал</v>
      </c>
      <c r="L20" s="115" t="str">
        <f t="shared" si="100"/>
        <v>Работал</v>
      </c>
      <c r="M20" s="115" t="str">
        <f t="shared" si="100"/>
        <v>Работал</v>
      </c>
      <c r="N20" s="133" t="str">
        <f t="shared" si="93"/>
        <v/>
      </c>
      <c r="O20" s="133" t="str">
        <f t="shared" si="93"/>
        <v/>
      </c>
      <c r="P20" s="115" t="str">
        <f t="shared" si="96"/>
        <v>Работал</v>
      </c>
      <c r="Q20" s="115" t="str">
        <f t="shared" si="96"/>
        <v>Работал</v>
      </c>
      <c r="R20" s="115" t="str">
        <f t="shared" si="96"/>
        <v>Работал</v>
      </c>
      <c r="S20" s="115" t="str">
        <f t="shared" si="96"/>
        <v>Работал</v>
      </c>
      <c r="T20" s="115" t="str">
        <f t="shared" si="96"/>
        <v>Работал</v>
      </c>
      <c r="U20" s="133" t="str">
        <f t="shared" si="93"/>
        <v/>
      </c>
      <c r="V20" s="133" t="str">
        <f t="shared" si="93"/>
        <v/>
      </c>
      <c r="W20" s="115" t="str">
        <f t="shared" si="94"/>
        <v>Работал</v>
      </c>
      <c r="X20" s="115" t="str">
        <f t="shared" si="94"/>
        <v>Работал</v>
      </c>
      <c r="Y20" s="115" t="str">
        <f t="shared" si="94"/>
        <v>Работал</v>
      </c>
      <c r="Z20" s="115" t="str">
        <f t="shared" si="94"/>
        <v>Работал</v>
      </c>
      <c r="AA20" s="115" t="str">
        <f t="shared" si="94"/>
        <v>Работал</v>
      </c>
      <c r="AB20" s="133" t="str">
        <f t="shared" si="93"/>
        <v/>
      </c>
      <c r="AC20" s="133" t="str">
        <f t="shared" si="93"/>
        <v/>
      </c>
      <c r="AD20" s="115" t="str">
        <f t="shared" si="98"/>
        <v>Работал</v>
      </c>
      <c r="AE20" s="115" t="str">
        <f t="shared" si="98"/>
        <v>Работал</v>
      </c>
      <c r="AF20" s="115" t="str">
        <f t="shared" si="98"/>
        <v>Работал</v>
      </c>
      <c r="AG20" s="115" t="str">
        <f t="shared" si="98"/>
        <v>Работал</v>
      </c>
      <c r="AH20" s="115" t="str">
        <f t="shared" si="93"/>
        <v/>
      </c>
      <c r="AI20" s="115" t="str">
        <f t="shared" si="93"/>
        <v/>
      </c>
      <c r="AJ20" s="115" t="str">
        <f t="shared" si="93"/>
        <v/>
      </c>
    </row>
    <row r="21">
      <c r="A21" s="108">
        <v>22</v>
      </c>
      <c r="B21" s="113" t="str">
        <f>VLOOKUP($A21,Сотрудники!$A$3:$L$1202,2,0)</f>
        <v xml:space="preserve">Виштак Татьяна</v>
      </c>
      <c r="C21" s="113" t="str">
        <f>VLOOKUP($A21,Сотрудники!$A$3:$L$1202,8,0)</f>
        <v>Москва</v>
      </c>
      <c r="D21" s="115" t="str">
        <f t="shared" si="89"/>
        <v>Работал</v>
      </c>
      <c r="E21" s="115" t="str">
        <f t="shared" si="89"/>
        <v>Работал</v>
      </c>
      <c r="F21" s="115" t="str">
        <f t="shared" si="89"/>
        <v>Работал</v>
      </c>
      <c r="G21" s="114" t="str">
        <f t="shared" si="100"/>
        <v/>
      </c>
      <c r="H21" s="114" t="str">
        <f t="shared" si="100"/>
        <v/>
      </c>
      <c r="I21" s="115" t="str">
        <f t="shared" si="100"/>
        <v>Работал</v>
      </c>
      <c r="J21" s="115" t="str">
        <f t="shared" si="100"/>
        <v>Работал</v>
      </c>
      <c r="K21" s="115" t="str">
        <f t="shared" si="100"/>
        <v>Работал</v>
      </c>
      <c r="L21" s="115" t="str">
        <f t="shared" si="100"/>
        <v>Работал</v>
      </c>
      <c r="M21" s="115" t="str">
        <f t="shared" si="100"/>
        <v>Работал</v>
      </c>
      <c r="N21" s="133" t="str">
        <f t="shared" si="93"/>
        <v/>
      </c>
      <c r="O21" s="133" t="str">
        <f t="shared" si="93"/>
        <v/>
      </c>
      <c r="P21" s="115" t="str">
        <f t="shared" si="96"/>
        <v>Работал</v>
      </c>
      <c r="Q21" s="115" t="str">
        <f t="shared" si="96"/>
        <v>Работал</v>
      </c>
      <c r="R21" s="115" t="str">
        <f t="shared" si="96"/>
        <v>Работал</v>
      </c>
      <c r="S21" s="115" t="str">
        <f t="shared" si="96"/>
        <v>Работал</v>
      </c>
      <c r="T21" s="115" t="str">
        <f t="shared" si="96"/>
        <v>Работал</v>
      </c>
      <c r="U21" s="133" t="str">
        <f t="shared" si="93"/>
        <v/>
      </c>
      <c r="V21" s="133" t="str">
        <f t="shared" si="93"/>
        <v/>
      </c>
      <c r="W21" s="115" t="str">
        <f t="shared" si="94"/>
        <v>Работал</v>
      </c>
      <c r="X21" s="115" t="str">
        <f t="shared" si="94"/>
        <v>Работал</v>
      </c>
      <c r="Y21" s="115" t="str">
        <f t="shared" si="94"/>
        <v>Работал</v>
      </c>
      <c r="Z21" s="115" t="str">
        <f t="shared" si="94"/>
        <v>Работал</v>
      </c>
      <c r="AA21" s="115" t="str">
        <f t="shared" si="94"/>
        <v>Работал</v>
      </c>
      <c r="AB21" s="133" t="str">
        <f t="shared" si="93"/>
        <v/>
      </c>
      <c r="AC21" s="133" t="str">
        <f t="shared" si="93"/>
        <v/>
      </c>
      <c r="AD21" s="115" t="str">
        <f t="shared" si="98"/>
        <v>Работал</v>
      </c>
      <c r="AE21" s="115" t="str">
        <f t="shared" si="98"/>
        <v>Работал</v>
      </c>
      <c r="AF21" s="115" t="str">
        <f t="shared" si="98"/>
        <v>Работал</v>
      </c>
      <c r="AG21" s="115" t="str">
        <f t="shared" si="98"/>
        <v>Работал</v>
      </c>
      <c r="AH21" s="115" t="str">
        <f t="shared" si="93"/>
        <v/>
      </c>
      <c r="AI21" s="115" t="str">
        <f t="shared" si="93"/>
        <v/>
      </c>
      <c r="AJ21" s="115" t="str">
        <f t="shared" si="93"/>
        <v/>
      </c>
    </row>
    <row r="22">
      <c r="A22" s="108">
        <v>23</v>
      </c>
      <c r="B22" s="113" t="str">
        <f>VLOOKUP($A22,Сотрудники!$A$3:$L$1202,2,0)</f>
        <v xml:space="preserve">Путилов Александр</v>
      </c>
      <c r="C22" s="113" t="str">
        <f>VLOOKUP($A22,Сотрудники!$A$3:$L$1202,8,0)</f>
        <v>Екатеринбург</v>
      </c>
      <c r="D22" s="115" t="str">
        <f t="shared" si="89"/>
        <v>Работал</v>
      </c>
      <c r="E22" s="115" t="str">
        <f t="shared" si="89"/>
        <v>Работал</v>
      </c>
      <c r="F22" s="115" t="str">
        <f t="shared" si="89"/>
        <v>Работал</v>
      </c>
      <c r="G22" s="114" t="str">
        <f t="shared" si="100"/>
        <v/>
      </c>
      <c r="H22" s="114" t="str">
        <f t="shared" si="100"/>
        <v/>
      </c>
      <c r="I22" s="115" t="str">
        <f t="shared" si="100"/>
        <v>Работал</v>
      </c>
      <c r="J22" s="115" t="str">
        <f t="shared" si="100"/>
        <v>Работал</v>
      </c>
      <c r="K22" s="115" t="str">
        <f t="shared" si="100"/>
        <v>Работал</v>
      </c>
      <c r="L22" s="115" t="str">
        <f t="shared" si="100"/>
        <v>Работал</v>
      </c>
      <c r="M22" s="115" t="str">
        <f t="shared" si="100"/>
        <v>Работал</v>
      </c>
      <c r="N22" s="133" t="str">
        <f t="shared" si="93"/>
        <v/>
      </c>
      <c r="O22" s="133" t="str">
        <f t="shared" si="93"/>
        <v/>
      </c>
      <c r="P22" s="115" t="str">
        <f t="shared" si="96"/>
        <v>Работал</v>
      </c>
      <c r="Q22" s="115" t="str">
        <f t="shared" si="96"/>
        <v>Работал</v>
      </c>
      <c r="R22" s="115" t="str">
        <f t="shared" si="96"/>
        <v>Работал</v>
      </c>
      <c r="S22" s="115" t="str">
        <f t="shared" si="96"/>
        <v>Работал</v>
      </c>
      <c r="T22" s="115" t="str">
        <f t="shared" si="96"/>
        <v>Работал</v>
      </c>
      <c r="U22" s="133" t="str">
        <f t="shared" si="93"/>
        <v/>
      </c>
      <c r="V22" s="133" t="str">
        <f t="shared" si="93"/>
        <v/>
      </c>
      <c r="W22" s="115" t="str">
        <f t="shared" si="94"/>
        <v>Работал</v>
      </c>
      <c r="X22" s="115" t="str">
        <f t="shared" si="94"/>
        <v>Работал</v>
      </c>
      <c r="Y22" s="115" t="str">
        <f t="shared" si="94"/>
        <v>Работал</v>
      </c>
      <c r="Z22" s="115" t="str">
        <f t="shared" si="94"/>
        <v>Работал</v>
      </c>
      <c r="AA22" s="115" t="str">
        <f t="shared" si="94"/>
        <v>Работал</v>
      </c>
      <c r="AB22" s="133" t="str">
        <f t="shared" si="93"/>
        <v/>
      </c>
      <c r="AC22" s="133" t="str">
        <f t="shared" si="93"/>
        <v/>
      </c>
      <c r="AD22" s="115" t="str">
        <f t="shared" si="98"/>
        <v>Работал</v>
      </c>
      <c r="AE22" s="115" t="str">
        <f t="shared" si="98"/>
        <v>Работал</v>
      </c>
      <c r="AF22" s="115" t="str">
        <f t="shared" si="98"/>
        <v>Работал</v>
      </c>
      <c r="AG22" s="115" t="str">
        <f t="shared" si="98"/>
        <v>Работал</v>
      </c>
      <c r="AH22" s="115" t="str">
        <f t="shared" si="93"/>
        <v/>
      </c>
      <c r="AI22" s="115" t="str">
        <f t="shared" si="93"/>
        <v/>
      </c>
      <c r="AJ22" s="115" t="str">
        <f t="shared" si="93"/>
        <v/>
      </c>
    </row>
    <row r="23">
      <c r="A23" s="108">
        <v>24</v>
      </c>
      <c r="B23" s="113" t="str">
        <f>VLOOKUP($A23,Сотрудники!$A$3:$L$1202,2,0)</f>
        <v xml:space="preserve">Цыганкова Анастасия</v>
      </c>
      <c r="C23" s="113" t="str">
        <f>VLOOKUP($A23,Сотрудники!$A$3:$L$1202,8,0)</f>
        <v>Москва</v>
      </c>
      <c r="D23" s="115" t="str">
        <f t="shared" si="89"/>
        <v>Работал</v>
      </c>
      <c r="E23" s="115" t="str">
        <f t="shared" si="89"/>
        <v>Работал</v>
      </c>
      <c r="F23" s="115" t="str">
        <f t="shared" si="89"/>
        <v>Работал</v>
      </c>
      <c r="G23" s="114" t="str">
        <f t="shared" si="100"/>
        <v/>
      </c>
      <c r="H23" s="114" t="str">
        <f t="shared" si="100"/>
        <v/>
      </c>
      <c r="I23" s="115" t="str">
        <f t="shared" si="100"/>
        <v>Работал</v>
      </c>
      <c r="J23" s="115" t="str">
        <f t="shared" si="100"/>
        <v>Работал</v>
      </c>
      <c r="K23" s="115" t="str">
        <f t="shared" si="100"/>
        <v>Работал</v>
      </c>
      <c r="L23" s="115" t="str">
        <f t="shared" si="100"/>
        <v>Работал</v>
      </c>
      <c r="M23" s="115" t="str">
        <f t="shared" si="100"/>
        <v>Работал</v>
      </c>
      <c r="N23" s="133" t="str">
        <f t="shared" si="93"/>
        <v/>
      </c>
      <c r="O23" s="133" t="str">
        <f t="shared" si="93"/>
        <v/>
      </c>
      <c r="P23" s="115" t="str">
        <f t="shared" si="96"/>
        <v>Работал</v>
      </c>
      <c r="Q23" s="115" t="str">
        <f t="shared" si="96"/>
        <v>Работал</v>
      </c>
      <c r="R23" s="115" t="str">
        <f t="shared" si="96"/>
        <v>Работал</v>
      </c>
      <c r="S23" s="115" t="str">
        <f t="shared" si="96"/>
        <v>Работал</v>
      </c>
      <c r="T23" s="115" t="str">
        <f t="shared" si="96"/>
        <v>Работал</v>
      </c>
      <c r="U23" s="133" t="str">
        <f t="shared" si="93"/>
        <v/>
      </c>
      <c r="V23" s="133" t="str">
        <f t="shared" si="93"/>
        <v/>
      </c>
      <c r="W23" s="115" t="str">
        <f t="shared" si="94"/>
        <v>Работал</v>
      </c>
      <c r="X23" s="115" t="str">
        <f t="shared" si="94"/>
        <v>Работал</v>
      </c>
      <c r="Y23" s="115" t="str">
        <f t="shared" si="94"/>
        <v>Работал</v>
      </c>
      <c r="Z23" s="115" t="str">
        <f t="shared" si="94"/>
        <v>Работал</v>
      </c>
      <c r="AA23" s="115" t="str">
        <f t="shared" si="94"/>
        <v>Работал</v>
      </c>
      <c r="AB23" s="133" t="str">
        <f t="shared" si="93"/>
        <v/>
      </c>
      <c r="AC23" s="133" t="str">
        <f t="shared" si="93"/>
        <v/>
      </c>
      <c r="AD23" s="115" t="str">
        <f t="shared" si="98"/>
        <v>Работал</v>
      </c>
      <c r="AE23" s="115" t="str">
        <f t="shared" si="98"/>
        <v>Работал</v>
      </c>
      <c r="AF23" s="115" t="str">
        <f t="shared" si="98"/>
        <v>Работал</v>
      </c>
      <c r="AG23" s="115" t="str">
        <f t="shared" si="98"/>
        <v>Работал</v>
      </c>
      <c r="AH23" s="115" t="str">
        <f t="shared" si="93"/>
        <v/>
      </c>
      <c r="AI23" s="115" t="str">
        <f t="shared" si="93"/>
        <v/>
      </c>
      <c r="AJ23" s="115" t="str">
        <f t="shared" si="93"/>
        <v/>
      </c>
    </row>
    <row r="24">
      <c r="A24" s="108">
        <v>25</v>
      </c>
      <c r="B24" s="113" t="str">
        <f>VLOOKUP($A24,Сотрудники!$A$3:$L$1202,2,0)</f>
        <v xml:space="preserve">Беседин Игорь</v>
      </c>
      <c r="C24" s="113" t="str">
        <f>VLOOKUP($A24,Сотрудники!$A$3:$L$1202,8,0)</f>
        <v xml:space="preserve">Нижний Новгород</v>
      </c>
      <c r="D24" s="115" t="str">
        <f t="shared" si="89"/>
        <v>Работал</v>
      </c>
      <c r="E24" s="115" t="str">
        <f t="shared" si="89"/>
        <v>Работал</v>
      </c>
      <c r="F24" s="115" t="str">
        <f t="shared" si="89"/>
        <v>Работал</v>
      </c>
      <c r="G24" s="114" t="str">
        <f t="shared" si="100"/>
        <v/>
      </c>
      <c r="H24" s="114" t="str">
        <f t="shared" si="100"/>
        <v/>
      </c>
      <c r="I24" s="115" t="str">
        <f t="shared" si="100"/>
        <v>Работал</v>
      </c>
      <c r="J24" s="115" t="str">
        <f t="shared" si="100"/>
        <v>Работал</v>
      </c>
      <c r="K24" s="115" t="str">
        <f t="shared" si="100"/>
        <v>Работал</v>
      </c>
      <c r="L24" s="115" t="str">
        <f t="shared" si="100"/>
        <v>Работал</v>
      </c>
      <c r="M24" s="115" t="str">
        <f t="shared" si="100"/>
        <v>Работал</v>
      </c>
      <c r="N24" s="133" t="str">
        <f t="shared" si="93"/>
        <v/>
      </c>
      <c r="O24" s="133" t="str">
        <f t="shared" si="93"/>
        <v/>
      </c>
      <c r="P24" s="115" t="str">
        <f t="shared" si="96"/>
        <v>Работал</v>
      </c>
      <c r="Q24" s="115" t="str">
        <f t="shared" si="96"/>
        <v>Работал</v>
      </c>
      <c r="R24" s="115" t="str">
        <f t="shared" si="96"/>
        <v>Работал</v>
      </c>
      <c r="S24" s="115" t="str">
        <f t="shared" si="96"/>
        <v>Работал</v>
      </c>
      <c r="T24" s="115" t="str">
        <f t="shared" si="96"/>
        <v>Работал</v>
      </c>
      <c r="U24" s="133" t="str">
        <f t="shared" si="93"/>
        <v/>
      </c>
      <c r="V24" s="133" t="str">
        <f t="shared" si="93"/>
        <v/>
      </c>
      <c r="W24" s="115" t="str">
        <f t="shared" si="94"/>
        <v>Работал</v>
      </c>
      <c r="X24" s="115" t="str">
        <f t="shared" si="94"/>
        <v>Работал</v>
      </c>
      <c r="Y24" s="115" t="str">
        <f t="shared" si="94"/>
        <v>Работал</v>
      </c>
      <c r="Z24" s="115" t="str">
        <f t="shared" si="94"/>
        <v>Работал</v>
      </c>
      <c r="AA24" s="115" t="str">
        <f t="shared" si="94"/>
        <v>Работал</v>
      </c>
      <c r="AB24" s="133" t="str">
        <f t="shared" si="93"/>
        <v/>
      </c>
      <c r="AC24" s="133" t="str">
        <f t="shared" si="93"/>
        <v/>
      </c>
      <c r="AD24" s="115" t="str">
        <f t="shared" si="98"/>
        <v>Работал</v>
      </c>
      <c r="AE24" s="115" t="str">
        <f t="shared" si="98"/>
        <v>Работал</v>
      </c>
      <c r="AF24" s="115" t="str">
        <f t="shared" si="98"/>
        <v>Работал</v>
      </c>
      <c r="AG24" s="115" t="str">
        <f t="shared" si="98"/>
        <v>Работал</v>
      </c>
      <c r="AH24" s="115" t="str">
        <f t="shared" si="93"/>
        <v/>
      </c>
      <c r="AI24" s="115" t="str">
        <f t="shared" si="93"/>
        <v/>
      </c>
      <c r="AJ24" s="115" t="str">
        <f t="shared" si="93"/>
        <v/>
      </c>
    </row>
    <row r="25">
      <c r="A25" s="108">
        <v>26</v>
      </c>
      <c r="B25" s="113" t="str">
        <f>VLOOKUP($A25,Сотрудники!$A$3:$L$1202,2,0)</f>
        <v xml:space="preserve">Молчанов Роман</v>
      </c>
      <c r="C25" s="113" t="str">
        <f>VLOOKUP($A25,Сотрудники!$A$3:$L$1202,8,0)</f>
        <v>Москва</v>
      </c>
      <c r="D25" s="115" t="str">
        <f t="shared" si="89"/>
        <v>Работал</v>
      </c>
      <c r="E25" s="115" t="str">
        <f t="shared" si="89"/>
        <v>Работал</v>
      </c>
      <c r="F25" s="115" t="str">
        <f t="shared" si="89"/>
        <v>Работал</v>
      </c>
      <c r="G25" s="114" t="str">
        <f t="shared" si="100"/>
        <v/>
      </c>
      <c r="H25" s="114" t="str">
        <f t="shared" si="100"/>
        <v/>
      </c>
      <c r="I25" s="115" t="str">
        <f t="shared" si="100"/>
        <v>Работал</v>
      </c>
      <c r="J25" s="115" t="str">
        <f t="shared" si="100"/>
        <v>Работал</v>
      </c>
      <c r="K25" s="115" t="str">
        <f t="shared" si="100"/>
        <v>Работал</v>
      </c>
      <c r="L25" s="115" t="str">
        <f t="shared" si="100"/>
        <v>Работал</v>
      </c>
      <c r="M25" s="115" t="str">
        <f t="shared" si="100"/>
        <v>Работал</v>
      </c>
      <c r="N25" s="133" t="str">
        <f t="shared" si="93"/>
        <v/>
      </c>
      <c r="O25" s="133" t="str">
        <f t="shared" si="93"/>
        <v/>
      </c>
      <c r="P25" s="115" t="str">
        <f t="shared" si="93"/>
        <v>Работал</v>
      </c>
      <c r="Q25" s="115" t="str">
        <f t="shared" si="93"/>
        <v>Работал</v>
      </c>
      <c r="R25" s="115" t="str">
        <f t="shared" si="93"/>
        <v>Работал</v>
      </c>
      <c r="S25" s="115" t="str">
        <f t="shared" si="93"/>
        <v>Работал</v>
      </c>
      <c r="T25" s="115" t="str">
        <f t="shared" si="93"/>
        <v>Работал</v>
      </c>
      <c r="U25" s="133" t="str">
        <f t="shared" si="93"/>
        <v/>
      </c>
      <c r="V25" s="133" t="str">
        <f t="shared" si="93"/>
        <v/>
      </c>
      <c r="W25" s="115" t="str">
        <f t="shared" si="93"/>
        <v>Работал</v>
      </c>
      <c r="X25" s="115" t="str">
        <f t="shared" si="93"/>
        <v>Работал</v>
      </c>
      <c r="Y25" s="115" t="str">
        <f t="shared" si="93"/>
        <v>Работал</v>
      </c>
      <c r="Z25" s="115" t="str">
        <f t="shared" si="93"/>
        <v>Работал</v>
      </c>
      <c r="AA25" s="115" t="str">
        <f t="shared" si="93"/>
        <v>Работал</v>
      </c>
      <c r="AB25" s="133" t="str">
        <f t="shared" si="93"/>
        <v/>
      </c>
      <c r="AC25" s="133" t="str">
        <f t="shared" si="93"/>
        <v/>
      </c>
      <c r="AD25" s="115" t="str">
        <f t="shared" si="98"/>
        <v>Работал</v>
      </c>
      <c r="AE25" s="115" t="str">
        <f t="shared" si="98"/>
        <v>Работал</v>
      </c>
      <c r="AF25" s="115" t="str">
        <f t="shared" si="98"/>
        <v>Работал</v>
      </c>
      <c r="AG25" s="115" t="str">
        <f t="shared" si="98"/>
        <v>Работал</v>
      </c>
      <c r="AH25" s="115" t="str">
        <f t="shared" si="93"/>
        <v/>
      </c>
      <c r="AI25" s="115" t="str">
        <f t="shared" si="93"/>
        <v/>
      </c>
      <c r="AJ25" s="115" t="str">
        <f t="shared" si="93"/>
        <v/>
      </c>
    </row>
    <row r="26">
      <c r="A26" s="108">
        <v>27</v>
      </c>
      <c r="B26" s="113" t="str">
        <f>VLOOKUP($A26,Сотрудники!$A$3:$L$1202,2,0)</f>
        <v xml:space="preserve">Пузанов Андрей</v>
      </c>
      <c r="C26" s="113" t="str">
        <f>VLOOKUP($A26,Сотрудники!$A$3:$L$1202,8,0)</f>
        <v>Москва</v>
      </c>
      <c r="D26" s="115" t="str">
        <f t="shared" si="89"/>
        <v>Работал</v>
      </c>
      <c r="E26" s="115" t="str">
        <f t="shared" si="89"/>
        <v>Работал</v>
      </c>
      <c r="F26" s="115" t="str">
        <f t="shared" si="89"/>
        <v>Работал</v>
      </c>
      <c r="G26" s="114" t="str">
        <f t="shared" si="100"/>
        <v/>
      </c>
      <c r="H26" s="114" t="str">
        <f t="shared" si="100"/>
        <v/>
      </c>
      <c r="I26" s="115" t="str">
        <f t="shared" si="100"/>
        <v>Работал</v>
      </c>
      <c r="J26" s="115" t="str">
        <f t="shared" si="100"/>
        <v>Работал</v>
      </c>
      <c r="K26" s="115" t="str">
        <f t="shared" si="100"/>
        <v>Работал</v>
      </c>
      <c r="L26" s="115" t="str">
        <f t="shared" si="100"/>
        <v>Работал</v>
      </c>
      <c r="M26" s="115" t="str">
        <f t="shared" si="100"/>
        <v>Работал</v>
      </c>
      <c r="N26" s="133" t="str">
        <f t="shared" si="93"/>
        <v/>
      </c>
      <c r="O26" s="133" t="str">
        <f t="shared" si="93"/>
        <v/>
      </c>
      <c r="P26" s="115" t="str">
        <f t="shared" si="93"/>
        <v>Работал</v>
      </c>
      <c r="Q26" s="115" t="str">
        <f t="shared" si="93"/>
        <v>Работал</v>
      </c>
      <c r="R26" s="115" t="str">
        <f t="shared" si="93"/>
        <v>Работал</v>
      </c>
      <c r="S26" s="115" t="str">
        <f t="shared" si="93"/>
        <v>Работал</v>
      </c>
      <c r="T26" s="115" t="str">
        <f t="shared" si="93"/>
        <v>Работал</v>
      </c>
      <c r="U26" s="133" t="str">
        <f t="shared" si="93"/>
        <v/>
      </c>
      <c r="V26" s="133" t="str">
        <f t="shared" si="93"/>
        <v/>
      </c>
      <c r="W26" s="115" t="str">
        <f t="shared" si="93"/>
        <v>Работал</v>
      </c>
      <c r="X26" s="115" t="str">
        <f t="shared" si="93"/>
        <v>Работал</v>
      </c>
      <c r="Y26" s="115" t="str">
        <f t="shared" si="93"/>
        <v>Работал</v>
      </c>
      <c r="Z26" s="115" t="str">
        <f t="shared" si="93"/>
        <v>Работал</v>
      </c>
      <c r="AA26" s="115" t="str">
        <f t="shared" si="93"/>
        <v>Работал</v>
      </c>
      <c r="AB26" s="133" t="str">
        <f t="shared" si="93"/>
        <v/>
      </c>
      <c r="AC26" s="133" t="str">
        <f t="shared" si="93"/>
        <v/>
      </c>
      <c r="AD26" s="115" t="str">
        <f t="shared" si="98"/>
        <v>Работал</v>
      </c>
      <c r="AE26" s="115" t="str">
        <f t="shared" si="98"/>
        <v>Работал</v>
      </c>
      <c r="AF26" s="115" t="str">
        <f t="shared" si="98"/>
        <v>Работал</v>
      </c>
      <c r="AG26" s="115" t="str">
        <f t="shared" si="98"/>
        <v>Работал</v>
      </c>
      <c r="AH26" s="115" t="str">
        <f t="shared" si="93"/>
        <v/>
      </c>
      <c r="AI26" s="115" t="str">
        <f t="shared" si="93"/>
        <v/>
      </c>
      <c r="AJ26" s="115" t="str">
        <f t="shared" si="93"/>
        <v/>
      </c>
    </row>
    <row r="27">
      <c r="A27" s="108">
        <v>28</v>
      </c>
      <c r="B27" s="113" t="str">
        <f>VLOOKUP($A27,Сотрудники!$A$3:$L$1202,2,0)</f>
        <v xml:space="preserve">Хотулев Дмитрий</v>
      </c>
      <c r="C27" s="113" t="str">
        <f>VLOOKUP($A27,Сотрудники!$A$3:$L$1202,8,0)</f>
        <v>Саратов</v>
      </c>
      <c r="D27" s="115" t="str">
        <f t="shared" si="89"/>
        <v>Работал</v>
      </c>
      <c r="E27" s="115" t="str">
        <f t="shared" si="89"/>
        <v>Работал</v>
      </c>
      <c r="F27" s="115" t="str">
        <f t="shared" si="89"/>
        <v>Работал</v>
      </c>
      <c r="G27" s="114" t="str">
        <f t="shared" si="100"/>
        <v/>
      </c>
      <c r="H27" s="114" t="str">
        <f t="shared" si="100"/>
        <v/>
      </c>
      <c r="I27" s="115" t="str">
        <f t="shared" si="100"/>
        <v>Работал</v>
      </c>
      <c r="J27" s="115" t="str">
        <f t="shared" si="100"/>
        <v>Работал</v>
      </c>
      <c r="K27" s="115" t="str">
        <f t="shared" si="100"/>
        <v>Работал</v>
      </c>
      <c r="L27" s="115" t="str">
        <f t="shared" si="100"/>
        <v>Работал</v>
      </c>
      <c r="M27" s="115" t="str">
        <f t="shared" si="100"/>
        <v>Работал</v>
      </c>
      <c r="N27" s="133" t="str">
        <f t="shared" si="93"/>
        <v/>
      </c>
      <c r="O27" s="133" t="str">
        <f t="shared" si="93"/>
        <v/>
      </c>
      <c r="P27" s="115" t="str">
        <f t="shared" si="93"/>
        <v>Работал</v>
      </c>
      <c r="Q27" s="115" t="str">
        <f t="shared" si="93"/>
        <v>Работал</v>
      </c>
      <c r="R27" s="115" t="str">
        <f t="shared" si="93"/>
        <v>Работал</v>
      </c>
      <c r="S27" s="115" t="str">
        <f t="shared" si="93"/>
        <v>Работал</v>
      </c>
      <c r="T27" s="115" t="str">
        <f t="shared" si="93"/>
        <v>Работал</v>
      </c>
      <c r="U27" s="133" t="str">
        <f t="shared" si="93"/>
        <v/>
      </c>
      <c r="V27" s="133" t="str">
        <f t="shared" si="93"/>
        <v/>
      </c>
      <c r="W27" s="115" t="str">
        <f t="shared" si="93"/>
        <v>Работал</v>
      </c>
      <c r="X27" s="115" t="str">
        <f t="shared" si="93"/>
        <v>Работал</v>
      </c>
      <c r="Y27" s="115" t="str">
        <f t="shared" si="93"/>
        <v>Работал</v>
      </c>
      <c r="Z27" s="115" t="str">
        <f t="shared" si="93"/>
        <v>Работал</v>
      </c>
      <c r="AA27" s="115" t="str">
        <f t="shared" si="93"/>
        <v>Работал</v>
      </c>
      <c r="AB27" s="133" t="str">
        <f t="shared" si="93"/>
        <v/>
      </c>
      <c r="AC27" s="133" t="str">
        <f t="shared" si="93"/>
        <v/>
      </c>
      <c r="AD27" s="115" t="str">
        <f t="shared" si="98"/>
        <v>Работал</v>
      </c>
      <c r="AE27" s="115" t="str">
        <f t="shared" si="98"/>
        <v>Работал</v>
      </c>
      <c r="AF27" s="115" t="str">
        <f t="shared" si="98"/>
        <v>Работал</v>
      </c>
      <c r="AG27" s="115" t="str">
        <f t="shared" si="98"/>
        <v>Работал</v>
      </c>
      <c r="AH27" s="115" t="str">
        <f t="shared" si="93"/>
        <v/>
      </c>
      <c r="AI27" s="115" t="str">
        <f t="shared" si="93"/>
        <v/>
      </c>
      <c r="AJ27" s="115" t="str">
        <f t="shared" si="93"/>
        <v/>
      </c>
    </row>
    <row r="28">
      <c r="A28" s="108">
        <v>29</v>
      </c>
      <c r="B28" s="113" t="str">
        <f>VLOOKUP($A28,Сотрудники!$A$3:$L$1202,2,0)</f>
        <v xml:space="preserve">Воронцов Григорий</v>
      </c>
      <c r="C28" s="113" t="str">
        <f>VLOOKUP($A28,Сотрудники!$A$3:$L$1202,8,0)</f>
        <v>Екатеринбург</v>
      </c>
      <c r="D28" s="115" t="str">
        <f t="shared" si="89"/>
        <v/>
      </c>
      <c r="E28" s="115" t="str">
        <f t="shared" si="89"/>
        <v/>
      </c>
      <c r="F28" s="115" t="str">
        <f t="shared" si="89"/>
        <v/>
      </c>
      <c r="G28" s="114" t="str">
        <f t="shared" si="100"/>
        <v/>
      </c>
      <c r="H28" s="114" t="str">
        <f t="shared" si="100"/>
        <v/>
      </c>
      <c r="I28" s="115" t="str">
        <f t="shared" si="100"/>
        <v>Работал</v>
      </c>
      <c r="J28" s="115" t="str">
        <f t="shared" si="100"/>
        <v>Работал</v>
      </c>
      <c r="K28" s="115" t="str">
        <f t="shared" si="100"/>
        <v>Работал</v>
      </c>
      <c r="L28" s="115" t="str">
        <f t="shared" si="100"/>
        <v>Работал</v>
      </c>
      <c r="M28" s="115" t="str">
        <f t="shared" si="100"/>
        <v>Работал</v>
      </c>
      <c r="N28" s="133" t="str">
        <f t="shared" si="93"/>
        <v/>
      </c>
      <c r="O28" s="133" t="str">
        <f t="shared" si="93"/>
        <v/>
      </c>
      <c r="P28" s="115" t="str">
        <f t="shared" si="93"/>
        <v>Работал</v>
      </c>
      <c r="Q28" s="115" t="str">
        <f t="shared" si="93"/>
        <v>Работал</v>
      </c>
      <c r="R28" s="115" t="str">
        <f t="shared" si="93"/>
        <v>Работал</v>
      </c>
      <c r="S28" s="115" t="str">
        <f t="shared" si="93"/>
        <v>Работал</v>
      </c>
      <c r="T28" s="115" t="str">
        <f t="shared" si="93"/>
        <v>Работал</v>
      </c>
      <c r="U28" s="133" t="str">
        <f t="shared" si="93"/>
        <v/>
      </c>
      <c r="V28" s="133" t="str">
        <f t="shared" si="93"/>
        <v/>
      </c>
      <c r="W28" s="115" t="str">
        <f t="shared" si="93"/>
        <v>Работал</v>
      </c>
      <c r="X28" s="115" t="str">
        <f t="shared" si="93"/>
        <v>Работал</v>
      </c>
      <c r="Y28" s="115" t="str">
        <f t="shared" si="93"/>
        <v>Работал</v>
      </c>
      <c r="Z28" s="115" t="str">
        <f t="shared" si="93"/>
        <v>Работал</v>
      </c>
      <c r="AA28" s="115" t="str">
        <f t="shared" si="93"/>
        <v>Работал</v>
      </c>
      <c r="AB28" s="133" t="str">
        <f t="shared" si="93"/>
        <v/>
      </c>
      <c r="AC28" s="133" t="str">
        <f t="shared" si="93"/>
        <v/>
      </c>
      <c r="AD28" s="115" t="str">
        <f t="shared" si="98"/>
        <v>Работал</v>
      </c>
      <c r="AE28" s="115" t="str">
        <f t="shared" si="98"/>
        <v>Работал</v>
      </c>
      <c r="AF28" s="115" t="str">
        <f t="shared" si="98"/>
        <v>Работал</v>
      </c>
      <c r="AG28" s="115" t="str">
        <f t="shared" si="98"/>
        <v>Работал</v>
      </c>
      <c r="AH28" s="115" t="str">
        <f t="shared" si="93"/>
        <v/>
      </c>
      <c r="AI28" s="115" t="str">
        <f t="shared" si="93"/>
        <v/>
      </c>
      <c r="AJ28" s="115" t="str">
        <f t="shared" si="93"/>
        <v/>
      </c>
    </row>
    <row r="29">
      <c r="A29" s="108">
        <v>30</v>
      </c>
      <c r="B29" s="113" t="str">
        <f>VLOOKUP($A29,Сотрудники!$A$3:$L$1202,2,0)</f>
        <v xml:space="preserve">Тарасов Алексей</v>
      </c>
      <c r="C29" s="113" t="str">
        <f>VLOOKUP($A29,Сотрудники!$A$3:$L$1202,8,0)</f>
        <v>СПБ</v>
      </c>
      <c r="D29" s="115" t="str">
        <f t="shared" si="89"/>
        <v/>
      </c>
      <c r="E29" s="115" t="str">
        <f t="shared" si="89"/>
        <v/>
      </c>
      <c r="F29" s="115" t="str">
        <f t="shared" si="89"/>
        <v/>
      </c>
      <c r="G29" s="114" t="str">
        <f t="shared" si="100"/>
        <v/>
      </c>
      <c r="H29" s="114" t="str">
        <f t="shared" si="100"/>
        <v/>
      </c>
      <c r="I29" s="115" t="str">
        <f t="shared" si="100"/>
        <v/>
      </c>
      <c r="J29" s="115" t="str">
        <f t="shared" si="100"/>
        <v/>
      </c>
      <c r="K29" s="115" t="str">
        <f t="shared" si="100"/>
        <v/>
      </c>
      <c r="L29" s="115" t="str">
        <f t="shared" si="100"/>
        <v/>
      </c>
      <c r="M29" s="115" t="str">
        <f t="shared" si="100"/>
        <v/>
      </c>
      <c r="N29" s="133" t="str">
        <f t="shared" si="93"/>
        <v/>
      </c>
      <c r="O29" s="133" t="str">
        <f t="shared" si="93"/>
        <v/>
      </c>
      <c r="P29" s="115" t="str">
        <f t="shared" si="93"/>
        <v/>
      </c>
      <c r="Q29" s="115" t="str">
        <f t="shared" si="93"/>
        <v>Работал</v>
      </c>
      <c r="R29" s="115" t="str">
        <f t="shared" si="93"/>
        <v>Работал</v>
      </c>
      <c r="S29" s="115" t="str">
        <f t="shared" si="93"/>
        <v>Работал</v>
      </c>
      <c r="T29" s="115" t="str">
        <f t="shared" si="93"/>
        <v>Работал</v>
      </c>
      <c r="U29" s="133" t="str">
        <f t="shared" si="93"/>
        <v/>
      </c>
      <c r="V29" s="133" t="str">
        <f t="shared" si="93"/>
        <v/>
      </c>
      <c r="W29" s="115" t="str">
        <f t="shared" si="93"/>
        <v>Работал</v>
      </c>
      <c r="X29" s="115" t="str">
        <f t="shared" si="93"/>
        <v>Работал</v>
      </c>
      <c r="Y29" s="115" t="str">
        <f t="shared" si="93"/>
        <v>Работал</v>
      </c>
      <c r="Z29" s="115" t="str">
        <f t="shared" ref="Z29:AA29" si="101">IF(ISBLANK(Z62),"",IF(Z62=0,"Выходной",IF(Z62&lt;&gt;0,"Работал","")))</f>
        <v>Работал</v>
      </c>
      <c r="AA29" s="115" t="str">
        <f t="shared" si="101"/>
        <v>Работал</v>
      </c>
      <c r="AB29" s="133" t="str">
        <f t="shared" si="93"/>
        <v/>
      </c>
      <c r="AC29" s="133" t="str">
        <f t="shared" si="93"/>
        <v/>
      </c>
      <c r="AD29" s="115" t="str">
        <f t="shared" si="98"/>
        <v>Работал</v>
      </c>
      <c r="AE29" s="115" t="str">
        <f t="shared" si="98"/>
        <v>Работал</v>
      </c>
      <c r="AF29" s="115" t="str">
        <f t="shared" si="98"/>
        <v>Работал</v>
      </c>
      <c r="AG29" s="115" t="str">
        <f t="shared" si="98"/>
        <v>Работал</v>
      </c>
      <c r="AH29" s="115" t="str">
        <f t="shared" si="93"/>
        <v/>
      </c>
      <c r="AI29" s="115" t="str">
        <f t="shared" si="93"/>
        <v/>
      </c>
      <c r="AJ29" s="115" t="str">
        <f t="shared" si="93"/>
        <v/>
      </c>
    </row>
    <row r="30">
      <c r="A30" s="108">
        <v>31</v>
      </c>
      <c r="B30" s="113" t="str">
        <f>VLOOKUP($A30,Сотрудники!$A$3:$L$1202,2,0)</f>
        <v xml:space="preserve">Саринков Андрей</v>
      </c>
      <c r="C30" s="113" t="str">
        <f>VLOOKUP($A30,Сотрудники!$A$3:$L$1202,8,0)</f>
        <v>Москва</v>
      </c>
      <c r="D30" s="115" t="str">
        <f t="shared" si="89"/>
        <v/>
      </c>
      <c r="E30" s="115" t="str">
        <f t="shared" si="89"/>
        <v/>
      </c>
      <c r="F30" s="115" t="str">
        <f t="shared" si="89"/>
        <v/>
      </c>
      <c r="G30" s="114" t="str">
        <f t="shared" si="100"/>
        <v/>
      </c>
      <c r="H30" s="114" t="str">
        <f t="shared" si="100"/>
        <v/>
      </c>
      <c r="I30" s="115" t="str">
        <f t="shared" si="100"/>
        <v/>
      </c>
      <c r="J30" s="115" t="str">
        <f t="shared" si="100"/>
        <v/>
      </c>
      <c r="K30" s="115" t="str">
        <f t="shared" si="100"/>
        <v/>
      </c>
      <c r="L30" s="115" t="str">
        <f t="shared" si="100"/>
        <v/>
      </c>
      <c r="M30" s="115" t="str">
        <f t="shared" si="100"/>
        <v/>
      </c>
      <c r="N30" s="133" t="str">
        <f t="shared" si="93"/>
        <v/>
      </c>
      <c r="O30" s="133" t="str">
        <f t="shared" si="93"/>
        <v/>
      </c>
      <c r="P30" s="115" t="str">
        <f t="shared" si="93"/>
        <v/>
      </c>
      <c r="Q30" s="115" t="str">
        <f t="shared" si="93"/>
        <v/>
      </c>
      <c r="R30" s="115" t="str">
        <f t="shared" si="93"/>
        <v/>
      </c>
      <c r="S30" s="115" t="str">
        <f t="shared" si="93"/>
        <v/>
      </c>
      <c r="T30" s="115" t="str">
        <f t="shared" si="93"/>
        <v/>
      </c>
      <c r="U30" s="133" t="str">
        <f t="shared" si="93"/>
        <v/>
      </c>
      <c r="V30" s="133" t="str">
        <f t="shared" si="93"/>
        <v/>
      </c>
      <c r="W30" s="115" t="str">
        <f t="shared" ref="W30:AA32" si="102">IF(ISBLANK(W63),"",IF(W63=0,"Выходной",IF(W63&lt;&gt;0,"Работал","")))</f>
        <v>Работал</v>
      </c>
      <c r="X30" s="115" t="str">
        <f t="shared" si="102"/>
        <v>Работал</v>
      </c>
      <c r="Y30" s="115" t="str">
        <f t="shared" si="102"/>
        <v>Работал</v>
      </c>
      <c r="Z30" s="115" t="str">
        <f t="shared" si="102"/>
        <v>Работал</v>
      </c>
      <c r="AA30" s="115" t="str">
        <f t="shared" si="102"/>
        <v>Работал</v>
      </c>
      <c r="AB30" s="133" t="str">
        <f t="shared" si="93"/>
        <v/>
      </c>
      <c r="AC30" s="133" t="str">
        <f t="shared" si="93"/>
        <v/>
      </c>
      <c r="AD30" s="115" t="str">
        <f t="shared" si="98"/>
        <v>Работал</v>
      </c>
      <c r="AE30" s="115" t="str">
        <f t="shared" si="98"/>
        <v>Работал</v>
      </c>
      <c r="AF30" s="115" t="str">
        <f t="shared" si="98"/>
        <v>Работал</v>
      </c>
      <c r="AG30" s="115" t="str">
        <f t="shared" si="98"/>
        <v>Работал</v>
      </c>
      <c r="AH30" s="115" t="str">
        <f t="shared" si="93"/>
        <v/>
      </c>
      <c r="AI30" s="115" t="str">
        <f t="shared" si="93"/>
        <v/>
      </c>
      <c r="AJ30" s="115" t="str">
        <f t="shared" si="93"/>
        <v/>
      </c>
    </row>
    <row r="31">
      <c r="A31" s="108">
        <v>32</v>
      </c>
      <c r="B31" s="113" t="str">
        <f>VLOOKUP($A31,Сотрудники!$A$3:$L$1202,2,0)</f>
        <v xml:space="preserve">Смердов Алексей</v>
      </c>
      <c r="C31" s="113" t="str">
        <f>VLOOKUP($A31,Сотрудники!$A$3:$L$1202,8,0)</f>
        <v>Екатеринбург</v>
      </c>
      <c r="D31" s="115" t="str">
        <f t="shared" si="89"/>
        <v/>
      </c>
      <c r="E31" s="115" t="str">
        <f t="shared" si="89"/>
        <v/>
      </c>
      <c r="F31" s="115" t="str">
        <f t="shared" si="89"/>
        <v/>
      </c>
      <c r="G31" s="114" t="str">
        <f t="shared" si="100"/>
        <v/>
      </c>
      <c r="H31" s="114" t="str">
        <f t="shared" si="100"/>
        <v/>
      </c>
      <c r="I31" s="115" t="str">
        <f t="shared" si="100"/>
        <v/>
      </c>
      <c r="J31" s="115" t="str">
        <f t="shared" si="100"/>
        <v/>
      </c>
      <c r="K31" s="115" t="str">
        <f t="shared" si="100"/>
        <v/>
      </c>
      <c r="L31" s="115" t="str">
        <f t="shared" si="100"/>
        <v/>
      </c>
      <c r="M31" s="115" t="str">
        <f t="shared" si="100"/>
        <v/>
      </c>
      <c r="N31" s="133" t="str">
        <f t="shared" si="93"/>
        <v/>
      </c>
      <c r="O31" s="133" t="str">
        <f t="shared" si="93"/>
        <v/>
      </c>
      <c r="P31" s="115" t="str">
        <f t="shared" si="93"/>
        <v/>
      </c>
      <c r="Q31" s="115" t="str">
        <f t="shared" si="93"/>
        <v/>
      </c>
      <c r="R31" s="115" t="str">
        <f t="shared" si="93"/>
        <v/>
      </c>
      <c r="S31" s="115" t="str">
        <f t="shared" si="93"/>
        <v/>
      </c>
      <c r="T31" s="115" t="str">
        <f t="shared" si="93"/>
        <v/>
      </c>
      <c r="U31" s="133" t="str">
        <f t="shared" si="93"/>
        <v/>
      </c>
      <c r="V31" s="133" t="str">
        <f t="shared" si="93"/>
        <v/>
      </c>
      <c r="W31" s="115" t="str">
        <f t="shared" si="102"/>
        <v/>
      </c>
      <c r="X31" s="115" t="str">
        <f t="shared" si="102"/>
        <v/>
      </c>
      <c r="Y31" s="115" t="str">
        <f t="shared" si="102"/>
        <v>Выходной</v>
      </c>
      <c r="Z31" s="115" t="str">
        <f t="shared" si="102"/>
        <v>Работал</v>
      </c>
      <c r="AA31" s="115" t="str">
        <f t="shared" si="102"/>
        <v>Работал</v>
      </c>
      <c r="AB31" s="133" t="str">
        <f t="shared" si="93"/>
        <v/>
      </c>
      <c r="AC31" s="133" t="str">
        <f t="shared" si="93"/>
        <v/>
      </c>
      <c r="AD31" s="115" t="str">
        <f t="shared" si="98"/>
        <v>Работал</v>
      </c>
      <c r="AE31" s="115" t="str">
        <f t="shared" si="98"/>
        <v>Работал</v>
      </c>
      <c r="AF31" s="115" t="str">
        <f t="shared" si="98"/>
        <v>Работал</v>
      </c>
      <c r="AG31" s="115" t="str">
        <f t="shared" si="98"/>
        <v>Работал</v>
      </c>
      <c r="AH31" s="115" t="str">
        <f t="shared" si="93"/>
        <v/>
      </c>
      <c r="AI31" s="115" t="str">
        <f t="shared" si="93"/>
        <v/>
      </c>
      <c r="AJ31" s="115" t="str">
        <f t="shared" si="93"/>
        <v/>
      </c>
    </row>
    <row r="32">
      <c r="A32" s="108">
        <v>33</v>
      </c>
      <c r="B32" s="113" t="str">
        <f>VLOOKUP($A32,Сотрудники!$A$3:$L$1202,2,0)</f>
        <v xml:space="preserve">Киевский Сергей</v>
      </c>
      <c r="C32" s="113" t="str">
        <f>VLOOKUP($A32,Сотрудники!$A$3:$L$1202,8,0)</f>
        <v>Москва</v>
      </c>
      <c r="D32" s="115" t="str">
        <f t="shared" si="89"/>
        <v/>
      </c>
      <c r="E32" s="115" t="str">
        <f t="shared" si="89"/>
        <v/>
      </c>
      <c r="F32" s="115" t="str">
        <f t="shared" si="89"/>
        <v/>
      </c>
      <c r="G32" s="114" t="str">
        <f t="shared" si="100"/>
        <v/>
      </c>
      <c r="H32" s="114" t="str">
        <f t="shared" si="100"/>
        <v/>
      </c>
      <c r="I32" s="115" t="str">
        <f t="shared" si="100"/>
        <v/>
      </c>
      <c r="J32" s="115" t="str">
        <f t="shared" si="100"/>
        <v/>
      </c>
      <c r="K32" s="115" t="str">
        <f t="shared" si="100"/>
        <v/>
      </c>
      <c r="L32" s="115" t="str">
        <f t="shared" si="100"/>
        <v/>
      </c>
      <c r="M32" s="115" t="str">
        <f t="shared" si="100"/>
        <v/>
      </c>
      <c r="N32" s="133" t="str">
        <f t="shared" si="93"/>
        <v/>
      </c>
      <c r="O32" s="133" t="str">
        <f t="shared" si="93"/>
        <v/>
      </c>
      <c r="P32" s="115" t="str">
        <f t="shared" si="93"/>
        <v/>
      </c>
      <c r="Q32" s="115" t="str">
        <f t="shared" si="93"/>
        <v/>
      </c>
      <c r="R32" s="115" t="str">
        <f t="shared" si="93"/>
        <v/>
      </c>
      <c r="S32" s="115" t="str">
        <f t="shared" si="93"/>
        <v/>
      </c>
      <c r="T32" s="115" t="str">
        <f t="shared" si="93"/>
        <v/>
      </c>
      <c r="U32" s="133" t="str">
        <f t="shared" si="93"/>
        <v/>
      </c>
      <c r="V32" s="133" t="str">
        <f t="shared" si="93"/>
        <v/>
      </c>
      <c r="W32" s="115" t="str">
        <f t="shared" si="102"/>
        <v/>
      </c>
      <c r="X32" s="115" t="str">
        <f t="shared" si="102"/>
        <v/>
      </c>
      <c r="Y32" s="115" t="str">
        <f t="shared" si="102"/>
        <v/>
      </c>
      <c r="Z32" s="115" t="str">
        <f t="shared" si="102"/>
        <v/>
      </c>
      <c r="AA32" s="115" t="str">
        <f t="shared" si="102"/>
        <v/>
      </c>
      <c r="AB32" s="133" t="str">
        <f t="shared" si="93"/>
        <v/>
      </c>
      <c r="AC32" s="133" t="str">
        <f t="shared" si="93"/>
        <v/>
      </c>
      <c r="AD32" s="115" t="str">
        <f t="shared" si="98"/>
        <v>Работал</v>
      </c>
      <c r="AE32" s="115" t="str">
        <f t="shared" si="98"/>
        <v>Работал</v>
      </c>
      <c r="AF32" s="115" t="str">
        <f t="shared" si="98"/>
        <v>Работал</v>
      </c>
      <c r="AG32" s="115" t="str">
        <f t="shared" si="98"/>
        <v>Работал</v>
      </c>
      <c r="AH32" s="115" t="str">
        <f t="shared" si="93"/>
        <v/>
      </c>
      <c r="AI32" s="115" t="str">
        <f t="shared" si="93"/>
        <v/>
      </c>
      <c r="AJ32" s="115" t="str">
        <f t="shared" si="93"/>
        <v/>
      </c>
    </row>
    <row r="33">
      <c r="B33" s="116" t="s">
        <v>644</v>
      </c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</row>
    <row r="34">
      <c r="B34" s="117" t="s">
        <v>645</v>
      </c>
      <c r="C34" s="117" t="s">
        <v>646</v>
      </c>
      <c r="D34" s="117" t="s">
        <v>647</v>
      </c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</row>
    <row r="35">
      <c r="B35" s="116"/>
      <c r="C35" s="118" t="s">
        <v>643</v>
      </c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K35" s="116" t="s">
        <v>648</v>
      </c>
    </row>
    <row r="36">
      <c r="A36" s="113">
        <v>1</v>
      </c>
      <c r="B36" s="113" t="str">
        <f>VLOOKUP($A36,Сотрудники!$A$3:$L$1202,2,0)</f>
        <v xml:space="preserve">Кузьмин Антон</v>
      </c>
      <c r="C36" s="113" t="str">
        <f>VLOOKUP($A36,Сотрудники!$A$3:$L$1202,8,0)</f>
        <v>Москва</v>
      </c>
      <c r="D36" s="115">
        <v>8</v>
      </c>
      <c r="E36" s="115">
        <v>8</v>
      </c>
      <c r="F36" s="115">
        <v>8</v>
      </c>
      <c r="G36" s="114"/>
      <c r="H36" s="114"/>
      <c r="I36" s="115">
        <v>8</v>
      </c>
      <c r="J36" s="115">
        <v>8</v>
      </c>
      <c r="K36" s="115">
        <v>8</v>
      </c>
      <c r="L36" s="115">
        <v>8</v>
      </c>
      <c r="M36" s="115">
        <v>8</v>
      </c>
      <c r="N36" s="133"/>
      <c r="O36" s="133"/>
      <c r="P36" s="115">
        <v>8</v>
      </c>
      <c r="Q36" s="115">
        <v>8</v>
      </c>
      <c r="R36" s="115">
        <v>8</v>
      </c>
      <c r="S36" s="115">
        <v>8</v>
      </c>
      <c r="T36" s="115">
        <v>8</v>
      </c>
      <c r="U36" s="133"/>
      <c r="V36" s="133"/>
      <c r="W36" s="115">
        <v>8</v>
      </c>
      <c r="X36" s="115">
        <v>8</v>
      </c>
      <c r="Y36" s="115">
        <v>8</v>
      </c>
      <c r="Z36" s="115">
        <v>8</v>
      </c>
      <c r="AA36" s="115">
        <v>8</v>
      </c>
      <c r="AB36" s="133"/>
      <c r="AC36" s="133"/>
      <c r="AD36" s="115">
        <v>8</v>
      </c>
      <c r="AE36" s="115">
        <v>8</v>
      </c>
      <c r="AF36" s="115">
        <v>8</v>
      </c>
      <c r="AG36" s="115">
        <v>7</v>
      </c>
      <c r="AH36" s="115"/>
      <c r="AI36" s="115"/>
      <c r="AJ36" s="115"/>
      <c r="AK36" s="116">
        <f t="shared" ref="AK36:AK65" si="103">SUM(D36:AJ36)</f>
        <v>175</v>
      </c>
    </row>
    <row r="37">
      <c r="A37" s="113">
        <v>2</v>
      </c>
      <c r="B37" s="113" t="str">
        <f>VLOOKUP($A37,Сотрудники!$A$3:$L$1202,2,0)</f>
        <v xml:space="preserve">Крейнделин Борис </v>
      </c>
      <c r="C37" s="113" t="str">
        <f>VLOOKUP($A37,Сотрудники!$A$3:$L$1202,8,0)</f>
        <v>Москва</v>
      </c>
      <c r="D37" s="115">
        <v>8</v>
      </c>
      <c r="E37" s="115">
        <v>8</v>
      </c>
      <c r="F37" s="115">
        <v>8</v>
      </c>
      <c r="G37" s="114"/>
      <c r="H37" s="114"/>
      <c r="I37" s="115">
        <v>8</v>
      </c>
      <c r="J37" s="115">
        <v>8</v>
      </c>
      <c r="K37" s="115">
        <v>8</v>
      </c>
      <c r="L37" s="115">
        <v>8</v>
      </c>
      <c r="M37" s="115">
        <v>8</v>
      </c>
      <c r="N37" s="133"/>
      <c r="O37" s="133"/>
      <c r="P37" s="115">
        <v>8</v>
      </c>
      <c r="Q37" s="115">
        <v>8</v>
      </c>
      <c r="R37" s="115">
        <v>8</v>
      </c>
      <c r="S37" s="115">
        <v>8</v>
      </c>
      <c r="T37" s="115">
        <v>8</v>
      </c>
      <c r="U37" s="133"/>
      <c r="V37" s="133"/>
      <c r="W37" s="115">
        <v>8</v>
      </c>
      <c r="X37" s="115">
        <v>8</v>
      </c>
      <c r="Y37" s="115">
        <v>8</v>
      </c>
      <c r="Z37" s="115">
        <v>8</v>
      </c>
      <c r="AA37" s="115">
        <v>8</v>
      </c>
      <c r="AB37" s="133"/>
      <c r="AC37" s="133"/>
      <c r="AD37" s="115">
        <v>8</v>
      </c>
      <c r="AE37" s="115">
        <v>8</v>
      </c>
      <c r="AF37" s="115">
        <v>8</v>
      </c>
      <c r="AG37" s="115">
        <v>7</v>
      </c>
      <c r="AH37" s="115"/>
      <c r="AI37" s="115"/>
      <c r="AJ37" s="115"/>
      <c r="AK37" s="116">
        <f t="shared" si="103"/>
        <v>175</v>
      </c>
    </row>
    <row r="38">
      <c r="A38" s="113">
        <v>3</v>
      </c>
      <c r="B38" s="113" t="str">
        <f>VLOOKUP($A38,Сотрудники!$A$3:$L$1202,2,0)</f>
        <v xml:space="preserve">Асеев Феофан</v>
      </c>
      <c r="C38" s="113" t="str">
        <f>VLOOKUP($A38,Сотрудники!$A$3:$L$1202,8,0)</f>
        <v>Москва</v>
      </c>
      <c r="D38" s="115">
        <v>8</v>
      </c>
      <c r="E38" s="115">
        <v>8</v>
      </c>
      <c r="F38" s="115">
        <v>8</v>
      </c>
      <c r="G38" s="114"/>
      <c r="H38" s="114"/>
      <c r="I38" s="115">
        <v>8</v>
      </c>
      <c r="J38" s="115">
        <v>8</v>
      </c>
      <c r="K38" s="115">
        <v>8</v>
      </c>
      <c r="L38" s="115">
        <v>8</v>
      </c>
      <c r="M38" s="115">
        <v>8</v>
      </c>
      <c r="N38" s="133"/>
      <c r="O38" s="133"/>
      <c r="P38" s="115">
        <v>8</v>
      </c>
      <c r="Q38" s="115">
        <v>8</v>
      </c>
      <c r="R38" s="115">
        <v>8</v>
      </c>
      <c r="S38" s="115">
        <v>8</v>
      </c>
      <c r="T38" s="115">
        <v>8</v>
      </c>
      <c r="U38" s="133"/>
      <c r="V38" s="133"/>
      <c r="W38" s="115">
        <v>8</v>
      </c>
      <c r="X38" s="115">
        <v>8</v>
      </c>
      <c r="Y38" s="115">
        <v>8</v>
      </c>
      <c r="Z38" s="115">
        <v>8</v>
      </c>
      <c r="AA38" s="115">
        <v>8</v>
      </c>
      <c r="AB38" s="133"/>
      <c r="AC38" s="133"/>
      <c r="AD38" s="115">
        <v>8</v>
      </c>
      <c r="AE38" s="115">
        <v>8</v>
      </c>
      <c r="AF38" s="115">
        <v>8</v>
      </c>
      <c r="AG38" s="115">
        <v>7</v>
      </c>
      <c r="AH38" s="115"/>
      <c r="AI38" s="115"/>
      <c r="AJ38" s="115"/>
      <c r="AK38" s="116">
        <f t="shared" si="103"/>
        <v>175</v>
      </c>
    </row>
    <row r="39">
      <c r="A39" s="108">
        <v>5</v>
      </c>
      <c r="B39" s="113" t="str">
        <f>VLOOKUP($A39,Сотрудники!$A$3:$L$1202,2,0)</f>
        <v xml:space="preserve">Яковлев Дмитрий</v>
      </c>
      <c r="C39" s="113" t="str">
        <f>VLOOKUP($A39,Сотрудники!$A$3:$L$1202,8,0)</f>
        <v>Москва</v>
      </c>
      <c r="D39" s="115">
        <v>8</v>
      </c>
      <c r="E39" s="115">
        <v>8</v>
      </c>
      <c r="F39" s="115">
        <v>8</v>
      </c>
      <c r="G39" s="114"/>
      <c r="H39" s="114"/>
      <c r="I39" s="115">
        <v>8</v>
      </c>
      <c r="J39" s="115">
        <v>8</v>
      </c>
      <c r="K39" s="115">
        <v>8</v>
      </c>
      <c r="L39" s="115">
        <v>8</v>
      </c>
      <c r="M39" s="115">
        <v>8</v>
      </c>
      <c r="N39" s="133"/>
      <c r="O39" s="133"/>
      <c r="P39" s="115">
        <v>8</v>
      </c>
      <c r="Q39" s="115">
        <v>8</v>
      </c>
      <c r="R39" s="115">
        <v>8</v>
      </c>
      <c r="S39" s="115">
        <v>8</v>
      </c>
      <c r="T39" s="115">
        <v>8</v>
      </c>
      <c r="U39" s="133"/>
      <c r="V39" s="133"/>
      <c r="W39" s="115">
        <v>8</v>
      </c>
      <c r="X39" s="115">
        <v>8</v>
      </c>
      <c r="Y39" s="115">
        <v>8</v>
      </c>
      <c r="Z39" s="115">
        <v>8</v>
      </c>
      <c r="AA39" s="115">
        <v>8</v>
      </c>
      <c r="AB39" s="133"/>
      <c r="AC39" s="133"/>
      <c r="AD39" s="115">
        <v>8</v>
      </c>
      <c r="AE39" s="115">
        <v>8</v>
      </c>
      <c r="AF39" s="115">
        <v>8</v>
      </c>
      <c r="AG39" s="115">
        <v>7</v>
      </c>
      <c r="AH39" s="115"/>
      <c r="AI39" s="115"/>
      <c r="AJ39" s="115"/>
      <c r="AK39" s="116">
        <f t="shared" si="103"/>
        <v>175</v>
      </c>
    </row>
    <row r="40">
      <c r="A40" s="108">
        <v>8</v>
      </c>
      <c r="B40" s="113" t="str">
        <f>VLOOKUP($A40,Сотрудники!$A$3:$L$1202,2,0)</f>
        <v xml:space="preserve">Хохлова Крестина</v>
      </c>
      <c r="C40" s="113" t="str">
        <f>VLOOKUP($A40,Сотрудники!$A$3:$L$1202,8,0)</f>
        <v>Москва</v>
      </c>
      <c r="D40" s="115">
        <v>0</v>
      </c>
      <c r="E40" s="115">
        <v>0</v>
      </c>
      <c r="F40" s="115">
        <v>0</v>
      </c>
      <c r="G40" s="114"/>
      <c r="H40" s="114"/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33"/>
      <c r="O40" s="133"/>
      <c r="P40" s="115">
        <v>8</v>
      </c>
      <c r="Q40" s="115">
        <v>8</v>
      </c>
      <c r="R40" s="115">
        <v>8</v>
      </c>
      <c r="S40" s="115">
        <v>8</v>
      </c>
      <c r="T40" s="115">
        <v>8</v>
      </c>
      <c r="U40" s="133"/>
      <c r="V40" s="133"/>
      <c r="W40" s="115">
        <v>8</v>
      </c>
      <c r="X40" s="115">
        <v>8</v>
      </c>
      <c r="Y40" s="115">
        <v>8</v>
      </c>
      <c r="Z40" s="115">
        <v>8</v>
      </c>
      <c r="AA40" s="115">
        <v>8</v>
      </c>
      <c r="AB40" s="133"/>
      <c r="AC40" s="133"/>
      <c r="AD40" s="115">
        <v>8</v>
      </c>
      <c r="AE40" s="115">
        <v>8</v>
      </c>
      <c r="AF40" s="115">
        <v>8</v>
      </c>
      <c r="AG40" s="115">
        <v>7</v>
      </c>
      <c r="AH40" s="115"/>
      <c r="AI40" s="115"/>
      <c r="AJ40" s="115"/>
      <c r="AK40" s="116">
        <f t="shared" si="103"/>
        <v>111</v>
      </c>
    </row>
    <row r="41">
      <c r="A41" s="108">
        <v>9</v>
      </c>
      <c r="B41" s="113" t="str">
        <f>VLOOKUP($A41,Сотрудники!$A$3:$L$1202,2,0)</f>
        <v xml:space="preserve">Пойш Виталий</v>
      </c>
      <c r="C41" s="113" t="str">
        <f>VLOOKUP($A41,Сотрудники!$A$3:$L$1202,8,0)</f>
        <v>Екатеринбург</v>
      </c>
      <c r="D41" s="115">
        <v>8</v>
      </c>
      <c r="E41" s="115">
        <v>8</v>
      </c>
      <c r="F41" s="115">
        <v>8</v>
      </c>
      <c r="G41" s="114"/>
      <c r="H41" s="114"/>
      <c r="I41" s="115">
        <v>8</v>
      </c>
      <c r="J41" s="115">
        <v>8</v>
      </c>
      <c r="K41" s="115">
        <v>8</v>
      </c>
      <c r="L41" s="115">
        <v>8</v>
      </c>
      <c r="M41" s="115">
        <v>8</v>
      </c>
      <c r="N41" s="133"/>
      <c r="O41" s="133"/>
      <c r="P41" s="115">
        <v>8</v>
      </c>
      <c r="Q41" s="115">
        <v>8</v>
      </c>
      <c r="R41" s="115">
        <v>8</v>
      </c>
      <c r="S41" s="115">
        <v>8</v>
      </c>
      <c r="T41" s="115">
        <v>8</v>
      </c>
      <c r="U41" s="133"/>
      <c r="V41" s="133"/>
      <c r="W41" s="115">
        <v>8</v>
      </c>
      <c r="X41" s="115">
        <v>8</v>
      </c>
      <c r="Y41" s="115">
        <v>8</v>
      </c>
      <c r="Z41" s="115">
        <v>8</v>
      </c>
      <c r="AA41" s="115">
        <v>8</v>
      </c>
      <c r="AB41" s="133"/>
      <c r="AC41" s="133"/>
      <c r="AD41" s="115">
        <v>8</v>
      </c>
      <c r="AE41" s="115">
        <v>8</v>
      </c>
      <c r="AF41" s="115">
        <v>8</v>
      </c>
      <c r="AG41" s="115">
        <v>7</v>
      </c>
      <c r="AH41" s="115"/>
      <c r="AI41" s="113"/>
      <c r="AJ41" s="113"/>
      <c r="AK41" s="116">
        <f t="shared" si="103"/>
        <v>175</v>
      </c>
    </row>
    <row r="42">
      <c r="A42" s="108">
        <v>10</v>
      </c>
      <c r="B42" s="113" t="str">
        <f>VLOOKUP($A42,Сотрудники!$A$3:$L$1202,2,0)</f>
        <v xml:space="preserve">Офицеров Дмитрий</v>
      </c>
      <c r="C42" s="113" t="str">
        <f>VLOOKUP($A42,Сотрудники!$A$3:$L$1202,8,0)</f>
        <v>СПБ</v>
      </c>
      <c r="D42" s="115">
        <v>8</v>
      </c>
      <c r="E42" s="115">
        <v>8</v>
      </c>
      <c r="F42" s="115">
        <v>8</v>
      </c>
      <c r="G42" s="114"/>
      <c r="H42" s="114"/>
      <c r="I42" s="115">
        <v>8</v>
      </c>
      <c r="J42" s="115">
        <v>8</v>
      </c>
      <c r="K42" s="115">
        <v>8</v>
      </c>
      <c r="L42" s="115">
        <v>8</v>
      </c>
      <c r="M42" s="115">
        <v>8</v>
      </c>
      <c r="N42" s="133"/>
      <c r="O42" s="133"/>
      <c r="P42" s="115">
        <v>8</v>
      </c>
      <c r="Q42" s="115">
        <v>8</v>
      </c>
      <c r="R42" s="115">
        <v>8</v>
      </c>
      <c r="S42" s="115">
        <v>8</v>
      </c>
      <c r="T42" s="115">
        <v>8</v>
      </c>
      <c r="U42" s="133"/>
      <c r="V42" s="133"/>
      <c r="W42" s="115">
        <v>8</v>
      </c>
      <c r="X42" s="115">
        <v>8</v>
      </c>
      <c r="Y42" s="115">
        <v>8</v>
      </c>
      <c r="Z42" s="115">
        <v>8</v>
      </c>
      <c r="AA42" s="115">
        <v>8</v>
      </c>
      <c r="AB42" s="133"/>
      <c r="AC42" s="133"/>
      <c r="AD42" s="115">
        <v>8</v>
      </c>
      <c r="AE42" s="115">
        <v>8</v>
      </c>
      <c r="AF42" s="115">
        <v>8</v>
      </c>
      <c r="AG42" s="115">
        <v>7</v>
      </c>
      <c r="AH42" s="115"/>
      <c r="AI42" s="113"/>
      <c r="AJ42" s="113"/>
      <c r="AK42" s="116">
        <f t="shared" si="103"/>
        <v>175</v>
      </c>
    </row>
    <row r="43">
      <c r="A43" s="108">
        <v>11</v>
      </c>
      <c r="B43" s="113" t="str">
        <f>VLOOKUP($A43,Сотрудники!$A$3:$L$1202,2,0)</f>
        <v xml:space="preserve">Муштекенов Тимур</v>
      </c>
      <c r="C43" s="113" t="str">
        <f>VLOOKUP($A43,Сотрудники!$A$3:$L$1202,8,0)</f>
        <v>СПБ</v>
      </c>
      <c r="D43" s="115">
        <v>8</v>
      </c>
      <c r="E43" s="115">
        <v>8</v>
      </c>
      <c r="F43" s="115">
        <v>8</v>
      </c>
      <c r="G43" s="114"/>
      <c r="H43" s="114"/>
      <c r="I43" s="115">
        <v>8</v>
      </c>
      <c r="J43" s="115">
        <v>8</v>
      </c>
      <c r="K43" s="115">
        <v>8</v>
      </c>
      <c r="L43" s="115">
        <v>8</v>
      </c>
      <c r="M43" s="115">
        <v>8</v>
      </c>
      <c r="N43" s="133"/>
      <c r="O43" s="133"/>
      <c r="P43" s="115">
        <v>8</v>
      </c>
      <c r="Q43" s="115">
        <v>8</v>
      </c>
      <c r="R43" s="115">
        <v>8</v>
      </c>
      <c r="S43" s="115">
        <v>8</v>
      </c>
      <c r="T43" s="115">
        <v>8</v>
      </c>
      <c r="U43" s="133"/>
      <c r="V43" s="133"/>
      <c r="W43" s="115">
        <v>8</v>
      </c>
      <c r="X43" s="115">
        <v>8</v>
      </c>
      <c r="Y43" s="115">
        <v>8</v>
      </c>
      <c r="Z43" s="115">
        <v>8</v>
      </c>
      <c r="AA43" s="115">
        <v>8</v>
      </c>
      <c r="AB43" s="133"/>
      <c r="AC43" s="133"/>
      <c r="AD43" s="115">
        <v>8</v>
      </c>
      <c r="AE43" s="115">
        <v>8</v>
      </c>
      <c r="AF43" s="115">
        <v>8</v>
      </c>
      <c r="AG43" s="115">
        <v>7</v>
      </c>
      <c r="AH43" s="115"/>
      <c r="AI43" s="113"/>
      <c r="AJ43" s="113"/>
      <c r="AK43" s="116">
        <f t="shared" si="103"/>
        <v>175</v>
      </c>
    </row>
    <row r="44">
      <c r="A44" s="108">
        <v>12</v>
      </c>
      <c r="B44" s="113" t="str">
        <f>VLOOKUP($A44,Сотрудники!$A$3:$L$1202,2,0)</f>
        <v xml:space="preserve">Нурбаева Елена</v>
      </c>
      <c r="C44" s="113" t="str">
        <f>VLOOKUP($A44,Сотрудники!$A$3:$L$1202,8,0)</f>
        <v>Москва</v>
      </c>
      <c r="D44" s="115">
        <v>8</v>
      </c>
      <c r="E44" s="115">
        <v>8</v>
      </c>
      <c r="F44" s="115">
        <v>8</v>
      </c>
      <c r="G44" s="114"/>
      <c r="H44" s="114"/>
      <c r="I44" s="115">
        <v>8</v>
      </c>
      <c r="J44" s="115">
        <v>8</v>
      </c>
      <c r="K44" s="115">
        <v>8</v>
      </c>
      <c r="L44" s="115">
        <v>8</v>
      </c>
      <c r="M44" s="115">
        <v>8</v>
      </c>
      <c r="N44" s="133"/>
      <c r="O44" s="133"/>
      <c r="P44" s="115">
        <v>8</v>
      </c>
      <c r="Q44" s="115">
        <v>8</v>
      </c>
      <c r="R44" s="115"/>
      <c r="S44" s="115"/>
      <c r="T44" s="115"/>
      <c r="U44" s="133"/>
      <c r="V44" s="133"/>
      <c r="W44" s="115"/>
      <c r="X44" s="115"/>
      <c r="Y44" s="115"/>
      <c r="Z44" s="115"/>
      <c r="AA44" s="115"/>
      <c r="AB44" s="133"/>
      <c r="AC44" s="133"/>
      <c r="AD44" s="115"/>
      <c r="AE44" s="115"/>
      <c r="AF44" s="115"/>
      <c r="AG44" s="115"/>
      <c r="AH44" s="115"/>
      <c r="AI44" s="113"/>
      <c r="AJ44" s="113"/>
      <c r="AK44" s="116">
        <f t="shared" si="103"/>
        <v>80</v>
      </c>
    </row>
    <row r="45">
      <c r="A45" s="108">
        <v>13</v>
      </c>
      <c r="B45" s="113" t="str">
        <f>VLOOKUP($A45,Сотрудники!$A$3:$L$1202,2,0)</f>
        <v xml:space="preserve">Богданов Михаил</v>
      </c>
      <c r="C45" s="113" t="str">
        <f>VLOOKUP($A45,Сотрудники!$A$3:$L$1202,8,0)</f>
        <v>СПБ</v>
      </c>
      <c r="D45" s="115">
        <v>8</v>
      </c>
      <c r="E45" s="115">
        <v>8</v>
      </c>
      <c r="F45" s="115">
        <v>8</v>
      </c>
      <c r="G45" s="114"/>
      <c r="H45" s="114"/>
      <c r="I45" s="115">
        <v>8</v>
      </c>
      <c r="J45" s="115">
        <v>8</v>
      </c>
      <c r="K45" s="115">
        <v>8</v>
      </c>
      <c r="L45" s="115">
        <v>8</v>
      </c>
      <c r="M45" s="115">
        <v>8</v>
      </c>
      <c r="N45" s="133"/>
      <c r="O45" s="133"/>
      <c r="P45" s="115">
        <v>8</v>
      </c>
      <c r="Q45" s="115">
        <v>8</v>
      </c>
      <c r="R45" s="115">
        <v>8</v>
      </c>
      <c r="S45" s="115">
        <v>8</v>
      </c>
      <c r="T45" s="115">
        <v>8</v>
      </c>
      <c r="U45" s="133"/>
      <c r="V45" s="133"/>
      <c r="W45" s="115">
        <v>8</v>
      </c>
      <c r="X45" s="115">
        <v>8</v>
      </c>
      <c r="Y45" s="115">
        <v>8</v>
      </c>
      <c r="Z45" s="115">
        <v>8</v>
      </c>
      <c r="AA45" s="115">
        <v>8</v>
      </c>
      <c r="AB45" s="133"/>
      <c r="AC45" s="133"/>
      <c r="AD45" s="115">
        <v>8</v>
      </c>
      <c r="AE45" s="115">
        <v>8</v>
      </c>
      <c r="AF45" s="115">
        <v>8</v>
      </c>
      <c r="AG45" s="115">
        <v>7</v>
      </c>
      <c r="AH45" s="115"/>
      <c r="AI45" s="113"/>
      <c r="AJ45" s="113"/>
      <c r="AK45" s="116">
        <f t="shared" si="103"/>
        <v>175</v>
      </c>
    </row>
    <row r="46">
      <c r="A46" s="108">
        <v>14</v>
      </c>
      <c r="B46" s="113" t="str">
        <f>VLOOKUP($A46,Сотрудники!$A$3:$L$1202,2,0)</f>
        <v xml:space="preserve">Смирнова Екатерина</v>
      </c>
      <c r="C46" s="113" t="str">
        <f>VLOOKUP($A46,Сотрудники!$A$3:$L$1202,8,0)</f>
        <v>Москва</v>
      </c>
      <c r="D46" s="115">
        <v>8</v>
      </c>
      <c r="E46" s="115">
        <v>8</v>
      </c>
      <c r="F46" s="115">
        <v>8</v>
      </c>
      <c r="G46" s="114"/>
      <c r="H46" s="114"/>
      <c r="I46" s="115">
        <v>8</v>
      </c>
      <c r="J46" s="115">
        <v>8</v>
      </c>
      <c r="K46" s="115">
        <v>8</v>
      </c>
      <c r="L46" s="115">
        <v>8</v>
      </c>
      <c r="M46" s="115">
        <v>8</v>
      </c>
      <c r="N46" s="133"/>
      <c r="O46" s="133"/>
      <c r="P46" s="115">
        <v>8</v>
      </c>
      <c r="Q46" s="115">
        <v>8</v>
      </c>
      <c r="R46" s="115">
        <v>8</v>
      </c>
      <c r="S46" s="115">
        <v>8</v>
      </c>
      <c r="T46" s="115">
        <v>8</v>
      </c>
      <c r="U46" s="133"/>
      <c r="V46" s="133"/>
      <c r="W46" s="115">
        <v>8</v>
      </c>
      <c r="X46" s="115">
        <v>8</v>
      </c>
      <c r="Y46" s="115">
        <v>8</v>
      </c>
      <c r="Z46" s="115">
        <v>8</v>
      </c>
      <c r="AA46" s="115">
        <v>8</v>
      </c>
      <c r="AB46" s="133"/>
      <c r="AC46" s="133"/>
      <c r="AD46" s="115">
        <v>8</v>
      </c>
      <c r="AE46" s="115">
        <v>8</v>
      </c>
      <c r="AF46" s="115">
        <v>8</v>
      </c>
      <c r="AG46" s="115">
        <v>7</v>
      </c>
      <c r="AH46" s="115"/>
      <c r="AI46" s="113"/>
      <c r="AJ46" s="113"/>
      <c r="AK46" s="116">
        <f t="shared" si="103"/>
        <v>175</v>
      </c>
    </row>
    <row r="47">
      <c r="A47" s="108">
        <v>15</v>
      </c>
      <c r="B47" s="113" t="str">
        <f>VLOOKUP($A47,Сотрудники!$A$3:$L$1202,2,0)</f>
        <v xml:space="preserve">Герасимова Елизавета</v>
      </c>
      <c r="C47" s="113" t="str">
        <f>VLOOKUP($A47,Сотрудники!$A$3:$L$1202,8,0)</f>
        <v>Москва</v>
      </c>
      <c r="D47" s="115">
        <v>8</v>
      </c>
      <c r="E47" s="115">
        <v>8</v>
      </c>
      <c r="F47" s="115">
        <v>8</v>
      </c>
      <c r="G47" s="114"/>
      <c r="H47" s="114"/>
      <c r="I47" s="115">
        <v>8</v>
      </c>
      <c r="J47" s="115">
        <v>8</v>
      </c>
      <c r="K47" s="115">
        <v>8</v>
      </c>
      <c r="L47" s="115">
        <v>8</v>
      </c>
      <c r="M47" s="115">
        <v>8</v>
      </c>
      <c r="N47" s="133"/>
      <c r="O47" s="133"/>
      <c r="P47" s="115">
        <v>8</v>
      </c>
      <c r="Q47" s="115">
        <v>8</v>
      </c>
      <c r="R47" s="115">
        <v>8</v>
      </c>
      <c r="S47" s="115">
        <v>8</v>
      </c>
      <c r="T47" s="115">
        <v>8</v>
      </c>
      <c r="U47" s="133"/>
      <c r="V47" s="133"/>
      <c r="W47" s="115">
        <v>8</v>
      </c>
      <c r="X47" s="115">
        <v>8</v>
      </c>
      <c r="Y47" s="115">
        <v>8</v>
      </c>
      <c r="Z47" s="115">
        <v>8</v>
      </c>
      <c r="AA47" s="115">
        <v>8</v>
      </c>
      <c r="AB47" s="133"/>
      <c r="AC47" s="133"/>
      <c r="AD47" s="115">
        <v>8</v>
      </c>
      <c r="AE47" s="115">
        <v>8</v>
      </c>
      <c r="AF47" s="115">
        <v>8</v>
      </c>
      <c r="AG47" s="115">
        <v>7</v>
      </c>
      <c r="AH47" s="115"/>
      <c r="AI47" s="113"/>
      <c r="AJ47" s="113"/>
      <c r="AK47" s="116">
        <f t="shared" si="103"/>
        <v>175</v>
      </c>
    </row>
    <row r="48">
      <c r="A48" s="108">
        <v>16</v>
      </c>
      <c r="B48" s="113" t="str">
        <f>VLOOKUP($A48,Сотрудники!$A$3:$L$1202,2,0)</f>
        <v xml:space="preserve">Абдуллаева Анжелика</v>
      </c>
      <c r="C48" s="113" t="str">
        <f>VLOOKUP($A48,Сотрудники!$A$3:$L$1202,8,0)</f>
        <v>Москва</v>
      </c>
      <c r="D48" s="115">
        <v>8</v>
      </c>
      <c r="E48" s="115">
        <v>8</v>
      </c>
      <c r="F48" s="115">
        <v>8</v>
      </c>
      <c r="G48" s="114"/>
      <c r="H48" s="114"/>
      <c r="I48" s="115">
        <v>8</v>
      </c>
      <c r="J48" s="115">
        <v>8</v>
      </c>
      <c r="K48" s="115">
        <v>8</v>
      </c>
      <c r="L48" s="115">
        <v>8</v>
      </c>
      <c r="M48" s="115">
        <v>8</v>
      </c>
      <c r="N48" s="133"/>
      <c r="O48" s="133"/>
      <c r="P48" s="115">
        <v>8</v>
      </c>
      <c r="Q48" s="115">
        <v>8</v>
      </c>
      <c r="R48" s="115">
        <v>8</v>
      </c>
      <c r="S48" s="115">
        <v>8</v>
      </c>
      <c r="T48" s="115">
        <v>8</v>
      </c>
      <c r="U48" s="133"/>
      <c r="V48" s="133"/>
      <c r="W48" s="115">
        <v>8</v>
      </c>
      <c r="X48" s="115">
        <v>8</v>
      </c>
      <c r="Y48" s="115">
        <v>8</v>
      </c>
      <c r="Z48" s="115">
        <v>8</v>
      </c>
      <c r="AA48" s="115">
        <v>8</v>
      </c>
      <c r="AB48" s="133"/>
      <c r="AC48" s="133"/>
      <c r="AD48" s="115">
        <v>8</v>
      </c>
      <c r="AE48" s="115">
        <v>8</v>
      </c>
      <c r="AF48" s="115">
        <v>8</v>
      </c>
      <c r="AG48" s="115">
        <v>7</v>
      </c>
      <c r="AH48" s="115"/>
      <c r="AI48" s="113"/>
      <c r="AJ48" s="113"/>
      <c r="AK48" s="116">
        <f t="shared" si="103"/>
        <v>175</v>
      </c>
    </row>
    <row r="49">
      <c r="A49" s="108">
        <v>17</v>
      </c>
      <c r="B49" s="113" t="str">
        <f>VLOOKUP($A49,Сотрудники!$A$3:$L$1202,2,0)</f>
        <v xml:space="preserve">Наймушин Евгений</v>
      </c>
      <c r="C49" s="113" t="str">
        <f>VLOOKUP($A49,Сотрудники!$A$3:$L$1202,8,0)</f>
        <v>Екатеринбург</v>
      </c>
      <c r="D49" s="115">
        <v>8</v>
      </c>
      <c r="E49" s="115">
        <v>8</v>
      </c>
      <c r="F49" s="115">
        <v>8</v>
      </c>
      <c r="G49" s="114"/>
      <c r="H49" s="114"/>
      <c r="I49" s="115">
        <v>8</v>
      </c>
      <c r="J49" s="115">
        <v>8</v>
      </c>
      <c r="K49" s="115">
        <v>8</v>
      </c>
      <c r="L49" s="115">
        <v>8</v>
      </c>
      <c r="M49" s="115">
        <v>8</v>
      </c>
      <c r="N49" s="133"/>
      <c r="O49" s="133"/>
      <c r="P49" s="115">
        <v>8</v>
      </c>
      <c r="Q49" s="115">
        <v>8</v>
      </c>
      <c r="R49" s="115">
        <v>8</v>
      </c>
      <c r="S49" s="115">
        <v>8</v>
      </c>
      <c r="T49" s="115">
        <v>8</v>
      </c>
      <c r="U49" s="133"/>
      <c r="V49" s="133"/>
      <c r="W49" s="115">
        <v>8</v>
      </c>
      <c r="X49" s="115">
        <v>8</v>
      </c>
      <c r="Y49" s="115">
        <v>8</v>
      </c>
      <c r="Z49" s="115">
        <v>8</v>
      </c>
      <c r="AA49" s="115">
        <v>8</v>
      </c>
      <c r="AB49" s="133"/>
      <c r="AC49" s="133"/>
      <c r="AD49" s="115">
        <v>8</v>
      </c>
      <c r="AE49" s="115">
        <v>8</v>
      </c>
      <c r="AF49" s="115">
        <v>8</v>
      </c>
      <c r="AG49" s="115">
        <v>7</v>
      </c>
      <c r="AH49" s="115"/>
      <c r="AI49" s="113"/>
      <c r="AJ49" s="113"/>
      <c r="AK49" s="116">
        <f t="shared" si="103"/>
        <v>175</v>
      </c>
    </row>
    <row r="50">
      <c r="A50" s="108">
        <v>18</v>
      </c>
      <c r="B50" s="113" t="str">
        <f>VLOOKUP($A50,Сотрудники!$A$3:$L$1202,2,0)</f>
        <v xml:space="preserve">Тимиргалеев Иван</v>
      </c>
      <c r="C50" s="113" t="str">
        <f>VLOOKUP($A50,Сотрудники!$A$3:$L$1202,8,0)</f>
        <v>Екатеринбург</v>
      </c>
      <c r="D50" s="115">
        <v>8</v>
      </c>
      <c r="E50" s="115">
        <v>8</v>
      </c>
      <c r="F50" s="115">
        <v>8</v>
      </c>
      <c r="G50" s="114"/>
      <c r="H50" s="114"/>
      <c r="I50" s="115">
        <v>8</v>
      </c>
      <c r="J50" s="115">
        <v>8</v>
      </c>
      <c r="K50" s="115">
        <v>8</v>
      </c>
      <c r="L50" s="115">
        <v>8</v>
      </c>
      <c r="M50" s="115">
        <v>8</v>
      </c>
      <c r="N50" s="133"/>
      <c r="O50" s="133"/>
      <c r="P50" s="115">
        <v>8</v>
      </c>
      <c r="Q50" s="115">
        <v>8</v>
      </c>
      <c r="R50" s="115">
        <v>8</v>
      </c>
      <c r="S50" s="115">
        <v>8</v>
      </c>
      <c r="T50" s="115">
        <v>8</v>
      </c>
      <c r="U50" s="133"/>
      <c r="V50" s="133"/>
      <c r="W50" s="115">
        <v>8</v>
      </c>
      <c r="X50" s="115">
        <v>8</v>
      </c>
      <c r="Y50" s="115">
        <v>8</v>
      </c>
      <c r="Z50" s="115">
        <v>8</v>
      </c>
      <c r="AA50" s="115">
        <v>8</v>
      </c>
      <c r="AB50" s="133"/>
      <c r="AC50" s="133"/>
      <c r="AD50" s="115">
        <v>8</v>
      </c>
      <c r="AE50" s="115">
        <v>8</v>
      </c>
      <c r="AF50" s="115">
        <v>8</v>
      </c>
      <c r="AG50" s="115">
        <v>7</v>
      </c>
      <c r="AH50" s="115"/>
      <c r="AI50" s="113"/>
      <c r="AJ50" s="113"/>
      <c r="AK50" s="116">
        <f t="shared" si="103"/>
        <v>175</v>
      </c>
    </row>
    <row r="51">
      <c r="A51" s="108">
        <v>19</v>
      </c>
      <c r="B51" s="113" t="str">
        <f>VLOOKUP($A51,Сотрудники!$A$3:$L$1202,2,0)</f>
        <v xml:space="preserve">Лопатин Максим</v>
      </c>
      <c r="C51" s="113" t="str">
        <f>VLOOKUP($A51,Сотрудники!$A$3:$L$1202,8,0)</f>
        <v>Москва</v>
      </c>
      <c r="D51" s="115">
        <v>8</v>
      </c>
      <c r="E51" s="115">
        <v>8</v>
      </c>
      <c r="F51" s="115">
        <v>8</v>
      </c>
      <c r="G51" s="114"/>
      <c r="H51" s="114"/>
      <c r="I51" s="115">
        <v>8</v>
      </c>
      <c r="J51" s="115">
        <v>8</v>
      </c>
      <c r="K51" s="115">
        <v>8</v>
      </c>
      <c r="L51" s="115">
        <v>8</v>
      </c>
      <c r="M51" s="115">
        <v>8</v>
      </c>
      <c r="N51" s="133"/>
      <c r="O51" s="133"/>
      <c r="P51" s="115">
        <v>8</v>
      </c>
      <c r="Q51" s="115">
        <v>8</v>
      </c>
      <c r="R51" s="115">
        <v>8</v>
      </c>
      <c r="S51" s="115">
        <v>8</v>
      </c>
      <c r="T51" s="115">
        <v>8</v>
      </c>
      <c r="U51" s="133"/>
      <c r="V51" s="133"/>
      <c r="W51" s="115">
        <v>8</v>
      </c>
      <c r="X51" s="115">
        <v>8</v>
      </c>
      <c r="Y51" s="115">
        <v>8</v>
      </c>
      <c r="Z51" s="115">
        <v>8</v>
      </c>
      <c r="AA51" s="115">
        <v>8</v>
      </c>
      <c r="AB51" s="133"/>
      <c r="AC51" s="133"/>
      <c r="AD51" s="115">
        <v>8</v>
      </c>
      <c r="AE51" s="115">
        <v>8</v>
      </c>
      <c r="AF51" s="115">
        <v>8</v>
      </c>
      <c r="AG51" s="115">
        <v>7</v>
      </c>
      <c r="AH51" s="115"/>
      <c r="AI51" s="113"/>
      <c r="AJ51" s="113"/>
      <c r="AK51" s="116">
        <f t="shared" si="103"/>
        <v>175</v>
      </c>
    </row>
    <row r="52">
      <c r="A52" s="108">
        <v>20</v>
      </c>
      <c r="B52" s="113" t="str">
        <f>VLOOKUP($A52,Сотрудники!$A$3:$L$1202,2,0)</f>
        <v xml:space="preserve">Калмурзаев Руслан </v>
      </c>
      <c r="C52" s="113" t="str">
        <f>VLOOKUP($A52,Сотрудники!$A$3:$L$1202,8,0)</f>
        <v>Москва</v>
      </c>
      <c r="D52" s="115">
        <v>8</v>
      </c>
      <c r="E52" s="115">
        <v>8</v>
      </c>
      <c r="F52" s="115">
        <v>8</v>
      </c>
      <c r="G52" s="114"/>
      <c r="H52" s="114"/>
      <c r="I52" s="115">
        <v>8</v>
      </c>
      <c r="J52" s="115">
        <v>8</v>
      </c>
      <c r="K52" s="115">
        <v>8</v>
      </c>
      <c r="L52" s="115">
        <v>8</v>
      </c>
      <c r="M52" s="115">
        <v>8</v>
      </c>
      <c r="N52" s="133"/>
      <c r="O52" s="133"/>
      <c r="P52" s="115">
        <v>8</v>
      </c>
      <c r="Q52" s="115">
        <v>8</v>
      </c>
      <c r="R52" s="115">
        <v>8</v>
      </c>
      <c r="S52" s="115">
        <v>8</v>
      </c>
      <c r="T52" s="115">
        <v>8</v>
      </c>
      <c r="U52" s="133"/>
      <c r="V52" s="133"/>
      <c r="W52" s="115">
        <v>8</v>
      </c>
      <c r="X52" s="115">
        <v>8</v>
      </c>
      <c r="Y52" s="115">
        <v>8</v>
      </c>
      <c r="Z52" s="115">
        <v>8</v>
      </c>
      <c r="AA52" s="115">
        <v>8</v>
      </c>
      <c r="AB52" s="133"/>
      <c r="AC52" s="133"/>
      <c r="AD52" s="115">
        <v>8</v>
      </c>
      <c r="AE52" s="115">
        <v>8</v>
      </c>
      <c r="AF52" s="115">
        <v>8</v>
      </c>
      <c r="AG52" s="115">
        <v>7</v>
      </c>
      <c r="AH52" s="115"/>
      <c r="AI52" s="113"/>
      <c r="AJ52" s="113"/>
      <c r="AK52" s="116">
        <f t="shared" si="103"/>
        <v>175</v>
      </c>
    </row>
    <row r="53">
      <c r="A53" s="108">
        <v>21</v>
      </c>
      <c r="B53" s="113" t="str">
        <f>VLOOKUP($A53,Сотрудники!$A$3:$L$1202,2,0)</f>
        <v xml:space="preserve">Шимберев Борис</v>
      </c>
      <c r="C53" s="113" t="str">
        <f>VLOOKUP($A53,Сотрудники!$A$3:$L$1202,8,0)</f>
        <v>СПБ</v>
      </c>
      <c r="D53" s="115">
        <v>8</v>
      </c>
      <c r="E53" s="115">
        <v>8</v>
      </c>
      <c r="F53" s="115">
        <v>8</v>
      </c>
      <c r="G53" s="114"/>
      <c r="H53" s="114"/>
      <c r="I53" s="115">
        <v>8</v>
      </c>
      <c r="J53" s="115">
        <v>8</v>
      </c>
      <c r="K53" s="115">
        <v>8</v>
      </c>
      <c r="L53" s="115">
        <v>8</v>
      </c>
      <c r="M53" s="115">
        <v>8</v>
      </c>
      <c r="N53" s="133"/>
      <c r="O53" s="133"/>
      <c r="P53" s="115">
        <v>8</v>
      </c>
      <c r="Q53" s="115">
        <v>8</v>
      </c>
      <c r="R53" s="115">
        <v>8</v>
      </c>
      <c r="S53" s="115">
        <v>8</v>
      </c>
      <c r="T53" s="115">
        <v>8</v>
      </c>
      <c r="U53" s="133"/>
      <c r="V53" s="133"/>
      <c r="W53" s="115">
        <v>8</v>
      </c>
      <c r="X53" s="115">
        <v>8</v>
      </c>
      <c r="Y53" s="115">
        <v>8</v>
      </c>
      <c r="Z53" s="115">
        <v>8</v>
      </c>
      <c r="AA53" s="115">
        <v>8</v>
      </c>
      <c r="AB53" s="133"/>
      <c r="AC53" s="133"/>
      <c r="AD53" s="115">
        <v>8</v>
      </c>
      <c r="AE53" s="115">
        <v>8</v>
      </c>
      <c r="AF53" s="115">
        <v>8</v>
      </c>
      <c r="AG53" s="115">
        <v>7</v>
      </c>
      <c r="AH53" s="115"/>
      <c r="AI53" s="113"/>
      <c r="AJ53" s="113"/>
      <c r="AK53" s="116">
        <f t="shared" si="103"/>
        <v>175</v>
      </c>
    </row>
    <row r="54">
      <c r="A54" s="108">
        <v>22</v>
      </c>
      <c r="B54" s="113" t="str">
        <f>VLOOKUP($A54,Сотрудники!$A$3:$L$1202,2,0)</f>
        <v xml:space="preserve">Виштак Татьяна</v>
      </c>
      <c r="C54" s="113" t="str">
        <f>VLOOKUP($A54,Сотрудники!$A$3:$L$1202,8,0)</f>
        <v>Москва</v>
      </c>
      <c r="D54" s="115">
        <v>8</v>
      </c>
      <c r="E54" s="115">
        <v>8</v>
      </c>
      <c r="F54" s="115">
        <v>8</v>
      </c>
      <c r="G54" s="114"/>
      <c r="H54" s="114"/>
      <c r="I54" s="115">
        <v>8</v>
      </c>
      <c r="J54" s="115">
        <v>8</v>
      </c>
      <c r="K54" s="115">
        <v>8</v>
      </c>
      <c r="L54" s="115">
        <v>8</v>
      </c>
      <c r="M54" s="115">
        <v>8</v>
      </c>
      <c r="N54" s="133"/>
      <c r="O54" s="133"/>
      <c r="P54" s="115">
        <v>8</v>
      </c>
      <c r="Q54" s="115">
        <v>8</v>
      </c>
      <c r="R54" s="115">
        <v>8</v>
      </c>
      <c r="S54" s="115">
        <v>8</v>
      </c>
      <c r="T54" s="115">
        <v>8</v>
      </c>
      <c r="U54" s="133"/>
      <c r="V54" s="133"/>
      <c r="W54" s="115">
        <v>8</v>
      </c>
      <c r="X54" s="115">
        <v>8</v>
      </c>
      <c r="Y54" s="115">
        <v>8</v>
      </c>
      <c r="Z54" s="115">
        <v>8</v>
      </c>
      <c r="AA54" s="115">
        <v>8</v>
      </c>
      <c r="AB54" s="133"/>
      <c r="AC54" s="133"/>
      <c r="AD54" s="115">
        <v>8</v>
      </c>
      <c r="AE54" s="115">
        <v>8</v>
      </c>
      <c r="AF54" s="115">
        <v>8</v>
      </c>
      <c r="AG54" s="115">
        <v>7</v>
      </c>
      <c r="AH54" s="115"/>
      <c r="AI54" s="113"/>
      <c r="AJ54" s="113"/>
      <c r="AK54" s="116">
        <f t="shared" si="103"/>
        <v>175</v>
      </c>
    </row>
    <row r="55">
      <c r="A55" s="108">
        <v>23</v>
      </c>
      <c r="B55" s="113" t="str">
        <f>VLOOKUP($A55,Сотрудники!$A$3:$L$1202,2,0)</f>
        <v xml:space="preserve">Путилов Александр</v>
      </c>
      <c r="C55" s="113" t="str">
        <f>VLOOKUP($A55,Сотрудники!$A$3:$L$1202,8,0)</f>
        <v>Екатеринбург</v>
      </c>
      <c r="D55" s="115">
        <v>8</v>
      </c>
      <c r="E55" s="115">
        <v>8</v>
      </c>
      <c r="F55" s="115">
        <v>8</v>
      </c>
      <c r="G55" s="114"/>
      <c r="H55" s="114"/>
      <c r="I55" s="115">
        <v>8</v>
      </c>
      <c r="J55" s="115">
        <v>8</v>
      </c>
      <c r="K55" s="115">
        <v>8</v>
      </c>
      <c r="L55" s="115">
        <v>8</v>
      </c>
      <c r="M55" s="115">
        <v>8</v>
      </c>
      <c r="N55" s="133"/>
      <c r="O55" s="133"/>
      <c r="P55" s="115">
        <v>8</v>
      </c>
      <c r="Q55" s="115">
        <v>8</v>
      </c>
      <c r="R55" s="115">
        <v>8</v>
      </c>
      <c r="S55" s="115">
        <v>8</v>
      </c>
      <c r="T55" s="115">
        <v>8</v>
      </c>
      <c r="U55" s="133"/>
      <c r="V55" s="133"/>
      <c r="W55" s="115">
        <v>8</v>
      </c>
      <c r="X55" s="115">
        <v>8</v>
      </c>
      <c r="Y55" s="115">
        <v>8</v>
      </c>
      <c r="Z55" s="115">
        <v>8</v>
      </c>
      <c r="AA55" s="115">
        <v>8</v>
      </c>
      <c r="AB55" s="133"/>
      <c r="AC55" s="133"/>
      <c r="AD55" s="115">
        <v>8</v>
      </c>
      <c r="AE55" s="115">
        <v>8</v>
      </c>
      <c r="AF55" s="115">
        <v>8</v>
      </c>
      <c r="AG55" s="115">
        <v>7</v>
      </c>
      <c r="AH55" s="115"/>
      <c r="AI55" s="113"/>
      <c r="AJ55" s="113"/>
      <c r="AK55" s="116">
        <f t="shared" si="103"/>
        <v>175</v>
      </c>
    </row>
    <row r="56">
      <c r="A56" s="108">
        <v>24</v>
      </c>
      <c r="B56" s="113" t="str">
        <f>VLOOKUP($A56,Сотрудники!$A$3:$L$1202,2,0)</f>
        <v xml:space="preserve">Цыганкова Анастасия</v>
      </c>
      <c r="C56" s="113" t="str">
        <f>VLOOKUP($A56,Сотрудники!$A$3:$L$1202,8,0)</f>
        <v>Москва</v>
      </c>
      <c r="D56" s="115">
        <v>8</v>
      </c>
      <c r="E56" s="115">
        <v>8</v>
      </c>
      <c r="F56" s="115">
        <v>8</v>
      </c>
      <c r="G56" s="114"/>
      <c r="H56" s="114"/>
      <c r="I56" s="115">
        <v>8</v>
      </c>
      <c r="J56" s="115">
        <v>8</v>
      </c>
      <c r="K56" s="115">
        <v>8</v>
      </c>
      <c r="L56" s="115">
        <v>8</v>
      </c>
      <c r="M56" s="115">
        <v>8</v>
      </c>
      <c r="N56" s="133"/>
      <c r="O56" s="133"/>
      <c r="P56" s="115">
        <v>8</v>
      </c>
      <c r="Q56" s="115">
        <v>8</v>
      </c>
      <c r="R56" s="115">
        <v>8</v>
      </c>
      <c r="S56" s="115">
        <v>8</v>
      </c>
      <c r="T56" s="115">
        <v>8</v>
      </c>
      <c r="U56" s="133"/>
      <c r="V56" s="133"/>
      <c r="W56" s="115">
        <v>8</v>
      </c>
      <c r="X56" s="115">
        <v>8</v>
      </c>
      <c r="Y56" s="115">
        <v>8</v>
      </c>
      <c r="Z56" s="115">
        <v>8</v>
      </c>
      <c r="AA56" s="115">
        <v>8</v>
      </c>
      <c r="AB56" s="133"/>
      <c r="AC56" s="133"/>
      <c r="AD56" s="115">
        <v>8</v>
      </c>
      <c r="AE56" s="115">
        <v>8</v>
      </c>
      <c r="AF56" s="115">
        <v>8</v>
      </c>
      <c r="AG56" s="115">
        <v>7</v>
      </c>
      <c r="AH56" s="115"/>
      <c r="AI56" s="113"/>
      <c r="AJ56" s="113"/>
      <c r="AK56" s="116">
        <f t="shared" si="103"/>
        <v>175</v>
      </c>
    </row>
    <row r="57">
      <c r="A57" s="108">
        <v>25</v>
      </c>
      <c r="B57" s="113" t="str">
        <f>VLOOKUP($A57,Сотрудники!$A$3:$L$1202,2,0)</f>
        <v xml:space="preserve">Беседин Игорь</v>
      </c>
      <c r="C57" s="113" t="str">
        <f>VLOOKUP($A57,Сотрудники!$A$3:$L$1202,8,0)</f>
        <v xml:space="preserve">Нижний Новгород</v>
      </c>
      <c r="D57" s="115">
        <v>8</v>
      </c>
      <c r="E57" s="115">
        <v>8</v>
      </c>
      <c r="F57" s="115">
        <v>8</v>
      </c>
      <c r="G57" s="114"/>
      <c r="H57" s="114"/>
      <c r="I57" s="115">
        <v>8</v>
      </c>
      <c r="J57" s="115">
        <v>8</v>
      </c>
      <c r="K57" s="115">
        <v>8</v>
      </c>
      <c r="L57" s="115">
        <v>8</v>
      </c>
      <c r="M57" s="115">
        <v>8</v>
      </c>
      <c r="N57" s="133"/>
      <c r="O57" s="133"/>
      <c r="P57" s="115">
        <v>8</v>
      </c>
      <c r="Q57" s="115">
        <v>8</v>
      </c>
      <c r="R57" s="115">
        <v>8</v>
      </c>
      <c r="S57" s="115">
        <v>8</v>
      </c>
      <c r="T57" s="115">
        <v>8</v>
      </c>
      <c r="U57" s="133"/>
      <c r="V57" s="133"/>
      <c r="W57" s="115">
        <v>8</v>
      </c>
      <c r="X57" s="115">
        <v>8</v>
      </c>
      <c r="Y57" s="115">
        <v>8</v>
      </c>
      <c r="Z57" s="115">
        <v>8</v>
      </c>
      <c r="AA57" s="115">
        <v>8</v>
      </c>
      <c r="AB57" s="133"/>
      <c r="AC57" s="133"/>
      <c r="AD57" s="115">
        <v>8</v>
      </c>
      <c r="AE57" s="115">
        <v>8</v>
      </c>
      <c r="AF57" s="115">
        <v>8</v>
      </c>
      <c r="AG57" s="115">
        <v>7</v>
      </c>
      <c r="AH57" s="115"/>
      <c r="AI57" s="113"/>
      <c r="AJ57" s="113"/>
      <c r="AK57" s="116">
        <f t="shared" si="103"/>
        <v>175</v>
      </c>
    </row>
    <row r="58">
      <c r="A58" s="108">
        <v>26</v>
      </c>
      <c r="B58" s="113" t="str">
        <f>VLOOKUP($A58,Сотрудники!$A$3:$L$1202,2,0)</f>
        <v xml:space="preserve">Молчанов Роман</v>
      </c>
      <c r="C58" s="113" t="str">
        <f>VLOOKUP($A58,Сотрудники!$A$3:$L$1202,8,0)</f>
        <v>Москва</v>
      </c>
      <c r="D58" s="115">
        <v>8</v>
      </c>
      <c r="E58" s="115">
        <v>8</v>
      </c>
      <c r="F58" s="115">
        <v>8</v>
      </c>
      <c r="G58" s="114"/>
      <c r="H58" s="114"/>
      <c r="I58" s="115">
        <v>8</v>
      </c>
      <c r="J58" s="115">
        <v>8</v>
      </c>
      <c r="K58" s="115">
        <v>8</v>
      </c>
      <c r="L58" s="115">
        <v>8</v>
      </c>
      <c r="M58" s="115">
        <v>8</v>
      </c>
      <c r="N58" s="133"/>
      <c r="O58" s="133"/>
      <c r="P58" s="115">
        <v>8</v>
      </c>
      <c r="Q58" s="115">
        <v>8</v>
      </c>
      <c r="R58" s="115">
        <v>8</v>
      </c>
      <c r="S58" s="115">
        <v>8</v>
      </c>
      <c r="T58" s="115">
        <v>8</v>
      </c>
      <c r="U58" s="133"/>
      <c r="V58" s="133"/>
      <c r="W58" s="115">
        <v>8</v>
      </c>
      <c r="X58" s="115">
        <v>8</v>
      </c>
      <c r="Y58" s="115">
        <v>8</v>
      </c>
      <c r="Z58" s="115">
        <v>8</v>
      </c>
      <c r="AA58" s="115">
        <v>8</v>
      </c>
      <c r="AB58" s="133"/>
      <c r="AC58" s="133"/>
      <c r="AD58" s="115">
        <v>8</v>
      </c>
      <c r="AE58" s="115">
        <v>8</v>
      </c>
      <c r="AF58" s="115">
        <v>8</v>
      </c>
      <c r="AG58" s="115">
        <v>7</v>
      </c>
      <c r="AH58" s="115"/>
      <c r="AI58" s="113"/>
      <c r="AJ58" s="113"/>
      <c r="AK58" s="116">
        <f t="shared" si="103"/>
        <v>175</v>
      </c>
    </row>
    <row r="59">
      <c r="A59" s="108">
        <v>27</v>
      </c>
      <c r="B59" s="113" t="str">
        <f>VLOOKUP($A59,Сотрудники!$A$3:$L$1202,2,0)</f>
        <v xml:space="preserve">Пузанов Андрей</v>
      </c>
      <c r="C59" s="113" t="str">
        <f>VLOOKUP($A59,Сотрудники!$A$3:$L$1202,8,0)</f>
        <v>Москва</v>
      </c>
      <c r="D59" s="115">
        <v>8</v>
      </c>
      <c r="E59" s="115">
        <v>8</v>
      </c>
      <c r="F59" s="115">
        <v>8</v>
      </c>
      <c r="G59" s="114"/>
      <c r="H59" s="114"/>
      <c r="I59" s="115">
        <v>8</v>
      </c>
      <c r="J59" s="115">
        <v>8</v>
      </c>
      <c r="K59" s="115">
        <v>8</v>
      </c>
      <c r="L59" s="115">
        <v>8</v>
      </c>
      <c r="M59" s="115">
        <v>8</v>
      </c>
      <c r="N59" s="133"/>
      <c r="O59" s="133"/>
      <c r="P59" s="115">
        <v>8</v>
      </c>
      <c r="Q59" s="115">
        <v>8</v>
      </c>
      <c r="R59" s="115">
        <v>8</v>
      </c>
      <c r="S59" s="115">
        <v>8</v>
      </c>
      <c r="T59" s="115">
        <v>8</v>
      </c>
      <c r="U59" s="133"/>
      <c r="V59" s="133"/>
      <c r="W59" s="115">
        <v>8</v>
      </c>
      <c r="X59" s="115">
        <v>8</v>
      </c>
      <c r="Y59" s="115">
        <v>8</v>
      </c>
      <c r="Z59" s="115">
        <v>8</v>
      </c>
      <c r="AA59" s="115">
        <v>8</v>
      </c>
      <c r="AB59" s="133"/>
      <c r="AC59" s="133"/>
      <c r="AD59" s="115">
        <v>8</v>
      </c>
      <c r="AE59" s="115">
        <v>8</v>
      </c>
      <c r="AF59" s="115">
        <v>8</v>
      </c>
      <c r="AG59" s="115">
        <v>7</v>
      </c>
      <c r="AH59" s="115"/>
      <c r="AI59" s="113"/>
      <c r="AJ59" s="113"/>
      <c r="AK59" s="116">
        <f t="shared" si="103"/>
        <v>175</v>
      </c>
    </row>
    <row r="60">
      <c r="A60" s="108">
        <v>28</v>
      </c>
      <c r="B60" s="113" t="str">
        <f>VLOOKUP($A60,Сотрудники!$A$3:$L$1202,2,0)</f>
        <v xml:space="preserve">Хотулев Дмитрий</v>
      </c>
      <c r="C60" s="113" t="str">
        <f>VLOOKUP($A60,Сотрудники!$A$3:$L$1202,8,0)</f>
        <v>Саратов</v>
      </c>
      <c r="D60" s="115">
        <v>8</v>
      </c>
      <c r="E60" s="115">
        <v>8</v>
      </c>
      <c r="F60" s="115">
        <v>8</v>
      </c>
      <c r="G60" s="114"/>
      <c r="H60" s="114"/>
      <c r="I60" s="115">
        <v>8</v>
      </c>
      <c r="J60" s="115">
        <v>8</v>
      </c>
      <c r="K60" s="115">
        <v>8</v>
      </c>
      <c r="L60" s="115">
        <v>8</v>
      </c>
      <c r="M60" s="115">
        <v>8</v>
      </c>
      <c r="N60" s="133"/>
      <c r="O60" s="133"/>
      <c r="P60" s="115">
        <v>8</v>
      </c>
      <c r="Q60" s="115">
        <v>8</v>
      </c>
      <c r="R60" s="115">
        <v>8</v>
      </c>
      <c r="S60" s="115">
        <v>8</v>
      </c>
      <c r="T60" s="115">
        <v>8</v>
      </c>
      <c r="U60" s="133"/>
      <c r="V60" s="133"/>
      <c r="W60" s="115">
        <v>8</v>
      </c>
      <c r="X60" s="115">
        <v>8</v>
      </c>
      <c r="Y60" s="115">
        <v>8</v>
      </c>
      <c r="Z60" s="115">
        <v>8</v>
      </c>
      <c r="AA60" s="115">
        <v>8</v>
      </c>
      <c r="AB60" s="133"/>
      <c r="AC60" s="133"/>
      <c r="AD60" s="115">
        <v>8</v>
      </c>
      <c r="AE60" s="115">
        <v>8</v>
      </c>
      <c r="AF60" s="115">
        <v>8</v>
      </c>
      <c r="AG60" s="115">
        <v>7</v>
      </c>
      <c r="AH60" s="115"/>
      <c r="AI60" s="113"/>
      <c r="AJ60" s="113"/>
      <c r="AK60" s="116">
        <f t="shared" si="103"/>
        <v>175</v>
      </c>
    </row>
    <row r="61">
      <c r="A61" s="108">
        <v>29</v>
      </c>
      <c r="B61" s="113" t="str">
        <f>VLOOKUP($A61,Сотрудники!$A$3:$L$1202,2,0)</f>
        <v xml:space="preserve">Воронцов Григорий</v>
      </c>
      <c r="C61" s="113" t="str">
        <f>VLOOKUP($A61,Сотрудники!$A$3:$L$1202,8,0)</f>
        <v>Екатеринбург</v>
      </c>
      <c r="D61" s="115"/>
      <c r="E61" s="115"/>
      <c r="F61" s="115"/>
      <c r="G61" s="114"/>
      <c r="H61" s="114"/>
      <c r="I61" s="115">
        <v>8</v>
      </c>
      <c r="J61" s="115">
        <v>8</v>
      </c>
      <c r="K61" s="115">
        <v>8</v>
      </c>
      <c r="L61" s="115">
        <v>8</v>
      </c>
      <c r="M61" s="115">
        <v>8</v>
      </c>
      <c r="N61" s="133"/>
      <c r="O61" s="133"/>
      <c r="P61" s="115">
        <v>8</v>
      </c>
      <c r="Q61" s="115">
        <v>8</v>
      </c>
      <c r="R61" s="115">
        <v>8</v>
      </c>
      <c r="S61" s="115">
        <v>8</v>
      </c>
      <c r="T61" s="115">
        <v>8</v>
      </c>
      <c r="U61" s="133"/>
      <c r="V61" s="133"/>
      <c r="W61" s="115">
        <v>8</v>
      </c>
      <c r="X61" s="115">
        <v>8</v>
      </c>
      <c r="Y61" s="115">
        <v>8</v>
      </c>
      <c r="Z61" s="115">
        <v>8</v>
      </c>
      <c r="AA61" s="115">
        <v>8</v>
      </c>
      <c r="AB61" s="133"/>
      <c r="AC61" s="133"/>
      <c r="AD61" s="115">
        <v>8</v>
      </c>
      <c r="AE61" s="115">
        <v>8</v>
      </c>
      <c r="AF61" s="115">
        <v>8</v>
      </c>
      <c r="AG61" s="115">
        <v>7</v>
      </c>
      <c r="AH61" s="115"/>
      <c r="AI61" s="113"/>
      <c r="AJ61" s="113"/>
      <c r="AK61" s="116">
        <f t="shared" si="103"/>
        <v>151</v>
      </c>
    </row>
    <row r="62">
      <c r="A62" s="108">
        <v>30</v>
      </c>
      <c r="B62" s="113" t="str">
        <f>VLOOKUP($A62,Сотрудники!$A$3:$L$1202,2,0)</f>
        <v xml:space="preserve">Тарасов Алексей</v>
      </c>
      <c r="C62" s="113" t="str">
        <f>VLOOKUP($A62,Сотрудники!$A$3:$L$1202,8,0)</f>
        <v>СПБ</v>
      </c>
      <c r="D62" s="115"/>
      <c r="E62" s="115"/>
      <c r="F62" s="115"/>
      <c r="G62" s="114"/>
      <c r="H62" s="114"/>
      <c r="I62" s="113"/>
      <c r="J62" s="113"/>
      <c r="K62" s="113"/>
      <c r="L62" s="115"/>
      <c r="M62" s="113"/>
      <c r="N62" s="133"/>
      <c r="O62" s="133"/>
      <c r="P62" s="115"/>
      <c r="Q62" s="115">
        <v>8</v>
      </c>
      <c r="R62" s="115">
        <v>8</v>
      </c>
      <c r="S62" s="115">
        <v>8</v>
      </c>
      <c r="T62" s="115">
        <v>8</v>
      </c>
      <c r="U62" s="133"/>
      <c r="V62" s="133"/>
      <c r="W62" s="115">
        <v>8</v>
      </c>
      <c r="X62" s="115">
        <v>8</v>
      </c>
      <c r="Y62" s="115">
        <v>8</v>
      </c>
      <c r="Z62" s="115">
        <v>8</v>
      </c>
      <c r="AA62" s="115">
        <v>8</v>
      </c>
      <c r="AB62" s="133"/>
      <c r="AC62" s="133"/>
      <c r="AD62" s="115">
        <v>8</v>
      </c>
      <c r="AE62" s="115">
        <v>8</v>
      </c>
      <c r="AF62" s="115">
        <v>8</v>
      </c>
      <c r="AG62" s="115">
        <v>7</v>
      </c>
      <c r="AH62" s="115"/>
      <c r="AI62" s="113"/>
      <c r="AJ62" s="113"/>
      <c r="AK62" s="116">
        <f t="shared" si="103"/>
        <v>103</v>
      </c>
    </row>
    <row r="63">
      <c r="A63" s="108">
        <v>31</v>
      </c>
      <c r="B63" s="113" t="str">
        <f>VLOOKUP($A63,Сотрудники!$A$3:$L$1202,2,0)</f>
        <v xml:space="preserve">Саринков Андрей</v>
      </c>
      <c r="C63" s="113" t="str">
        <f>VLOOKUP($A63,Сотрудники!$A$3:$L$1202,8,0)</f>
        <v>Москва</v>
      </c>
      <c r="D63" s="115"/>
      <c r="E63" s="115"/>
      <c r="F63" s="115"/>
      <c r="G63" s="114"/>
      <c r="H63" s="114"/>
      <c r="I63" s="113"/>
      <c r="J63" s="113"/>
      <c r="K63" s="113"/>
      <c r="L63" s="115"/>
      <c r="M63" s="113"/>
      <c r="N63" s="133"/>
      <c r="O63" s="133"/>
      <c r="P63" s="113"/>
      <c r="Q63" s="113"/>
      <c r="R63" s="113"/>
      <c r="S63" s="115"/>
      <c r="T63" s="115"/>
      <c r="U63" s="133"/>
      <c r="V63" s="133"/>
      <c r="W63" s="115">
        <v>8</v>
      </c>
      <c r="X63" s="115">
        <v>8</v>
      </c>
      <c r="Y63" s="115">
        <v>8</v>
      </c>
      <c r="Z63" s="115">
        <v>8</v>
      </c>
      <c r="AA63" s="115">
        <v>8</v>
      </c>
      <c r="AB63" s="133"/>
      <c r="AC63" s="133"/>
      <c r="AD63" s="115">
        <v>8</v>
      </c>
      <c r="AE63" s="115">
        <v>8</v>
      </c>
      <c r="AF63" s="115">
        <v>8</v>
      </c>
      <c r="AG63" s="115">
        <v>7</v>
      </c>
      <c r="AH63" s="115"/>
      <c r="AI63" s="113"/>
      <c r="AJ63" s="113"/>
      <c r="AK63" s="116">
        <f t="shared" si="103"/>
        <v>71</v>
      </c>
    </row>
    <row r="64">
      <c r="A64" s="108">
        <v>32</v>
      </c>
      <c r="B64" s="113" t="str">
        <f>VLOOKUP($A64,Сотрудники!$A$3:$L$1202,2,0)</f>
        <v xml:space="preserve">Смердов Алексей</v>
      </c>
      <c r="C64" s="113" t="str">
        <f>VLOOKUP($A64,Сотрудники!$A$3:$L$1202,8,0)</f>
        <v>Екатеринбург</v>
      </c>
      <c r="D64" s="115"/>
      <c r="E64" s="115"/>
      <c r="F64" s="115"/>
      <c r="G64" s="114"/>
      <c r="H64" s="114"/>
      <c r="I64" s="113"/>
      <c r="J64" s="113"/>
      <c r="K64" s="113"/>
      <c r="L64" s="115"/>
      <c r="M64" s="113"/>
      <c r="N64" s="133"/>
      <c r="O64" s="133"/>
      <c r="P64" s="113"/>
      <c r="Q64" s="113"/>
      <c r="R64" s="113"/>
      <c r="S64" s="115"/>
      <c r="T64" s="115"/>
      <c r="U64" s="133"/>
      <c r="V64" s="133"/>
      <c r="W64" s="115"/>
      <c r="X64" s="115"/>
      <c r="Y64" s="115">
        <v>0</v>
      </c>
      <c r="Z64" s="115">
        <v>8</v>
      </c>
      <c r="AA64" s="115">
        <v>8</v>
      </c>
      <c r="AB64" s="133"/>
      <c r="AC64" s="133"/>
      <c r="AD64" s="115">
        <v>8</v>
      </c>
      <c r="AE64" s="115">
        <v>8</v>
      </c>
      <c r="AF64" s="115">
        <v>8</v>
      </c>
      <c r="AG64" s="115">
        <v>7</v>
      </c>
      <c r="AH64" s="115"/>
      <c r="AI64" s="113"/>
      <c r="AJ64" s="113"/>
      <c r="AK64" s="116">
        <f t="shared" si="103"/>
        <v>47</v>
      </c>
    </row>
    <row r="65">
      <c r="A65" s="108">
        <v>33</v>
      </c>
      <c r="B65" s="113" t="str">
        <f>VLOOKUP($A65,Сотрудники!$A$3:$L$1202,2,0)</f>
        <v xml:space="preserve">Киевский Сергей</v>
      </c>
      <c r="C65" s="113" t="str">
        <f>VLOOKUP($A65,Сотрудники!$A$3:$L$1202,8,0)</f>
        <v>Москва</v>
      </c>
      <c r="D65" s="115"/>
      <c r="E65" s="115"/>
      <c r="F65" s="115"/>
      <c r="G65" s="114"/>
      <c r="H65" s="114"/>
      <c r="I65" s="113"/>
      <c r="J65" s="113"/>
      <c r="K65" s="113"/>
      <c r="L65" s="115"/>
      <c r="M65" s="113"/>
      <c r="N65" s="133"/>
      <c r="O65" s="133"/>
      <c r="P65" s="113"/>
      <c r="Q65" s="113"/>
      <c r="R65" s="113"/>
      <c r="S65" s="115"/>
      <c r="T65" s="115"/>
      <c r="U65" s="133"/>
      <c r="V65" s="133"/>
      <c r="W65" s="115"/>
      <c r="X65" s="113"/>
      <c r="Y65" s="113"/>
      <c r="Z65" s="115"/>
      <c r="AA65" s="115"/>
      <c r="AB65" s="133"/>
      <c r="AC65" s="133"/>
      <c r="AD65" s="115">
        <v>8</v>
      </c>
      <c r="AE65" s="115">
        <v>8</v>
      </c>
      <c r="AF65" s="115">
        <v>8</v>
      </c>
      <c r="AG65" s="115">
        <v>7</v>
      </c>
      <c r="AH65" s="115"/>
      <c r="AI65" s="113"/>
      <c r="AJ65" s="113"/>
      <c r="AK65" s="116">
        <f t="shared" si="103"/>
        <v>31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" workbookViewId="0" zoomScale="85">
      <selection activeCell="B7" activeCellId="0" sqref="B7:B34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3.1992187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662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Таблица25678910[[#This Row],[Итого кол-во рабочих часов]]/8</f>
        <v>21.875</v>
      </c>
      <c r="G5" s="126"/>
      <c r="H5" s="126">
        <v>175</v>
      </c>
      <c r="I5" s="127" t="e">
        <f>VLOOKUP($A5,Сотрудники!$A$3:$L$1202,14,0)</f>
        <v>#REF!</v>
      </c>
      <c r="J5" s="128" t="e">
        <f t="shared" ref="J5:J28" si="104">I5/8</f>
        <v>#REF!</v>
      </c>
      <c r="K5" s="129" t="e">
        <f t="shared" ref="K5:K28" si="105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Таблица25678910[[#This Row],[Итого кол-во рабочих часов]]/8</f>
        <v>21.875</v>
      </c>
      <c r="G6" s="126"/>
      <c r="H6" s="126">
        <v>175</v>
      </c>
      <c r="I6" s="127" t="e">
        <f>VLOOKUP($A6,Сотрудники!$A$3:$L$1202,14,0)</f>
        <v>#REF!</v>
      </c>
      <c r="J6" s="128" t="e">
        <f t="shared" si="104"/>
        <v>#REF!</v>
      </c>
      <c r="K6" s="129" t="e">
        <f t="shared" si="105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Таблица25678910[[#This Row],[Итого кол-во рабочих часов]]/8</f>
        <v>21.875</v>
      </c>
      <c r="G7" s="131"/>
      <c r="H7" s="126">
        <v>175</v>
      </c>
      <c r="I7" s="127" t="e">
        <f>VLOOKUP($A7,Сотрудники!$A$3:$L$1202,14,0)</f>
        <v>#REF!</v>
      </c>
      <c r="J7" s="128" t="e">
        <f t="shared" si="104"/>
        <v>#REF!</v>
      </c>
      <c r="K7" s="129" t="e">
        <f t="shared" si="105"/>
        <v>#REF!</v>
      </c>
    </row>
    <row r="8" ht="33">
      <c r="A8" s="135">
        <v>5</v>
      </c>
      <c r="B8" s="125" t="str">
        <f>VLOOKUP($A8,Сотрудники!$A$3:$L$1202,2,0)</f>
        <v xml:space="preserve">Яковлев Дмитрий</v>
      </c>
      <c r="C8" s="125" t="str">
        <f>VLOOKUP($A8,Сотрудники!$A$3:$L$1202,9,0)</f>
        <v xml:space="preserve">Кредиты наличными 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Таблица25678910[[#This Row],[Итого кол-во рабочих часов]]/8</f>
        <v>21.875</v>
      </c>
      <c r="G8" s="131"/>
      <c r="H8" s="131">
        <v>175</v>
      </c>
      <c r="I8" s="127" t="e">
        <f>VLOOKUP($A8,Сотрудники!$A$3:$L$1202,14,0)</f>
        <v>#REF!</v>
      </c>
      <c r="J8" s="128" t="e">
        <f t="shared" si="104"/>
        <v>#REF!</v>
      </c>
      <c r="K8" s="132" t="e">
        <f t="shared" si="105"/>
        <v>#REF!</v>
      </c>
    </row>
    <row r="9" ht="33">
      <c r="A9" s="135">
        <v>8</v>
      </c>
      <c r="B9" s="125" t="str">
        <f>VLOOKUP($A9,Сотрудники!$A$3:$L$1202,2,0)</f>
        <v xml:space="preserve">Хохлова Крестина</v>
      </c>
      <c r="C9" s="125" t="str">
        <f>VLOOKUP($A9,Сотрудники!$A$3:$L$1202,9,0)</f>
        <v xml:space="preserve">Ресурсное планирование</v>
      </c>
      <c r="D9" s="125">
        <f>VLOOKUP($A9,Сотрудники!$A$3:$L$1202,10,0)</f>
        <v>0.14999999999999999</v>
      </c>
      <c r="E9" s="136">
        <f>VLOOKUP($A9,Сотрудники!$A$3:$L$1202,11,0)</f>
        <v>150000</v>
      </c>
      <c r="F9" s="126">
        <f>H9/8</f>
        <v>13.875</v>
      </c>
      <c r="G9" s="131">
        <v>8</v>
      </c>
      <c r="H9" s="131">
        <v>111</v>
      </c>
      <c r="I9" s="127" t="e">
        <f>VLOOKUP($A9,Сотрудники!$A$3:$L$1202,14,0)</f>
        <v>#REF!</v>
      </c>
      <c r="J9" s="128" t="e">
        <f t="shared" si="104"/>
        <v>#REF!</v>
      </c>
      <c r="K9" s="132" t="e">
        <f t="shared" si="105"/>
        <v>#REF!</v>
      </c>
    </row>
    <row r="10" ht="49.5">
      <c r="A10" s="135">
        <v>9</v>
      </c>
      <c r="B10" s="125" t="str">
        <f>VLOOKUP($A10,Сотрудники!$A$3:$L$1202,2,0)</f>
        <v xml:space="preserve">Пойш Виталий</v>
      </c>
      <c r="C10" s="125" t="str">
        <f>VLOOKUP($A10,Сотрудники!$A$3:$L$1202,9,0)</f>
        <v xml:space="preserve">Единое окно сотрудника ЕОС ФЛ</v>
      </c>
      <c r="D10" s="125">
        <f>VLOOKUP($A10,Сотрудники!$A$3:$L$1202,10,0)</f>
        <v>0</v>
      </c>
      <c r="E10" s="125">
        <f>VLOOKUP($A10,Сотрудники!$A$3:$L$1202,11,0)</f>
        <v>303500</v>
      </c>
      <c r="F10" s="126">
        <f t="shared" ref="F10:F34" si="106">H10/8</f>
        <v>21.875</v>
      </c>
      <c r="G10" s="131"/>
      <c r="H10" s="131">
        <v>175</v>
      </c>
      <c r="I10" s="127" t="e">
        <f>VLOOKUP($A10,Сотрудники!$A$3:$L$1202,14,0)</f>
        <v>#REF!</v>
      </c>
      <c r="J10" s="128" t="e">
        <f t="shared" si="104"/>
        <v>#REF!</v>
      </c>
      <c r="K10" s="132" t="e">
        <f t="shared" si="105"/>
        <v>#REF!</v>
      </c>
    </row>
    <row r="11">
      <c r="A11" s="135">
        <v>10</v>
      </c>
      <c r="B11" s="125" t="str">
        <f>VLOOKUP($A11,Сотрудники!$A$3:$L$1202,2,0)</f>
        <v xml:space="preserve">Офицеров Дмитрий</v>
      </c>
      <c r="C11" s="125" t="str">
        <f>VLOOKUP($A11,Сотрудники!$A$3:$L$1202,9,0)</f>
        <v>приземление</v>
      </c>
      <c r="D11" s="125">
        <f>VLOOKUP($A11,Сотрудники!$A$3:$L$1202,10,0)</f>
        <v>0</v>
      </c>
      <c r="E11" s="125">
        <f>VLOOKUP($A11,Сотрудники!$A$3:$L$1202,11,0)</f>
        <v>218400</v>
      </c>
      <c r="F11" s="126">
        <f t="shared" si="106"/>
        <v>21.875</v>
      </c>
      <c r="G11" s="131"/>
      <c r="H11" s="131">
        <v>175</v>
      </c>
      <c r="I11" s="127" t="e">
        <f>VLOOKUP($A11,Сотрудники!$A$3:$L$1202,14,0)</f>
        <v>#REF!</v>
      </c>
      <c r="J11" s="128" t="e">
        <f t="shared" si="104"/>
        <v>#REF!</v>
      </c>
      <c r="K11" s="132" t="e">
        <f t="shared" si="105"/>
        <v>#REF!</v>
      </c>
    </row>
    <row r="12" ht="49.5">
      <c r="A12" s="135">
        <v>11</v>
      </c>
      <c r="B12" s="125" t="str">
        <f>VLOOKUP($A12,Сотрудники!$A$3:$L$1202,2,0)</f>
        <v xml:space="preserve">Муштекенов Тимур</v>
      </c>
      <c r="C12" s="125" t="str">
        <f>VLOOKUP($A12,Сотрудники!$A$3:$L$1202,9,0)</f>
        <v xml:space="preserve">Loan Manager/ Кредитный конвейер</v>
      </c>
      <c r="D12" s="125">
        <f>VLOOKUP($A12,Сотрудники!$A$3:$L$1202,10,0)</f>
        <v>0</v>
      </c>
      <c r="E12" s="125">
        <f>VLOOKUP($A12,Сотрудники!$A$3:$L$1202,11,0)</f>
        <v>0</v>
      </c>
      <c r="F12" s="126">
        <f t="shared" si="106"/>
        <v>21.875</v>
      </c>
      <c r="G12" s="131"/>
      <c r="H12" s="131">
        <v>175</v>
      </c>
      <c r="I12" s="127" t="e">
        <f>VLOOKUP($A12,Сотрудники!$A$3:$L$1202,14,0)</f>
        <v>#REF!</v>
      </c>
      <c r="J12" s="128" t="e">
        <f t="shared" si="104"/>
        <v>#REF!</v>
      </c>
      <c r="K12" s="132" t="e">
        <f t="shared" si="105"/>
        <v>#REF!</v>
      </c>
    </row>
    <row r="13">
      <c r="A13" s="135">
        <v>12</v>
      </c>
      <c r="B13" s="125" t="str">
        <f>VLOOKUP($A13,Сотрудники!$A$3:$L$1202,2,0)</f>
        <v xml:space="preserve">Нурбаева Елена</v>
      </c>
      <c r="C13" s="125" t="str">
        <f>VLOOKUP($A13,Сотрудники!$A$3:$L$1202,9,0)</f>
        <v>приземление</v>
      </c>
      <c r="D13" s="125">
        <f>VLOOKUP($A13,Сотрудники!$A$3:$L$1202,10,0)</f>
        <v>0</v>
      </c>
      <c r="E13" s="125">
        <f>VLOOKUP($A13,Сотрудники!$A$3:$L$1202,11,0)</f>
        <v>0</v>
      </c>
      <c r="F13" s="126">
        <f t="shared" si="106"/>
        <v>10</v>
      </c>
      <c r="G13" s="131"/>
      <c r="H13" s="131">
        <v>80</v>
      </c>
      <c r="I13" s="127" t="e">
        <f>VLOOKUP($A13,Сотрудники!$A$3:$L$1202,14,0)</f>
        <v>#REF!</v>
      </c>
      <c r="J13" s="128" t="e">
        <f t="shared" si="104"/>
        <v>#REF!</v>
      </c>
      <c r="K13" s="132" t="e">
        <f t="shared" si="105"/>
        <v>#REF!</v>
      </c>
    </row>
    <row r="14">
      <c r="A14" s="135">
        <v>13</v>
      </c>
      <c r="B14" s="125" t="str">
        <f>VLOOKUP($A14,Сотрудники!$A$3:$L$1202,2,0)</f>
        <v xml:space="preserve">Богданов Михаил</v>
      </c>
      <c r="C14" s="125" t="str">
        <f>VLOOKUP($A14,Сотрудники!$A$3:$L$1202,9,0)</f>
        <v xml:space="preserve">LM Риски</v>
      </c>
      <c r="D14" s="125">
        <f>VLOOKUP($A14,Сотрудники!$A$3:$L$1202,10,0)</f>
        <v>0</v>
      </c>
      <c r="E14" s="125">
        <f>VLOOKUP($A14,Сотрудники!$A$3:$L$1202,11,0)</f>
        <v>0</v>
      </c>
      <c r="F14" s="126">
        <f t="shared" si="106"/>
        <v>21.875</v>
      </c>
      <c r="G14" s="131"/>
      <c r="H14" s="131">
        <v>175</v>
      </c>
      <c r="I14" s="127" t="e">
        <f>VLOOKUP($A14,Сотрудники!$A$3:$L$1202,14,0)</f>
        <v>#REF!</v>
      </c>
      <c r="J14" s="128" t="e">
        <f t="shared" si="104"/>
        <v>#REF!</v>
      </c>
      <c r="K14" s="132" t="e">
        <f t="shared" si="105"/>
        <v>#REF!</v>
      </c>
    </row>
    <row r="15">
      <c r="A15" s="135">
        <v>14</v>
      </c>
      <c r="B15" s="125" t="str">
        <f>VLOOKUP($A15,Сотрудники!$A$3:$L$1202,2,0)</f>
        <v xml:space="preserve">Смирнова Екатерина</v>
      </c>
      <c r="C15" s="125" t="str">
        <f>VLOOKUP($A15,Сотрудники!$A$3:$L$1202,9,0)</f>
        <v>Tableau</v>
      </c>
      <c r="D15" s="125">
        <f>VLOOKUP($A15,Сотрудники!$A$3:$L$1202,10,0)</f>
        <v>0</v>
      </c>
      <c r="E15" s="125">
        <f>VLOOKUP($A15,Сотрудники!$A$3:$L$1202,11,0)</f>
        <v>0</v>
      </c>
      <c r="F15" s="126">
        <f t="shared" si="106"/>
        <v>21.875</v>
      </c>
      <c r="G15" s="131"/>
      <c r="H15" s="131">
        <v>175</v>
      </c>
      <c r="I15" s="127" t="e">
        <f>VLOOKUP($A15,Сотрудники!$A$3:$L$1202,14,0)</f>
        <v>#REF!</v>
      </c>
      <c r="J15" s="128" t="e">
        <f t="shared" si="104"/>
        <v>#REF!</v>
      </c>
      <c r="K15" s="132" t="e">
        <f t="shared" si="105"/>
        <v>#REF!</v>
      </c>
    </row>
    <row r="16" s="119" customFormat="1" ht="33">
      <c r="A16" s="135">
        <v>15</v>
      </c>
      <c r="B16" s="125" t="str">
        <f>VLOOKUP($A16,Сотрудники!$A$3:$L$1202,2,0)</f>
        <v xml:space="preserve">Герасимова Елизавета</v>
      </c>
      <c r="C16" s="125" t="str">
        <f>VLOOKUP($A16,Сотрудники!$A$3:$L$1202,9,0)</f>
        <v xml:space="preserve">Ресурсное планирование</v>
      </c>
      <c r="D16" s="125">
        <f>VLOOKUP($A16,Сотрудники!$A$3:$L$1202,10,0)</f>
        <v>0.14999999999999999</v>
      </c>
      <c r="E16" s="125">
        <f>VLOOKUP($A16,Сотрудники!$A$3:$L$1202,11,0)</f>
        <v>150000</v>
      </c>
      <c r="F16" s="126">
        <f t="shared" si="106"/>
        <v>21.875</v>
      </c>
      <c r="G16" s="131"/>
      <c r="H16" s="131">
        <v>175</v>
      </c>
      <c r="I16" s="127" t="e">
        <f>VLOOKUP($A16,Сотрудники!$A$3:$L$1202,14,0)</f>
        <v>#REF!</v>
      </c>
      <c r="J16" s="128" t="e">
        <f t="shared" si="104"/>
        <v>#REF!</v>
      </c>
      <c r="K16" s="132" t="e">
        <f t="shared" si="105"/>
        <v>#REF!</v>
      </c>
    </row>
    <row r="17" s="119" customFormat="1" ht="33">
      <c r="A17" s="135">
        <v>16</v>
      </c>
      <c r="B17" s="125" t="str">
        <f>VLOOKUP($A17,Сотрудники!$A$3:$L$1202,2,0)</f>
        <v xml:space="preserve">Абдуллаева Анжелика</v>
      </c>
      <c r="C17" s="125" t="str">
        <f>VLOOKUP($A17,Сотрудники!$A$3:$L$1202,9,0)</f>
        <v xml:space="preserve">Ресурсное планирование</v>
      </c>
      <c r="D17" s="125">
        <f>VLOOKUP($A17,Сотрудники!$A$3:$L$1202,10,0)</f>
        <v>0</v>
      </c>
      <c r="E17" s="125">
        <f>VLOOKUP($A17,Сотрудники!$A$3:$L$1202,11,0)</f>
        <v>0</v>
      </c>
      <c r="F17" s="126">
        <f t="shared" si="106"/>
        <v>21.875</v>
      </c>
      <c r="G17" s="131"/>
      <c r="H17" s="131">
        <v>175</v>
      </c>
      <c r="I17" s="127" t="e">
        <f>VLOOKUP($A17,Сотрудники!$A$3:$L$1202,14,0)</f>
        <v>#REF!</v>
      </c>
      <c r="J17" s="128" t="e">
        <f t="shared" si="104"/>
        <v>#REF!</v>
      </c>
      <c r="K17" s="132" t="e">
        <f t="shared" si="105"/>
        <v>#REF!</v>
      </c>
    </row>
    <row r="18" ht="66">
      <c r="A18" s="135">
        <v>17</v>
      </c>
      <c r="B18" s="125" t="str">
        <f>VLOOKUP($A18,Сотрудники!$A$3:$L$1202,2,0)</f>
        <v xml:space="preserve">Наймушин Евгений</v>
      </c>
      <c r="C18" s="125" t="str">
        <f>VLOOKUP($A18,Сотрудники!$A$3:$L$1202,9,0)</f>
        <v xml:space="preserve">МАПЛ (Модуль автоматизации программ лояльности)</v>
      </c>
      <c r="D18" s="125">
        <f>VLOOKUP($A18,Сотрудники!$A$3:$L$1202,10,0)</f>
        <v>0</v>
      </c>
      <c r="E18" s="125">
        <f>VLOOKUP($A18,Сотрудники!$A$3:$L$1202,11,0)</f>
        <v>344900</v>
      </c>
      <c r="F18" s="126">
        <f t="shared" si="106"/>
        <v>21.875</v>
      </c>
      <c r="G18" s="131"/>
      <c r="H18" s="131">
        <v>175</v>
      </c>
      <c r="I18" s="127" t="e">
        <f>VLOOKUP($A18,Сотрудники!$A$3:$L$1202,14,0)</f>
        <v>#REF!</v>
      </c>
      <c r="J18" s="128" t="e">
        <f t="shared" si="104"/>
        <v>#REF!</v>
      </c>
      <c r="K18" s="132" t="e">
        <f t="shared" si="105"/>
        <v>#REF!</v>
      </c>
    </row>
    <row r="19" ht="33">
      <c r="A19" s="135">
        <v>18</v>
      </c>
      <c r="B19" s="125" t="str">
        <f>VLOOKUP($A19,Сотрудники!$A$3:$L$1202,2,0)</f>
        <v xml:space="preserve">Тимиргалеев Иван</v>
      </c>
      <c r="C19" s="125" t="str">
        <f>VLOOKUP($A19,Сотрудники!$A$3:$L$1202,9,0)</f>
        <v xml:space="preserve">Пообъектный учёт залогов</v>
      </c>
      <c r="D19" s="125">
        <f>VLOOKUP($A19,Сотрудники!$A$3:$L$1202,10,0)</f>
        <v>0</v>
      </c>
      <c r="E19" s="125">
        <f>VLOOKUP($A19,Сотрудники!$A$3:$L$1202,11,0)</f>
        <v>0</v>
      </c>
      <c r="F19" s="126">
        <f t="shared" si="106"/>
        <v>21.875</v>
      </c>
      <c r="G19" s="131"/>
      <c r="H19" s="131">
        <v>175</v>
      </c>
      <c r="I19" s="127" t="e">
        <f>VLOOKUP($A19,Сотрудники!$A$3:$L$1202,14,0)</f>
        <v>#REF!</v>
      </c>
      <c r="J19" s="128" t="e">
        <f t="shared" si="104"/>
        <v>#REF!</v>
      </c>
      <c r="K19" s="132" t="e">
        <f t="shared" si="105"/>
        <v>#REF!</v>
      </c>
    </row>
    <row r="20">
      <c r="A20" s="135">
        <v>19</v>
      </c>
      <c r="B20" s="125" t="str">
        <f>VLOOKUP($A20,Сотрудники!$A$3:$L$1202,2,0)</f>
        <v xml:space="preserve">Лопатин Максим</v>
      </c>
      <c r="C20" s="125">
        <f>VLOOKUP($A20,Сотрудники!$A$3:$L$1202,9,0)</f>
        <v>0</v>
      </c>
      <c r="D20" s="125">
        <f>VLOOKUP($A20,Сотрудники!$A$3:$L$1202,10,0)</f>
        <v>0</v>
      </c>
      <c r="E20" s="136">
        <f>VLOOKUP($A20,Сотрудники!$A$3:$L$1202,11,0)</f>
        <v>0</v>
      </c>
      <c r="F20" s="126">
        <f t="shared" si="106"/>
        <v>21.875</v>
      </c>
      <c r="G20" s="131"/>
      <c r="H20" s="131">
        <v>175</v>
      </c>
      <c r="I20" s="127" t="e">
        <f>VLOOKUP($A20,Сотрудники!$A$3:$L$1202,14,0)</f>
        <v>#REF!</v>
      </c>
      <c r="J20" s="128" t="e">
        <f t="shared" si="104"/>
        <v>#REF!</v>
      </c>
      <c r="K20" s="132" t="e">
        <f t="shared" si="105"/>
        <v>#REF!</v>
      </c>
    </row>
    <row r="21">
      <c r="A21" s="135">
        <v>20</v>
      </c>
      <c r="B21" s="125" t="str">
        <f>VLOOKUP($A21,Сотрудники!$A$3:$L$1202,2,0)</f>
        <v xml:space="preserve">Калмурзаев Руслан </v>
      </c>
      <c r="C21" s="125" t="str">
        <f>VLOOKUP($A21,Сотрудники!$A$3:$L$1202,9,0)</f>
        <v>приземление</v>
      </c>
      <c r="D21" s="125">
        <f>VLOOKUP($A21,Сотрудники!$A$3:$L$1202,10,0)</f>
        <v>0</v>
      </c>
      <c r="E21" s="125">
        <f>VLOOKUP($A21,Сотрудники!$A$3:$L$1202,11,0)</f>
        <v>90000</v>
      </c>
      <c r="F21" s="126">
        <f t="shared" si="106"/>
        <v>21.875</v>
      </c>
      <c r="G21" s="131"/>
      <c r="H21" s="131">
        <v>175</v>
      </c>
      <c r="I21" s="127" t="e">
        <f>VLOOKUP($A21,Сотрудники!$A$3:$L$1202,14,0)</f>
        <v>#REF!</v>
      </c>
      <c r="J21" s="128" t="e">
        <f t="shared" si="104"/>
        <v>#REF!</v>
      </c>
      <c r="K21" s="132" t="e">
        <f t="shared" si="105"/>
        <v>#REF!</v>
      </c>
    </row>
    <row r="22">
      <c r="A22" s="135">
        <v>21</v>
      </c>
      <c r="B22" s="125" t="str">
        <f>VLOOKUP($A22,Сотрудники!$A$3:$L$1202,2,0)</f>
        <v xml:space="preserve">Шимберев Борис</v>
      </c>
      <c r="C22" s="125">
        <f>VLOOKUP($A22,Сотрудники!$A$3:$L$1202,9,0)</f>
        <v>0</v>
      </c>
      <c r="D22" s="125">
        <f>VLOOKUP($A22,Сотрудники!$A$3:$L$1202,10,0)</f>
        <v>0</v>
      </c>
      <c r="E22" s="125">
        <f>VLOOKUP($A22,Сотрудники!$A$3:$L$1202,11,0)</f>
        <v>0</v>
      </c>
      <c r="F22" s="126">
        <f t="shared" si="106"/>
        <v>21.875</v>
      </c>
      <c r="G22" s="131"/>
      <c r="H22" s="131">
        <v>175</v>
      </c>
      <c r="I22" s="127" t="e">
        <f>VLOOKUP($A22,Сотрудники!$A$3:$L$1202,14,0)</f>
        <v>#REF!</v>
      </c>
      <c r="J22" s="128" t="e">
        <f t="shared" si="104"/>
        <v>#REF!</v>
      </c>
      <c r="K22" s="132" t="e">
        <f t="shared" si="105"/>
        <v>#REF!</v>
      </c>
    </row>
    <row r="23">
      <c r="A23" s="135">
        <v>22</v>
      </c>
      <c r="B23" s="125" t="str">
        <f>VLOOKUP($A23,Сотрудники!$A$3:$L$1202,2,0)</f>
        <v xml:space="preserve">Виштак Татьяна</v>
      </c>
      <c r="C23" s="125" t="str">
        <f>VLOOKUP($A23,Сотрудники!$A$3:$L$1202,9,0)</f>
        <v>приземление</v>
      </c>
      <c r="D23" s="125">
        <f>VLOOKUP($A23,Сотрудники!$A$3:$L$1202,10,0)</f>
        <v>0</v>
      </c>
      <c r="E23" s="125" t="str">
        <f>VLOOKUP($A23,Сотрудники!$A$3:$L$1202,11,0)</f>
        <v xml:space="preserve">310 400 </v>
      </c>
      <c r="F23" s="126">
        <f t="shared" si="106"/>
        <v>21.875</v>
      </c>
      <c r="G23" s="131"/>
      <c r="H23" s="131">
        <v>175</v>
      </c>
      <c r="I23" s="127" t="e">
        <f>VLOOKUP($A23,Сотрудники!$A$3:$L$1202,14,0)</f>
        <v>#REF!</v>
      </c>
      <c r="J23" s="128" t="e">
        <f t="shared" si="104"/>
        <v>#REF!</v>
      </c>
      <c r="K23" s="132" t="e">
        <f t="shared" si="105"/>
        <v>#REF!</v>
      </c>
    </row>
    <row r="24">
      <c r="A24" s="135">
        <v>23</v>
      </c>
      <c r="B24" s="125" t="str">
        <f>VLOOKUP($A24,Сотрудники!$A$3:$L$1202,2,0)</f>
        <v xml:space="preserve">Путилов Александр</v>
      </c>
      <c r="C24" s="125">
        <f>VLOOKUP($A24,Сотрудники!$A$3:$L$1202,9,0)</f>
        <v>0</v>
      </c>
      <c r="D24" s="125">
        <f>VLOOKUP($A24,Сотрудники!$A$3:$L$1202,10,0)</f>
        <v>0</v>
      </c>
      <c r="E24" s="125">
        <f>VLOOKUP($A24,Сотрудники!$A$3:$L$1202,11,0)</f>
        <v>303500</v>
      </c>
      <c r="F24" s="126">
        <f t="shared" si="106"/>
        <v>21.875</v>
      </c>
      <c r="G24" s="131"/>
      <c r="H24" s="131">
        <v>175</v>
      </c>
      <c r="I24" s="127" t="e">
        <f>VLOOKUP($A24,Сотрудники!$A$3:$L$1202,14,0)</f>
        <v>#REF!</v>
      </c>
      <c r="J24" s="128" t="e">
        <f t="shared" si="104"/>
        <v>#REF!</v>
      </c>
      <c r="K24" s="132" t="e">
        <f t="shared" si="105"/>
        <v>#REF!</v>
      </c>
    </row>
    <row r="25" ht="33">
      <c r="A25" s="135">
        <v>24</v>
      </c>
      <c r="B25" s="125" t="str">
        <f>VLOOKUP($A25,Сотрудники!$A$3:$L$1202,2,0)</f>
        <v xml:space="preserve">Цыганкова Анастасия</v>
      </c>
      <c r="C25" s="125" t="str">
        <f>VLOOKUP($A25,Сотрудники!$A$3:$L$1202,9,0)</f>
        <v xml:space="preserve">Ресурсное планирование</v>
      </c>
      <c r="D25" s="125">
        <f>VLOOKUP($A25,Сотрудники!$A$3:$L$1202,10,0)</f>
        <v>0.14999999999999999</v>
      </c>
      <c r="E25" s="125">
        <f>VLOOKUP($A25,Сотрудники!$A$3:$L$1202,11,0)</f>
        <v>150000</v>
      </c>
      <c r="F25" s="126">
        <f t="shared" si="106"/>
        <v>21.875</v>
      </c>
      <c r="G25" s="131"/>
      <c r="H25" s="131">
        <v>175</v>
      </c>
      <c r="I25" s="127" t="e">
        <f>VLOOKUP($A25,Сотрудники!$A$3:$L$1202,14,0)</f>
        <v>#REF!</v>
      </c>
      <c r="J25" s="128" t="e">
        <f t="shared" si="104"/>
        <v>#REF!</v>
      </c>
      <c r="K25" s="132" t="e">
        <f t="shared" si="105"/>
        <v>#REF!</v>
      </c>
    </row>
    <row r="26">
      <c r="A26" s="135">
        <v>25</v>
      </c>
      <c r="B26" s="125" t="str">
        <f>VLOOKUP($A26,Сотрудники!$A$3:$L$1202,2,0)</f>
        <v xml:space="preserve">Беседин Игорь</v>
      </c>
      <c r="C26" s="125" t="str">
        <f>VLOOKUP($A26,Сотрудники!$A$3:$L$1202,9,0)</f>
        <v>приземление</v>
      </c>
      <c r="D26" s="125">
        <f>VLOOKUP($A26,Сотрудники!$A$3:$L$1202,10,0)</f>
        <v>0</v>
      </c>
      <c r="E26" s="125">
        <f>VLOOKUP($A26,Сотрудники!$A$3:$L$1202,11,0)</f>
        <v>310000</v>
      </c>
      <c r="F26" s="126">
        <f t="shared" si="106"/>
        <v>21.875</v>
      </c>
      <c r="G26" s="131"/>
      <c r="H26" s="131">
        <v>175</v>
      </c>
      <c r="I26" s="127" t="e">
        <f>VLOOKUP($A26,Сотрудники!$A$3:$L$1202,14,0)</f>
        <v>#REF!</v>
      </c>
      <c r="J26" s="128" t="e">
        <f t="shared" si="104"/>
        <v>#REF!</v>
      </c>
      <c r="K26" s="132" t="e">
        <f t="shared" si="105"/>
        <v>#REF!</v>
      </c>
    </row>
    <row r="27" ht="33">
      <c r="A27" s="135">
        <v>26</v>
      </c>
      <c r="B27" s="125" t="str">
        <f>VLOOKUP($A27,Сотрудники!$A$3:$L$1202,2,0)</f>
        <v xml:space="preserve">Молчанов Роман</v>
      </c>
      <c r="C27" s="125" t="str">
        <f>VLOOKUP($A27,Сотрудники!$A$3:$L$1202,9,0)</f>
        <v xml:space="preserve">Кредиты наличными </v>
      </c>
      <c r="D27" s="125">
        <f>VLOOKUP($A27,Сотрудники!$A$3:$L$1202,10,0)</f>
        <v>0</v>
      </c>
      <c r="E27" s="125">
        <f>VLOOKUP($A27,Сотрудники!$A$3:$L$1202,11,0)</f>
        <v>300000</v>
      </c>
      <c r="F27" s="126">
        <f t="shared" si="106"/>
        <v>21.875</v>
      </c>
      <c r="G27" s="131"/>
      <c r="H27" s="131">
        <v>175</v>
      </c>
      <c r="I27" s="127" t="e">
        <f>VLOOKUP($A27,Сотрудники!$A$3:$L$1202,14,0)</f>
        <v>#REF!</v>
      </c>
      <c r="J27" s="128" t="e">
        <f t="shared" si="104"/>
        <v>#REF!</v>
      </c>
      <c r="K27" s="132" t="e">
        <f t="shared" si="105"/>
        <v>#REF!</v>
      </c>
    </row>
    <row r="28">
      <c r="A28" s="135">
        <v>27</v>
      </c>
      <c r="B28" s="125" t="str">
        <f>VLOOKUP($A28,Сотрудники!$A$3:$L$1202,2,0)</f>
        <v xml:space="preserve">Пузанов Андрей</v>
      </c>
      <c r="C28" s="125">
        <f>VLOOKUP($A28,Сотрудники!$A$3:$L$1202,9,0)</f>
        <v>0</v>
      </c>
      <c r="D28" s="125">
        <f>VLOOKUP($A28,Сотрудники!$A$3:$L$1202,10,0)</f>
        <v>0</v>
      </c>
      <c r="E28" s="125">
        <f>VLOOKUP($A28,Сотрудники!$A$3:$L$1202,11,0)</f>
        <v>0</v>
      </c>
      <c r="F28" s="126">
        <f t="shared" si="106"/>
        <v>21.875</v>
      </c>
      <c r="G28" s="131"/>
      <c r="H28" s="131">
        <v>175</v>
      </c>
      <c r="I28" s="127" t="e">
        <f>VLOOKUP($A28,Сотрудники!$A$3:$L$1202,14,0)</f>
        <v>#REF!</v>
      </c>
      <c r="J28" s="128" t="e">
        <f t="shared" si="104"/>
        <v>#REF!</v>
      </c>
      <c r="K28" s="132" t="e">
        <f t="shared" si="105"/>
        <v>#REF!</v>
      </c>
    </row>
    <row r="29" ht="66">
      <c r="A29" s="135">
        <v>28</v>
      </c>
      <c r="B29" s="125" t="str">
        <f>VLOOKUP($A29,Сотрудники!$A$3:$L$1202,2,0)</f>
        <v xml:space="preserve">Хотулев Дмитрий</v>
      </c>
      <c r="C29" s="125" t="str">
        <f>VLOOKUP($A29,Сотрудники!$A$3:$L$1202,9,0)</f>
        <v xml:space="preserve">Платежи юридических лиц (Малый и средний бизнес)</v>
      </c>
      <c r="D29" s="125">
        <f>VLOOKUP($A29,Сотрудники!$A$3:$L$1202,10,0)</f>
        <v>0</v>
      </c>
      <c r="E29" s="125">
        <f>VLOOKUP($A29,Сотрудники!$A$3:$L$1202,11,0)</f>
        <v>0</v>
      </c>
      <c r="F29" s="126">
        <f t="shared" si="106"/>
        <v>21.875</v>
      </c>
      <c r="G29" s="131"/>
      <c r="H29" s="131">
        <v>175</v>
      </c>
      <c r="I29" s="127" t="e">
        <f>VLOOKUP($A29,Сотрудники!$A$3:$L$1202,14,0)</f>
        <v>#REF!</v>
      </c>
      <c r="J29" s="128" t="e">
        <f t="shared" ref="J29:J34" si="107">I29/8</f>
        <v>#REF!</v>
      </c>
      <c r="K29" s="132" t="e">
        <f t="shared" ref="K29:K34" si="108">+H29*J29</f>
        <v>#REF!</v>
      </c>
    </row>
    <row r="30">
      <c r="A30" s="135">
        <v>29</v>
      </c>
      <c r="B30" s="125" t="str">
        <f>VLOOKUP($A30,Сотрудники!$A$3:$L$1202,2,0)</f>
        <v xml:space="preserve">Воронцов Григорий</v>
      </c>
      <c r="C30" s="125" t="str">
        <f>VLOOKUP($A30,Сотрудники!$A$3:$L$1202,9,0)</f>
        <v>приземление</v>
      </c>
      <c r="D30" s="125">
        <f>VLOOKUP($A30,Сотрудники!$A$3:$L$1202,10,0)</f>
        <v>0</v>
      </c>
      <c r="E30" s="125">
        <f>VLOOKUP($A30,Сотрудники!$A$3:$L$1202,11,0)</f>
        <v>0</v>
      </c>
      <c r="F30" s="126">
        <f t="shared" si="106"/>
        <v>18.875</v>
      </c>
      <c r="G30" s="131"/>
      <c r="H30" s="131">
        <v>151</v>
      </c>
      <c r="I30" s="127" t="e">
        <f>VLOOKUP($A30,Сотрудники!$A$3:$L$1202,14,0)</f>
        <v>#REF!</v>
      </c>
      <c r="J30" s="128" t="e">
        <f t="shared" si="107"/>
        <v>#REF!</v>
      </c>
      <c r="K30" s="132" t="e">
        <f t="shared" si="108"/>
        <v>#REF!</v>
      </c>
    </row>
    <row r="31">
      <c r="A31" s="135">
        <v>30</v>
      </c>
      <c r="B31" s="125" t="str">
        <f>VLOOKUP($A31,Сотрудники!$A$3:$L$1202,2,0)</f>
        <v xml:space="preserve">Тарасов Алексей</v>
      </c>
      <c r="C31" s="125">
        <f>VLOOKUP($A31,Сотрудники!$A$3:$L$1202,9,0)</f>
        <v>0</v>
      </c>
      <c r="D31" s="125">
        <f>VLOOKUP($A31,Сотрудники!$A$3:$L$1202,10,0)</f>
        <v>0</v>
      </c>
      <c r="E31" s="125">
        <f>VLOOKUP($A31,Сотрудники!$A$3:$L$1202,11,0)</f>
        <v>248000</v>
      </c>
      <c r="F31" s="126">
        <f t="shared" si="106"/>
        <v>12.875</v>
      </c>
      <c r="G31" s="131"/>
      <c r="H31" s="131">
        <v>103</v>
      </c>
      <c r="I31" s="127" t="e">
        <f>VLOOKUP($A31,Сотрудники!$A$3:$L$1202,14,0)</f>
        <v>#REF!</v>
      </c>
      <c r="J31" s="128" t="e">
        <f t="shared" si="107"/>
        <v>#REF!</v>
      </c>
      <c r="K31" s="132" t="e">
        <f t="shared" si="108"/>
        <v>#REF!</v>
      </c>
    </row>
    <row r="32">
      <c r="A32" s="135">
        <v>31</v>
      </c>
      <c r="B32" s="125" t="str">
        <f>VLOOKUP($A32,Сотрудники!$A$3:$L$1202,2,0)</f>
        <v xml:space="preserve">Саринков Андрей</v>
      </c>
      <c r="C32" s="125">
        <f>VLOOKUP($A32,Сотрудники!$A$3:$L$1202,9,0)</f>
        <v>0</v>
      </c>
      <c r="D32" s="125">
        <f>VLOOKUP($A32,Сотрудники!$A$3:$L$1202,10,0)</f>
        <v>0</v>
      </c>
      <c r="E32" s="125">
        <f>VLOOKUP($A32,Сотрудники!$A$3:$L$1202,11,0)</f>
        <v>0</v>
      </c>
      <c r="F32" s="126">
        <f t="shared" si="106"/>
        <v>8.875</v>
      </c>
      <c r="G32" s="131"/>
      <c r="H32" s="131">
        <v>71</v>
      </c>
      <c r="I32" s="127" t="e">
        <f>VLOOKUP($A32,Сотрудники!$A$3:$L$1202,14,0)</f>
        <v>#REF!</v>
      </c>
      <c r="J32" s="128" t="e">
        <f t="shared" si="107"/>
        <v>#REF!</v>
      </c>
      <c r="K32" s="132" t="e">
        <f t="shared" si="108"/>
        <v>#REF!</v>
      </c>
    </row>
    <row r="33">
      <c r="A33" s="135">
        <v>32</v>
      </c>
      <c r="B33" s="125" t="str">
        <f>VLOOKUP($A33,Сотрудники!$A$3:$L$1202,2,0)</f>
        <v xml:space="preserve">Смердов Алексей</v>
      </c>
      <c r="C33" s="125">
        <f>VLOOKUP($A33,Сотрудники!$A$3:$L$1202,9,0)</f>
        <v>0</v>
      </c>
      <c r="D33" s="125">
        <f>VLOOKUP($A33,Сотрудники!$A$3:$L$1202,10,0)</f>
        <v>0</v>
      </c>
      <c r="E33" s="125">
        <f>VLOOKUP($A33,Сотрудники!$A$3:$L$1202,11,0)</f>
        <v>0</v>
      </c>
      <c r="F33" s="126">
        <f t="shared" si="106"/>
        <v>5.875</v>
      </c>
      <c r="G33" s="131">
        <v>1</v>
      </c>
      <c r="H33" s="131">
        <v>47</v>
      </c>
      <c r="I33" s="127" t="e">
        <f>VLOOKUP($A33,Сотрудники!$A$3:$L$1202,14,0)</f>
        <v>#REF!</v>
      </c>
      <c r="J33" s="128" t="e">
        <f t="shared" si="107"/>
        <v>#REF!</v>
      </c>
      <c r="K33" s="132" t="e">
        <f t="shared" si="108"/>
        <v>#REF!</v>
      </c>
    </row>
    <row r="34">
      <c r="A34" s="135">
        <v>33</v>
      </c>
      <c r="B34" s="125" t="str">
        <f>VLOOKUP($A34,Сотрудники!$A$3:$L$1202,2,0)</f>
        <v xml:space="preserve">Киевский Сергей</v>
      </c>
      <c r="C34" s="125">
        <f>VLOOKUP($A34,Сотрудники!$A$3:$L$1202,9,0)</f>
        <v>0</v>
      </c>
      <c r="D34" s="125">
        <f>VLOOKUP($A34,Сотрудники!$A$3:$L$1202,10,0)</f>
        <v>0</v>
      </c>
      <c r="E34" s="125">
        <f>VLOOKUP($A34,Сотрудники!$A$3:$L$1202,11,0)</f>
        <v>0</v>
      </c>
      <c r="F34" s="126">
        <f t="shared" si="106"/>
        <v>3.875</v>
      </c>
      <c r="G34" s="131"/>
      <c r="H34" s="131">
        <v>31</v>
      </c>
      <c r="I34" s="127" t="e">
        <f>VLOOKUP($A34,Сотрудники!$A$3:$L$1202,14,0)</f>
        <v>#REF!</v>
      </c>
      <c r="J34" s="128" t="e">
        <f t="shared" si="107"/>
        <v>#REF!</v>
      </c>
      <c r="K34" s="132" t="e">
        <f t="shared" si="108"/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69">
      <pane activePane="bottomRight" state="frozen" topLeftCell="C3" xSplit="2" ySplit="2"/>
      <selection activeCell="A62" activeCellId="0" sqref="62:62"/>
    </sheetView>
  </sheetViews>
  <sheetFormatPr defaultColWidth="9" defaultRowHeight="16.5"/>
  <cols>
    <col customWidth="1" min="1" max="1" style="108" width="3.3984375"/>
    <col bestFit="1" customWidth="1" min="2" max="2" style="108" width="29.3984375"/>
    <col customWidth="1" min="3" max="3" style="108" width="25.5976562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1">
        <v>43952</v>
      </c>
      <c r="E2" s="111">
        <f>D2+1</f>
        <v>43953</v>
      </c>
      <c r="F2" s="111">
        <f t="shared" ref="F2:G2" si="109">E2+1</f>
        <v>43954</v>
      </c>
      <c r="G2" s="111">
        <f t="shared" si="109"/>
        <v>43955</v>
      </c>
      <c r="H2" s="111">
        <f>G2+1</f>
        <v>43956</v>
      </c>
      <c r="I2" s="112">
        <f t="shared" ref="I2:AF2" si="110">H2+1</f>
        <v>43957</v>
      </c>
      <c r="J2" s="112">
        <f t="shared" si="110"/>
        <v>43958</v>
      </c>
      <c r="K2" s="112">
        <f t="shared" si="110"/>
        <v>43959</v>
      </c>
      <c r="L2" s="111">
        <f t="shared" si="110"/>
        <v>43960</v>
      </c>
      <c r="M2" s="111">
        <f t="shared" si="110"/>
        <v>43961</v>
      </c>
      <c r="N2" s="111">
        <f t="shared" si="110"/>
        <v>43962</v>
      </c>
      <c r="O2" s="112">
        <f t="shared" si="110"/>
        <v>43963</v>
      </c>
      <c r="P2" s="112">
        <f t="shared" si="110"/>
        <v>43964</v>
      </c>
      <c r="Q2" s="112">
        <f t="shared" si="110"/>
        <v>43965</v>
      </c>
      <c r="R2" s="112">
        <f t="shared" si="110"/>
        <v>43966</v>
      </c>
      <c r="S2" s="111">
        <f t="shared" si="110"/>
        <v>43967</v>
      </c>
      <c r="T2" s="111">
        <f t="shared" si="110"/>
        <v>43968</v>
      </c>
      <c r="U2" s="112">
        <f t="shared" si="110"/>
        <v>43969</v>
      </c>
      <c r="V2" s="112">
        <f t="shared" si="110"/>
        <v>43970</v>
      </c>
      <c r="W2" s="112">
        <f t="shared" si="110"/>
        <v>43971</v>
      </c>
      <c r="X2" s="112">
        <f t="shared" si="110"/>
        <v>43972</v>
      </c>
      <c r="Y2" s="112">
        <f t="shared" si="110"/>
        <v>43973</v>
      </c>
      <c r="Z2" s="111">
        <f t="shared" si="110"/>
        <v>43974</v>
      </c>
      <c r="AA2" s="111">
        <f t="shared" si="110"/>
        <v>43975</v>
      </c>
      <c r="AB2" s="112">
        <f t="shared" si="110"/>
        <v>43976</v>
      </c>
      <c r="AC2" s="112">
        <f t="shared" si="110"/>
        <v>43977</v>
      </c>
      <c r="AD2" s="112">
        <f t="shared" si="110"/>
        <v>43978</v>
      </c>
      <c r="AE2" s="112">
        <f t="shared" si="110"/>
        <v>43979</v>
      </c>
      <c r="AF2" s="112">
        <f t="shared" si="110"/>
        <v>43980</v>
      </c>
      <c r="AG2" s="111">
        <f>+AF2+1</f>
        <v>43981</v>
      </c>
      <c r="AH2" s="111">
        <f>+AG2+1</f>
        <v>43982</v>
      </c>
      <c r="AI2" s="112">
        <f>+AH2+1</f>
        <v>43983</v>
      </c>
      <c r="AJ2" s="112">
        <f>+AI2+1</f>
        <v>43984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33" t="str">
        <f t="shared" ref="D3:AJ35" si="111">IF(ISBLANK(D39),"",IF(D39=0,"Выходной",IF(D39&lt;&gt;0,"Работал","")))</f>
        <v/>
      </c>
      <c r="E3" s="133" t="str">
        <f t="shared" si="111"/>
        <v/>
      </c>
      <c r="F3" s="133" t="str">
        <f t="shared" si="111"/>
        <v/>
      </c>
      <c r="G3" s="114" t="str">
        <f t="shared" si="111"/>
        <v/>
      </c>
      <c r="H3" s="114" t="str">
        <f t="shared" si="111"/>
        <v/>
      </c>
      <c r="I3" s="115" t="str">
        <f t="shared" si="111"/>
        <v>Работал</v>
      </c>
      <c r="J3" s="115" t="str">
        <f t="shared" si="111"/>
        <v>Работал</v>
      </c>
      <c r="K3" s="115" t="str">
        <f t="shared" si="111"/>
        <v>Работал</v>
      </c>
      <c r="L3" s="133" t="str">
        <f t="shared" si="111"/>
        <v/>
      </c>
      <c r="M3" s="133" t="str">
        <f t="shared" si="111"/>
        <v/>
      </c>
      <c r="N3" s="133" t="str">
        <f t="shared" si="111"/>
        <v/>
      </c>
      <c r="O3" s="115" t="str">
        <f t="shared" si="111"/>
        <v>Работал</v>
      </c>
      <c r="P3" s="115" t="str">
        <f t="shared" si="111"/>
        <v>Работал</v>
      </c>
      <c r="Q3" s="115" t="str">
        <f t="shared" si="111"/>
        <v>Работал</v>
      </c>
      <c r="R3" s="115" t="str">
        <f t="shared" si="111"/>
        <v>Работал</v>
      </c>
      <c r="S3" s="133" t="str">
        <f t="shared" si="111"/>
        <v/>
      </c>
      <c r="T3" s="133" t="str">
        <f t="shared" si="111"/>
        <v/>
      </c>
      <c r="U3" s="115" t="str">
        <f t="shared" si="111"/>
        <v>Работал</v>
      </c>
      <c r="V3" s="115" t="str">
        <f t="shared" si="111"/>
        <v>Работал</v>
      </c>
      <c r="W3" s="115" t="str">
        <f t="shared" si="111"/>
        <v>Работал</v>
      </c>
      <c r="X3" s="115" t="str">
        <f t="shared" si="111"/>
        <v>Работал</v>
      </c>
      <c r="Y3" s="115" t="str">
        <f t="shared" si="111"/>
        <v>Работал</v>
      </c>
      <c r="Z3" s="133" t="str">
        <f t="shared" si="111"/>
        <v/>
      </c>
      <c r="AA3" s="133" t="str">
        <f t="shared" si="111"/>
        <v/>
      </c>
      <c r="AB3" s="115" t="str">
        <f t="shared" si="111"/>
        <v>Работал</v>
      </c>
      <c r="AC3" s="115" t="str">
        <f t="shared" si="111"/>
        <v>Работал</v>
      </c>
      <c r="AD3" s="115" t="str">
        <f t="shared" si="111"/>
        <v>Работал</v>
      </c>
      <c r="AE3" s="115" t="str">
        <f t="shared" si="111"/>
        <v>Работал</v>
      </c>
      <c r="AF3" s="115" t="str">
        <f t="shared" si="111"/>
        <v>Работал</v>
      </c>
      <c r="AG3" s="133" t="str">
        <f t="shared" si="111"/>
        <v/>
      </c>
      <c r="AH3" s="133" t="str">
        <f t="shared" si="111"/>
        <v/>
      </c>
      <c r="AI3" s="115" t="str">
        <f t="shared" si="111"/>
        <v/>
      </c>
      <c r="AJ3" s="115" t="str">
        <f t="shared" si="111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33" t="str">
        <f t="shared" si="111"/>
        <v/>
      </c>
      <c r="E4" s="133" t="str">
        <f t="shared" si="111"/>
        <v/>
      </c>
      <c r="F4" s="133" t="str">
        <f t="shared" si="111"/>
        <v/>
      </c>
      <c r="G4" s="114" t="str">
        <f t="shared" si="111"/>
        <v/>
      </c>
      <c r="H4" s="114" t="str">
        <f t="shared" si="111"/>
        <v/>
      </c>
      <c r="I4" s="115" t="str">
        <f t="shared" si="111"/>
        <v>Работал</v>
      </c>
      <c r="J4" s="115" t="str">
        <f t="shared" si="111"/>
        <v>Работал</v>
      </c>
      <c r="K4" s="115" t="str">
        <f t="shared" si="111"/>
        <v>Работал</v>
      </c>
      <c r="L4" s="133" t="str">
        <f t="shared" si="111"/>
        <v/>
      </c>
      <c r="M4" s="133" t="str">
        <f t="shared" si="111"/>
        <v/>
      </c>
      <c r="N4" s="133" t="str">
        <f t="shared" si="111"/>
        <v/>
      </c>
      <c r="O4" s="115" t="str">
        <f t="shared" si="111"/>
        <v>Работал</v>
      </c>
      <c r="P4" s="115" t="str">
        <f t="shared" si="111"/>
        <v>Работал</v>
      </c>
      <c r="Q4" s="115" t="str">
        <f t="shared" si="111"/>
        <v>Работал</v>
      </c>
      <c r="R4" s="115" t="str">
        <f t="shared" si="111"/>
        <v>Работал</v>
      </c>
      <c r="S4" s="133" t="str">
        <f t="shared" si="111"/>
        <v/>
      </c>
      <c r="T4" s="133" t="str">
        <f t="shared" si="111"/>
        <v/>
      </c>
      <c r="U4" s="115" t="str">
        <f t="shared" si="111"/>
        <v>Работал</v>
      </c>
      <c r="V4" s="115" t="str">
        <f t="shared" si="111"/>
        <v>Работал</v>
      </c>
      <c r="W4" s="115" t="str">
        <f t="shared" si="111"/>
        <v>Работал</v>
      </c>
      <c r="X4" s="115" t="str">
        <f t="shared" si="111"/>
        <v>Работал</v>
      </c>
      <c r="Y4" s="115" t="str">
        <f t="shared" si="111"/>
        <v>Работал</v>
      </c>
      <c r="Z4" s="133" t="str">
        <f t="shared" si="111"/>
        <v/>
      </c>
      <c r="AA4" s="133" t="str">
        <f t="shared" si="111"/>
        <v/>
      </c>
      <c r="AB4" s="115" t="str">
        <f t="shared" si="111"/>
        <v>Работал</v>
      </c>
      <c r="AC4" s="115" t="str">
        <f t="shared" si="111"/>
        <v>Работал</v>
      </c>
      <c r="AD4" s="115" t="str">
        <f t="shared" si="111"/>
        <v>Работал</v>
      </c>
      <c r="AE4" s="115" t="str">
        <f t="shared" si="111"/>
        <v>Работал</v>
      </c>
      <c r="AF4" s="115" t="str">
        <f t="shared" si="111"/>
        <v>Работал</v>
      </c>
      <c r="AG4" s="133" t="str">
        <f t="shared" si="111"/>
        <v/>
      </c>
      <c r="AH4" s="133" t="str">
        <f t="shared" si="111"/>
        <v/>
      </c>
      <c r="AI4" s="115" t="str">
        <f t="shared" si="111"/>
        <v/>
      </c>
      <c r="AJ4" s="115" t="str">
        <f t="shared" si="111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33" t="str">
        <f t="shared" si="111"/>
        <v/>
      </c>
      <c r="E5" s="133" t="str">
        <f t="shared" si="111"/>
        <v/>
      </c>
      <c r="F5" s="133" t="str">
        <f t="shared" si="111"/>
        <v/>
      </c>
      <c r="G5" s="114" t="str">
        <f t="shared" si="111"/>
        <v/>
      </c>
      <c r="H5" s="114" t="str">
        <f t="shared" si="111"/>
        <v/>
      </c>
      <c r="I5" s="115" t="str">
        <f t="shared" si="111"/>
        <v>Работал</v>
      </c>
      <c r="J5" s="115" t="str">
        <f t="shared" si="111"/>
        <v>Работал</v>
      </c>
      <c r="K5" s="115" t="str">
        <f t="shared" si="111"/>
        <v>Работал</v>
      </c>
      <c r="L5" s="133" t="str">
        <f t="shared" si="111"/>
        <v/>
      </c>
      <c r="M5" s="133" t="str">
        <f t="shared" si="111"/>
        <v/>
      </c>
      <c r="N5" s="133" t="str">
        <f t="shared" si="111"/>
        <v/>
      </c>
      <c r="O5" s="115" t="str">
        <f t="shared" si="111"/>
        <v>Работал</v>
      </c>
      <c r="P5" s="115" t="str">
        <f t="shared" si="111"/>
        <v>Работал</v>
      </c>
      <c r="Q5" s="115" t="str">
        <f t="shared" si="111"/>
        <v>Работал</v>
      </c>
      <c r="R5" s="115" t="str">
        <f t="shared" si="111"/>
        <v>Работал</v>
      </c>
      <c r="S5" s="133" t="str">
        <f t="shared" si="111"/>
        <v/>
      </c>
      <c r="T5" s="133" t="str">
        <f t="shared" si="111"/>
        <v/>
      </c>
      <c r="U5" s="115" t="str">
        <f t="shared" si="111"/>
        <v>Работал</v>
      </c>
      <c r="V5" s="115" t="str">
        <f t="shared" si="111"/>
        <v>Работал</v>
      </c>
      <c r="W5" s="115" t="str">
        <f t="shared" si="111"/>
        <v>Работал</v>
      </c>
      <c r="X5" s="115" t="str">
        <f t="shared" si="111"/>
        <v>Работал</v>
      </c>
      <c r="Y5" s="115" t="str">
        <f t="shared" si="111"/>
        <v>Работал</v>
      </c>
      <c r="Z5" s="133" t="str">
        <f t="shared" si="111"/>
        <v/>
      </c>
      <c r="AA5" s="133" t="str">
        <f t="shared" si="111"/>
        <v/>
      </c>
      <c r="AB5" s="115" t="str">
        <f t="shared" si="111"/>
        <v>Работал</v>
      </c>
      <c r="AC5" s="115" t="str">
        <f t="shared" si="111"/>
        <v>Работал</v>
      </c>
      <c r="AD5" s="115" t="str">
        <f t="shared" si="111"/>
        <v>Работал</v>
      </c>
      <c r="AE5" s="115" t="str">
        <f t="shared" si="111"/>
        <v>Работал</v>
      </c>
      <c r="AF5" s="115" t="str">
        <f t="shared" si="111"/>
        <v>Работал</v>
      </c>
      <c r="AG5" s="133" t="str">
        <f t="shared" si="111"/>
        <v/>
      </c>
      <c r="AH5" s="133" t="str">
        <f t="shared" si="111"/>
        <v/>
      </c>
      <c r="AI5" s="115" t="str">
        <f t="shared" si="111"/>
        <v/>
      </c>
      <c r="AJ5" s="115" t="str">
        <f t="shared" si="111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33" t="str">
        <f t="shared" si="111"/>
        <v/>
      </c>
      <c r="E6" s="133" t="str">
        <f t="shared" si="111"/>
        <v/>
      </c>
      <c r="F6" s="133" t="str">
        <f t="shared" si="111"/>
        <v/>
      </c>
      <c r="G6" s="114" t="str">
        <f t="shared" si="111"/>
        <v/>
      </c>
      <c r="H6" s="114" t="str">
        <f t="shared" si="111"/>
        <v/>
      </c>
      <c r="I6" s="115" t="str">
        <f t="shared" si="111"/>
        <v>Работал</v>
      </c>
      <c r="J6" s="115" t="str">
        <f t="shared" si="111"/>
        <v>Работал</v>
      </c>
      <c r="K6" s="115" t="str">
        <f t="shared" si="111"/>
        <v>Работал</v>
      </c>
      <c r="L6" s="133" t="str">
        <f t="shared" si="111"/>
        <v/>
      </c>
      <c r="M6" s="133" t="str">
        <f t="shared" si="111"/>
        <v/>
      </c>
      <c r="N6" s="133" t="str">
        <f t="shared" si="111"/>
        <v/>
      </c>
      <c r="O6" s="115" t="str">
        <f t="shared" si="111"/>
        <v>Работал</v>
      </c>
      <c r="P6" s="115" t="str">
        <f t="shared" si="111"/>
        <v>Работал</v>
      </c>
      <c r="Q6" s="115" t="str">
        <f t="shared" si="111"/>
        <v>Работал</v>
      </c>
      <c r="R6" s="115" t="str">
        <f t="shared" si="111"/>
        <v>Работал</v>
      </c>
      <c r="S6" s="133" t="str">
        <f t="shared" si="111"/>
        <v/>
      </c>
      <c r="T6" s="133" t="str">
        <f t="shared" si="111"/>
        <v/>
      </c>
      <c r="U6" s="115" t="str">
        <f t="shared" si="111"/>
        <v>Работал</v>
      </c>
      <c r="V6" s="115" t="str">
        <f t="shared" si="111"/>
        <v>Работал</v>
      </c>
      <c r="W6" s="115" t="str">
        <f t="shared" si="111"/>
        <v>Работал</v>
      </c>
      <c r="X6" s="115" t="str">
        <f t="shared" si="111"/>
        <v>Работал</v>
      </c>
      <c r="Y6" s="115" t="str">
        <f t="shared" si="111"/>
        <v>Работал</v>
      </c>
      <c r="Z6" s="133" t="str">
        <f t="shared" si="111"/>
        <v/>
      </c>
      <c r="AA6" s="133" t="str">
        <f t="shared" si="111"/>
        <v/>
      </c>
      <c r="AB6" s="115" t="str">
        <f t="shared" si="111"/>
        <v>Работал</v>
      </c>
      <c r="AC6" s="115" t="str">
        <f t="shared" si="111"/>
        <v>Работал</v>
      </c>
      <c r="AD6" s="115" t="str">
        <f t="shared" si="111"/>
        <v>Работал</v>
      </c>
      <c r="AE6" s="115" t="str">
        <f t="shared" si="111"/>
        <v>Работал</v>
      </c>
      <c r="AF6" s="115" t="str">
        <f t="shared" si="111"/>
        <v>Работал</v>
      </c>
      <c r="AG6" s="133" t="str">
        <f t="shared" si="111"/>
        <v/>
      </c>
      <c r="AH6" s="133" t="str">
        <f t="shared" si="111"/>
        <v/>
      </c>
      <c r="AI6" s="115" t="str">
        <f t="shared" si="111"/>
        <v/>
      </c>
      <c r="AJ6" s="115" t="str">
        <f t="shared" si="111"/>
        <v/>
      </c>
    </row>
    <row r="7">
      <c r="A7" s="108">
        <v>8</v>
      </c>
      <c r="B7" s="113" t="str">
        <f>VLOOKUP($A7,Сотрудники!$A$3:$L$1202,2,0)</f>
        <v xml:space="preserve">Хохлова Крестина</v>
      </c>
      <c r="C7" s="113" t="str">
        <f>VLOOKUP($A7,Сотрудники!$A$3:$L$1202,8,0)</f>
        <v>Москва</v>
      </c>
      <c r="D7" s="133" t="str">
        <f t="shared" si="111"/>
        <v/>
      </c>
      <c r="E7" s="133" t="str">
        <f t="shared" si="111"/>
        <v/>
      </c>
      <c r="F7" s="133" t="str">
        <f t="shared" si="111"/>
        <v/>
      </c>
      <c r="G7" s="114" t="str">
        <f t="shared" si="111"/>
        <v/>
      </c>
      <c r="H7" s="114" t="str">
        <f t="shared" si="111"/>
        <v/>
      </c>
      <c r="I7" s="115" t="str">
        <f t="shared" si="111"/>
        <v>Работал</v>
      </c>
      <c r="J7" s="115" t="str">
        <f t="shared" si="111"/>
        <v>Работал</v>
      </c>
      <c r="K7" s="115" t="str">
        <f t="shared" si="111"/>
        <v>Работал</v>
      </c>
      <c r="L7" s="133" t="str">
        <f t="shared" si="111"/>
        <v/>
      </c>
      <c r="M7" s="133" t="str">
        <f t="shared" si="111"/>
        <v/>
      </c>
      <c r="N7" s="133" t="str">
        <f t="shared" si="111"/>
        <v/>
      </c>
      <c r="O7" s="115" t="str">
        <f t="shared" si="111"/>
        <v>Работал</v>
      </c>
      <c r="P7" s="115" t="str">
        <f t="shared" si="111"/>
        <v>Работал</v>
      </c>
      <c r="Q7" s="115" t="str">
        <f t="shared" si="111"/>
        <v>Работал</v>
      </c>
      <c r="R7" s="115" t="str">
        <f t="shared" si="111"/>
        <v>Работал</v>
      </c>
      <c r="S7" s="133" t="str">
        <f t="shared" si="111"/>
        <v/>
      </c>
      <c r="T7" s="133" t="str">
        <f t="shared" si="111"/>
        <v/>
      </c>
      <c r="U7" s="115" t="str">
        <f t="shared" si="111"/>
        <v>Работал</v>
      </c>
      <c r="V7" s="115" t="str">
        <f t="shared" si="111"/>
        <v>Работал</v>
      </c>
      <c r="W7" s="115" t="str">
        <f t="shared" si="111"/>
        <v>Работал</v>
      </c>
      <c r="X7" s="115" t="str">
        <f t="shared" si="111"/>
        <v>Работал</v>
      </c>
      <c r="Y7" s="115" t="str">
        <f t="shared" si="111"/>
        <v>Работал</v>
      </c>
      <c r="Z7" s="133" t="str">
        <f t="shared" si="111"/>
        <v/>
      </c>
      <c r="AA7" s="133" t="str">
        <f t="shared" si="111"/>
        <v/>
      </c>
      <c r="AB7" s="115" t="str">
        <f t="shared" si="111"/>
        <v>Работал</v>
      </c>
      <c r="AC7" s="115" t="str">
        <f t="shared" si="111"/>
        <v>Работал</v>
      </c>
      <c r="AD7" s="115" t="str">
        <f t="shared" si="111"/>
        <v>Работал</v>
      </c>
      <c r="AE7" s="115" t="str">
        <f t="shared" si="111"/>
        <v>Работал</v>
      </c>
      <c r="AF7" s="115" t="str">
        <f t="shared" si="111"/>
        <v>Работал</v>
      </c>
      <c r="AG7" s="133" t="str">
        <f t="shared" si="111"/>
        <v/>
      </c>
      <c r="AH7" s="133" t="str">
        <f t="shared" si="111"/>
        <v/>
      </c>
      <c r="AI7" s="115" t="str">
        <f t="shared" si="111"/>
        <v/>
      </c>
      <c r="AJ7" s="115" t="str">
        <f t="shared" si="111"/>
        <v/>
      </c>
    </row>
    <row r="8">
      <c r="A8" s="108">
        <v>9</v>
      </c>
      <c r="B8" s="113" t="str">
        <f>VLOOKUP($A8,Сотрудники!$A$3:$L$1202,2,0)</f>
        <v xml:space="preserve">Пойш Виталий</v>
      </c>
      <c r="C8" s="113" t="str">
        <f>VLOOKUP($A8,Сотрудники!$A$3:$L$1202,8,0)</f>
        <v>Екатеринбург</v>
      </c>
      <c r="D8" s="133" t="str">
        <f t="shared" si="111"/>
        <v/>
      </c>
      <c r="E8" s="133" t="str">
        <f t="shared" si="111"/>
        <v/>
      </c>
      <c r="F8" s="133" t="str">
        <f t="shared" si="111"/>
        <v/>
      </c>
      <c r="G8" s="114" t="str">
        <f t="shared" si="111"/>
        <v/>
      </c>
      <c r="H8" s="114" t="str">
        <f t="shared" si="111"/>
        <v/>
      </c>
      <c r="I8" s="115" t="str">
        <f t="shared" si="111"/>
        <v>Работал</v>
      </c>
      <c r="J8" s="115" t="str">
        <f t="shared" si="111"/>
        <v>Работал</v>
      </c>
      <c r="K8" s="115" t="str">
        <f t="shared" si="111"/>
        <v>Работал</v>
      </c>
      <c r="L8" s="133" t="str">
        <f t="shared" si="111"/>
        <v/>
      </c>
      <c r="M8" s="133" t="str">
        <f t="shared" si="111"/>
        <v/>
      </c>
      <c r="N8" s="133" t="str">
        <f t="shared" si="111"/>
        <v/>
      </c>
      <c r="O8" s="115" t="str">
        <f t="shared" si="111"/>
        <v>Работал</v>
      </c>
      <c r="P8" s="115" t="str">
        <f t="shared" si="111"/>
        <v>Работал</v>
      </c>
      <c r="Q8" s="115" t="str">
        <f t="shared" si="111"/>
        <v>Работал</v>
      </c>
      <c r="R8" s="115" t="str">
        <f t="shared" si="111"/>
        <v>Работал</v>
      </c>
      <c r="S8" s="133" t="str">
        <f t="shared" si="111"/>
        <v/>
      </c>
      <c r="T8" s="133" t="str">
        <f t="shared" si="111"/>
        <v/>
      </c>
      <c r="U8" s="115" t="str">
        <f t="shared" si="111"/>
        <v>Работал</v>
      </c>
      <c r="V8" s="115" t="str">
        <f t="shared" si="111"/>
        <v>Работал</v>
      </c>
      <c r="W8" s="115" t="str">
        <f t="shared" si="111"/>
        <v>Работал</v>
      </c>
      <c r="X8" s="115" t="str">
        <f t="shared" si="111"/>
        <v>Работал</v>
      </c>
      <c r="Y8" s="115" t="str">
        <f t="shared" si="111"/>
        <v>Работал</v>
      </c>
      <c r="Z8" s="133" t="str">
        <f t="shared" si="111"/>
        <v/>
      </c>
      <c r="AA8" s="133" t="str">
        <f t="shared" si="111"/>
        <v/>
      </c>
      <c r="AB8" s="115" t="str">
        <f t="shared" si="111"/>
        <v>Работал</v>
      </c>
      <c r="AC8" s="115" t="str">
        <f t="shared" si="111"/>
        <v>Работал</v>
      </c>
      <c r="AD8" s="115" t="str">
        <f t="shared" si="111"/>
        <v>Работал</v>
      </c>
      <c r="AE8" s="115" t="str">
        <f t="shared" si="111"/>
        <v>Работал</v>
      </c>
      <c r="AF8" s="115" t="str">
        <f t="shared" si="111"/>
        <v>Работал</v>
      </c>
      <c r="AG8" s="133" t="str">
        <f t="shared" si="111"/>
        <v/>
      </c>
      <c r="AH8" s="133" t="str">
        <f t="shared" si="111"/>
        <v/>
      </c>
      <c r="AI8" s="115" t="str">
        <f t="shared" si="111"/>
        <v/>
      </c>
      <c r="AJ8" s="115" t="str">
        <f t="shared" si="111"/>
        <v/>
      </c>
    </row>
    <row r="9">
      <c r="A9" s="108">
        <v>10</v>
      </c>
      <c r="B9" s="113" t="str">
        <f>VLOOKUP($A9,Сотрудники!$A$3:$L$1202,2,0)</f>
        <v xml:space="preserve">Офицеров Дмитрий</v>
      </c>
      <c r="C9" s="113" t="str">
        <f>VLOOKUP($A9,Сотрудники!$A$3:$L$1202,8,0)</f>
        <v>СПБ</v>
      </c>
      <c r="D9" s="133" t="str">
        <f t="shared" si="111"/>
        <v/>
      </c>
      <c r="E9" s="133" t="str">
        <f t="shared" si="111"/>
        <v/>
      </c>
      <c r="F9" s="133" t="str">
        <f t="shared" si="111"/>
        <v/>
      </c>
      <c r="G9" s="114" t="str">
        <f t="shared" si="111"/>
        <v/>
      </c>
      <c r="H9" s="114" t="str">
        <f t="shared" si="111"/>
        <v/>
      </c>
      <c r="I9" s="115" t="str">
        <f t="shared" si="111"/>
        <v>Работал</v>
      </c>
      <c r="J9" s="115" t="str">
        <f t="shared" si="111"/>
        <v>Работал</v>
      </c>
      <c r="K9" s="115" t="str">
        <f t="shared" si="111"/>
        <v>Работал</v>
      </c>
      <c r="L9" s="133" t="str">
        <f t="shared" si="111"/>
        <v/>
      </c>
      <c r="M9" s="133" t="str">
        <f t="shared" si="111"/>
        <v/>
      </c>
      <c r="N9" s="133" t="str">
        <f t="shared" si="111"/>
        <v/>
      </c>
      <c r="O9" s="115" t="str">
        <f t="shared" si="111"/>
        <v>Работал</v>
      </c>
      <c r="P9" s="115" t="str">
        <f t="shared" si="111"/>
        <v>Работал</v>
      </c>
      <c r="Q9" s="115" t="str">
        <f t="shared" si="111"/>
        <v>Работал</v>
      </c>
      <c r="R9" s="115" t="str">
        <f t="shared" si="111"/>
        <v>Работал</v>
      </c>
      <c r="S9" s="133" t="str">
        <f t="shared" si="111"/>
        <v/>
      </c>
      <c r="T9" s="133" t="str">
        <f t="shared" si="111"/>
        <v/>
      </c>
      <c r="U9" s="115" t="str">
        <f t="shared" si="111"/>
        <v>Работал</v>
      </c>
      <c r="V9" s="115" t="str">
        <f t="shared" si="111"/>
        <v>Работал</v>
      </c>
      <c r="W9" s="115" t="str">
        <f t="shared" si="111"/>
        <v>Работал</v>
      </c>
      <c r="X9" s="115" t="str">
        <f t="shared" si="111"/>
        <v>Работал</v>
      </c>
      <c r="Y9" s="115" t="str">
        <f t="shared" si="111"/>
        <v>Работал</v>
      </c>
      <c r="Z9" s="133" t="str">
        <f t="shared" si="111"/>
        <v/>
      </c>
      <c r="AA9" s="133" t="str">
        <f t="shared" si="111"/>
        <v/>
      </c>
      <c r="AB9" s="115" t="str">
        <f t="shared" si="111"/>
        <v>Работал</v>
      </c>
      <c r="AC9" s="115" t="str">
        <f t="shared" si="111"/>
        <v>Работал</v>
      </c>
      <c r="AD9" s="115" t="str">
        <f t="shared" si="111"/>
        <v>Работал</v>
      </c>
      <c r="AE9" s="115" t="str">
        <f t="shared" si="111"/>
        <v>Работал</v>
      </c>
      <c r="AF9" s="115" t="str">
        <f t="shared" si="111"/>
        <v>Работал</v>
      </c>
      <c r="AG9" s="133" t="str">
        <f t="shared" si="111"/>
        <v/>
      </c>
      <c r="AH9" s="133" t="str">
        <f t="shared" si="111"/>
        <v/>
      </c>
      <c r="AI9" s="115" t="str">
        <f t="shared" si="111"/>
        <v/>
      </c>
      <c r="AJ9" s="115" t="str">
        <f t="shared" si="111"/>
        <v/>
      </c>
    </row>
    <row r="10">
      <c r="A10" s="108">
        <v>11</v>
      </c>
      <c r="B10" s="113" t="str">
        <f>VLOOKUP($A10,Сотрудники!$A$3:$L$1202,2,0)</f>
        <v xml:space="preserve">Муштекенов Тимур</v>
      </c>
      <c r="C10" s="113" t="str">
        <f>VLOOKUP($A10,Сотрудники!$A$3:$L$1202,8,0)</f>
        <v>СПБ</v>
      </c>
      <c r="D10" s="133" t="str">
        <f t="shared" si="111"/>
        <v/>
      </c>
      <c r="E10" s="133" t="str">
        <f t="shared" si="111"/>
        <v/>
      </c>
      <c r="F10" s="133" t="str">
        <f t="shared" si="111"/>
        <v/>
      </c>
      <c r="G10" s="114" t="str">
        <f t="shared" si="111"/>
        <v/>
      </c>
      <c r="H10" s="114" t="str">
        <f t="shared" si="111"/>
        <v/>
      </c>
      <c r="I10" s="115" t="str">
        <f t="shared" si="111"/>
        <v>Работал</v>
      </c>
      <c r="J10" s="115" t="str">
        <f t="shared" si="111"/>
        <v>Работал</v>
      </c>
      <c r="K10" s="115" t="str">
        <f t="shared" si="111"/>
        <v>Работал</v>
      </c>
      <c r="L10" s="133" t="str">
        <f t="shared" si="111"/>
        <v/>
      </c>
      <c r="M10" s="133" t="str">
        <f t="shared" si="111"/>
        <v/>
      </c>
      <c r="N10" s="133" t="str">
        <f t="shared" si="111"/>
        <v/>
      </c>
      <c r="O10" s="115" t="str">
        <f t="shared" si="111"/>
        <v>Работал</v>
      </c>
      <c r="P10" s="115" t="str">
        <f t="shared" si="111"/>
        <v>Работал</v>
      </c>
      <c r="Q10" s="115" t="str">
        <f t="shared" si="111"/>
        <v>Работал</v>
      </c>
      <c r="R10" s="115" t="str">
        <f t="shared" si="111"/>
        <v>Работал</v>
      </c>
      <c r="S10" s="133" t="str">
        <f t="shared" si="111"/>
        <v/>
      </c>
      <c r="T10" s="133" t="str">
        <f t="shared" si="111"/>
        <v/>
      </c>
      <c r="U10" s="115" t="str">
        <f t="shared" si="111"/>
        <v>Работал</v>
      </c>
      <c r="V10" s="115" t="str">
        <f t="shared" si="111"/>
        <v>Работал</v>
      </c>
      <c r="W10" s="115" t="str">
        <f t="shared" si="111"/>
        <v>Работал</v>
      </c>
      <c r="X10" s="115" t="str">
        <f t="shared" si="111"/>
        <v>Работал</v>
      </c>
      <c r="Y10" s="115" t="str">
        <f t="shared" si="111"/>
        <v>Работал</v>
      </c>
      <c r="Z10" s="133" t="str">
        <f t="shared" si="111"/>
        <v/>
      </c>
      <c r="AA10" s="133" t="str">
        <f t="shared" si="111"/>
        <v/>
      </c>
      <c r="AB10" s="115" t="str">
        <f t="shared" ref="AB10:AJ10" si="112">IF(ISBLANK(AB46),"",IF(AB46=0,"Выходной",IF(AB46&lt;&gt;0,"Работал","")))</f>
        <v>Работал</v>
      </c>
      <c r="AC10" s="115" t="str">
        <f t="shared" si="112"/>
        <v>Работал</v>
      </c>
      <c r="AD10" s="115" t="str">
        <f t="shared" si="112"/>
        <v>Работал</v>
      </c>
      <c r="AE10" s="115" t="str">
        <f t="shared" si="112"/>
        <v>Работал</v>
      </c>
      <c r="AF10" s="115" t="str">
        <f t="shared" si="112"/>
        <v>Работал</v>
      </c>
      <c r="AG10" s="133" t="str">
        <f t="shared" si="112"/>
        <v/>
      </c>
      <c r="AH10" s="133" t="str">
        <f t="shared" si="112"/>
        <v/>
      </c>
      <c r="AI10" s="115" t="str">
        <f t="shared" si="112"/>
        <v/>
      </c>
      <c r="AJ10" s="115" t="str">
        <f t="shared" si="112"/>
        <v/>
      </c>
    </row>
    <row r="11">
      <c r="A11" s="108">
        <v>13</v>
      </c>
      <c r="B11" s="113" t="str">
        <f>VLOOKUP($A11,Сотрудники!$A$3:$L$1202,2,0)</f>
        <v xml:space="preserve">Богданов Михаил</v>
      </c>
      <c r="C11" s="113" t="str">
        <f>VLOOKUP($A11,Сотрудники!$A$3:$L$1202,8,0)</f>
        <v>СПБ</v>
      </c>
      <c r="D11" s="133" t="str">
        <f t="shared" si="111"/>
        <v/>
      </c>
      <c r="E11" s="133" t="str">
        <f t="shared" si="111"/>
        <v/>
      </c>
      <c r="F11" s="133" t="str">
        <f t="shared" si="111"/>
        <v/>
      </c>
      <c r="G11" s="114" t="str">
        <f t="shared" si="111"/>
        <v/>
      </c>
      <c r="H11" s="114" t="str">
        <f t="shared" si="111"/>
        <v/>
      </c>
      <c r="I11" s="115" t="str">
        <f t="shared" si="111"/>
        <v>Работал</v>
      </c>
      <c r="J11" s="115" t="str">
        <f t="shared" si="111"/>
        <v>Работал</v>
      </c>
      <c r="K11" s="115" t="str">
        <f t="shared" si="111"/>
        <v>Работал</v>
      </c>
      <c r="L11" s="133" t="str">
        <f t="shared" si="111"/>
        <v/>
      </c>
      <c r="M11" s="133" t="str">
        <f t="shared" si="111"/>
        <v/>
      </c>
      <c r="N11" s="133" t="str">
        <f t="shared" si="111"/>
        <v/>
      </c>
      <c r="O11" s="115" t="str">
        <f t="shared" si="111"/>
        <v>Работал</v>
      </c>
      <c r="P11" s="115" t="str">
        <f t="shared" si="111"/>
        <v>Работал</v>
      </c>
      <c r="Q11" s="115" t="str">
        <f t="shared" si="111"/>
        <v>Работал</v>
      </c>
      <c r="R11" s="115" t="str">
        <f t="shared" si="111"/>
        <v>Работал</v>
      </c>
      <c r="S11" s="133" t="str">
        <f t="shared" si="111"/>
        <v/>
      </c>
      <c r="T11" s="133" t="str">
        <f t="shared" si="111"/>
        <v/>
      </c>
      <c r="U11" s="115" t="str">
        <f t="shared" si="111"/>
        <v>Работал</v>
      </c>
      <c r="V11" s="115" t="str">
        <f t="shared" si="111"/>
        <v>Работал</v>
      </c>
      <c r="W11" s="115" t="str">
        <f t="shared" si="111"/>
        <v>Работал</v>
      </c>
      <c r="X11" s="115" t="str">
        <f t="shared" si="111"/>
        <v>Работал</v>
      </c>
      <c r="Y11" s="115" t="str">
        <f t="shared" si="111"/>
        <v>Работал</v>
      </c>
      <c r="Z11" s="133" t="str">
        <f t="shared" si="111"/>
        <v/>
      </c>
      <c r="AA11" s="133" t="str">
        <f t="shared" si="111"/>
        <v/>
      </c>
      <c r="AB11" s="115" t="str">
        <f t="shared" si="111"/>
        <v>Работал</v>
      </c>
      <c r="AC11" s="115" t="str">
        <f t="shared" si="111"/>
        <v>Работал</v>
      </c>
      <c r="AD11" s="115" t="str">
        <f t="shared" si="111"/>
        <v>Работал</v>
      </c>
      <c r="AE11" s="115" t="str">
        <f t="shared" si="111"/>
        <v>Работал</v>
      </c>
      <c r="AF11" s="115" t="str">
        <f t="shared" si="111"/>
        <v>Работал</v>
      </c>
      <c r="AG11" s="133" t="str">
        <f t="shared" si="111"/>
        <v/>
      </c>
      <c r="AH11" s="133" t="str">
        <f t="shared" si="111"/>
        <v/>
      </c>
      <c r="AI11" s="115" t="str">
        <f t="shared" si="111"/>
        <v/>
      </c>
      <c r="AJ11" s="115" t="str">
        <f t="shared" si="111"/>
        <v/>
      </c>
    </row>
    <row r="12">
      <c r="A12" s="108">
        <v>14</v>
      </c>
      <c r="B12" s="113" t="str">
        <f>VLOOKUP($A12,Сотрудники!$A$3:$L$1202,2,0)</f>
        <v xml:space="preserve">Смирнова Екатерина</v>
      </c>
      <c r="C12" s="113" t="str">
        <f>VLOOKUP($A12,Сотрудники!$A$3:$L$1202,8,0)</f>
        <v>Москва</v>
      </c>
      <c r="D12" s="133" t="str">
        <f t="shared" si="111"/>
        <v/>
      </c>
      <c r="E12" s="133" t="str">
        <f t="shared" si="111"/>
        <v/>
      </c>
      <c r="F12" s="133" t="str">
        <f t="shared" si="111"/>
        <v/>
      </c>
      <c r="G12" s="114" t="str">
        <f t="shared" si="111"/>
        <v/>
      </c>
      <c r="H12" s="114" t="str">
        <f t="shared" si="111"/>
        <v/>
      </c>
      <c r="I12" s="115" t="str">
        <f t="shared" si="111"/>
        <v>Работал</v>
      </c>
      <c r="J12" s="115" t="str">
        <f t="shared" si="111"/>
        <v>Работал</v>
      </c>
      <c r="K12" s="115" t="str">
        <f t="shared" si="111"/>
        <v>Работал</v>
      </c>
      <c r="L12" s="133" t="str">
        <f t="shared" si="111"/>
        <v/>
      </c>
      <c r="M12" s="133" t="str">
        <f t="shared" si="111"/>
        <v/>
      </c>
      <c r="N12" s="133" t="str">
        <f t="shared" si="111"/>
        <v/>
      </c>
      <c r="O12" s="115" t="str">
        <f t="shared" si="111"/>
        <v>Работал</v>
      </c>
      <c r="P12" s="115" t="str">
        <f t="shared" si="111"/>
        <v>Работал</v>
      </c>
      <c r="Q12" s="115" t="str">
        <f t="shared" si="111"/>
        <v>Работал</v>
      </c>
      <c r="R12" s="115" t="str">
        <f t="shared" si="111"/>
        <v>Работал</v>
      </c>
      <c r="S12" s="133" t="str">
        <f t="shared" si="111"/>
        <v/>
      </c>
      <c r="T12" s="133" t="str">
        <f t="shared" si="111"/>
        <v/>
      </c>
      <c r="U12" s="115" t="str">
        <f t="shared" si="111"/>
        <v>Работал</v>
      </c>
      <c r="V12" s="115" t="str">
        <f t="shared" si="111"/>
        <v>Работал</v>
      </c>
      <c r="W12" s="115" t="str">
        <f t="shared" si="111"/>
        <v>Работал</v>
      </c>
      <c r="X12" s="115" t="str">
        <f t="shared" si="111"/>
        <v>Работал</v>
      </c>
      <c r="Y12" s="115" t="str">
        <f t="shared" si="111"/>
        <v>Работал</v>
      </c>
      <c r="Z12" s="133" t="str">
        <f t="shared" si="111"/>
        <v/>
      </c>
      <c r="AA12" s="133" t="str">
        <f t="shared" si="111"/>
        <v/>
      </c>
      <c r="AB12" s="115" t="str">
        <f t="shared" si="111"/>
        <v>Работал</v>
      </c>
      <c r="AC12" s="115" t="str">
        <f t="shared" si="111"/>
        <v>Работал</v>
      </c>
      <c r="AD12" s="115" t="str">
        <f t="shared" si="111"/>
        <v>Работал</v>
      </c>
      <c r="AE12" s="115" t="str">
        <f t="shared" si="111"/>
        <v>Работал</v>
      </c>
      <c r="AF12" s="115" t="str">
        <f t="shared" si="111"/>
        <v>Работал</v>
      </c>
      <c r="AG12" s="133" t="str">
        <f t="shared" si="111"/>
        <v/>
      </c>
      <c r="AH12" s="133" t="str">
        <f t="shared" si="111"/>
        <v/>
      </c>
      <c r="AI12" s="115" t="str">
        <f t="shared" si="111"/>
        <v/>
      </c>
      <c r="AJ12" s="115" t="str">
        <f t="shared" si="111"/>
        <v/>
      </c>
    </row>
    <row r="13">
      <c r="A13" s="108">
        <v>15</v>
      </c>
      <c r="B13" s="113" t="str">
        <f>VLOOKUP($A13,Сотрудники!$A$3:$L$1202,2,0)</f>
        <v xml:space="preserve">Герасимова Елизавета</v>
      </c>
      <c r="C13" s="113" t="str">
        <f>VLOOKUP($A13,Сотрудники!$A$3:$L$1202,8,0)</f>
        <v>Москва</v>
      </c>
      <c r="D13" s="133" t="str">
        <f t="shared" si="111"/>
        <v/>
      </c>
      <c r="E13" s="133" t="str">
        <f t="shared" si="111"/>
        <v/>
      </c>
      <c r="F13" s="133" t="str">
        <f t="shared" si="111"/>
        <v/>
      </c>
      <c r="G13" s="114" t="str">
        <f t="shared" si="111"/>
        <v/>
      </c>
      <c r="H13" s="114" t="str">
        <f t="shared" si="111"/>
        <v/>
      </c>
      <c r="I13" s="115" t="str">
        <f t="shared" si="111"/>
        <v>Работал</v>
      </c>
      <c r="J13" s="115" t="str">
        <f t="shared" si="111"/>
        <v>Работал</v>
      </c>
      <c r="K13" s="115" t="str">
        <f t="shared" si="111"/>
        <v>Работал</v>
      </c>
      <c r="L13" s="133" t="str">
        <f t="shared" si="111"/>
        <v/>
      </c>
      <c r="M13" s="133" t="str">
        <f t="shared" si="111"/>
        <v/>
      </c>
      <c r="N13" s="133" t="str">
        <f t="shared" si="111"/>
        <v/>
      </c>
      <c r="O13" s="115" t="str">
        <f t="shared" si="111"/>
        <v>Работал</v>
      </c>
      <c r="P13" s="115" t="str">
        <f t="shared" si="111"/>
        <v>Работал</v>
      </c>
      <c r="Q13" s="115" t="str">
        <f t="shared" si="111"/>
        <v>Работал</v>
      </c>
      <c r="R13" s="115" t="str">
        <f t="shared" si="111"/>
        <v>Работал</v>
      </c>
      <c r="S13" s="133" t="str">
        <f t="shared" si="111"/>
        <v/>
      </c>
      <c r="T13" s="133" t="str">
        <f t="shared" si="111"/>
        <v/>
      </c>
      <c r="U13" s="115" t="str">
        <f t="shared" si="111"/>
        <v>Работал</v>
      </c>
      <c r="V13" s="115" t="str">
        <f t="shared" si="111"/>
        <v>Работал</v>
      </c>
      <c r="W13" s="115" t="str">
        <f t="shared" si="111"/>
        <v>Работал</v>
      </c>
      <c r="X13" s="115" t="str">
        <f t="shared" si="111"/>
        <v>Работал</v>
      </c>
      <c r="Y13" s="115" t="str">
        <f t="shared" si="111"/>
        <v>Работал</v>
      </c>
      <c r="Z13" s="133" t="str">
        <f t="shared" si="111"/>
        <v/>
      </c>
      <c r="AA13" s="133" t="str">
        <f t="shared" si="111"/>
        <v/>
      </c>
      <c r="AB13" s="115" t="str">
        <f t="shared" si="111"/>
        <v>Работал</v>
      </c>
      <c r="AC13" s="115" t="str">
        <f t="shared" si="111"/>
        <v>Работал</v>
      </c>
      <c r="AD13" s="115" t="str">
        <f t="shared" si="111"/>
        <v>Работал</v>
      </c>
      <c r="AE13" s="115" t="str">
        <f t="shared" si="111"/>
        <v>Работал</v>
      </c>
      <c r="AF13" s="115" t="str">
        <f t="shared" si="111"/>
        <v>Работал</v>
      </c>
      <c r="AG13" s="133" t="str">
        <f t="shared" si="111"/>
        <v/>
      </c>
      <c r="AH13" s="133" t="str">
        <f t="shared" si="111"/>
        <v/>
      </c>
      <c r="AI13" s="115" t="str">
        <f t="shared" si="111"/>
        <v/>
      </c>
      <c r="AJ13" s="115" t="str">
        <f t="shared" si="111"/>
        <v/>
      </c>
    </row>
    <row r="14">
      <c r="A14" s="108">
        <v>16</v>
      </c>
      <c r="B14" s="113" t="str">
        <f>VLOOKUP($A14,Сотрудники!$A$3:$L$1202,2,0)</f>
        <v xml:space="preserve">Абдуллаева Анжелика</v>
      </c>
      <c r="C14" s="113" t="str">
        <f>VLOOKUP($A14,Сотрудники!$A$3:$L$1202,8,0)</f>
        <v>Москва</v>
      </c>
      <c r="D14" s="133" t="str">
        <f t="shared" si="111"/>
        <v/>
      </c>
      <c r="E14" s="133" t="str">
        <f t="shared" si="111"/>
        <v/>
      </c>
      <c r="F14" s="133" t="str">
        <f t="shared" si="111"/>
        <v/>
      </c>
      <c r="G14" s="114" t="str">
        <f t="shared" si="111"/>
        <v/>
      </c>
      <c r="H14" s="114" t="str">
        <f t="shared" si="111"/>
        <v/>
      </c>
      <c r="I14" s="115" t="str">
        <f t="shared" si="111"/>
        <v>Работал</v>
      </c>
      <c r="J14" s="115" t="str">
        <f t="shared" si="111"/>
        <v>Работал</v>
      </c>
      <c r="K14" s="115" t="str">
        <f t="shared" si="111"/>
        <v>Работал</v>
      </c>
      <c r="L14" s="133" t="str">
        <f t="shared" si="111"/>
        <v/>
      </c>
      <c r="M14" s="133" t="str">
        <f t="shared" si="111"/>
        <v/>
      </c>
      <c r="N14" s="133" t="str">
        <f t="shared" si="111"/>
        <v/>
      </c>
      <c r="O14" s="115" t="str">
        <f t="shared" si="111"/>
        <v>Работал</v>
      </c>
      <c r="P14" s="115" t="str">
        <f t="shared" si="111"/>
        <v>Работал</v>
      </c>
      <c r="Q14" s="115" t="str">
        <f t="shared" si="111"/>
        <v>Работал</v>
      </c>
      <c r="R14" s="115" t="str">
        <f t="shared" si="111"/>
        <v>Работал</v>
      </c>
      <c r="S14" s="133" t="str">
        <f t="shared" si="111"/>
        <v/>
      </c>
      <c r="T14" s="133" t="str">
        <f t="shared" si="111"/>
        <v/>
      </c>
      <c r="U14" s="115" t="str">
        <f t="shared" si="111"/>
        <v>Работал</v>
      </c>
      <c r="V14" s="115" t="str">
        <f t="shared" si="111"/>
        <v>Работал</v>
      </c>
      <c r="W14" s="115" t="str">
        <f t="shared" si="111"/>
        <v>Работал</v>
      </c>
      <c r="X14" s="115" t="str">
        <f t="shared" si="111"/>
        <v>Работал</v>
      </c>
      <c r="Y14" s="115" t="str">
        <f t="shared" si="111"/>
        <v>Работал</v>
      </c>
      <c r="Z14" s="133" t="str">
        <f t="shared" si="111"/>
        <v/>
      </c>
      <c r="AA14" s="133" t="str">
        <f t="shared" si="111"/>
        <v/>
      </c>
      <c r="AB14" s="115" t="str">
        <f t="shared" si="111"/>
        <v>Работал</v>
      </c>
      <c r="AC14" s="115" t="str">
        <f t="shared" si="111"/>
        <v>Работал</v>
      </c>
      <c r="AD14" s="115" t="str">
        <f t="shared" si="111"/>
        <v>Работал</v>
      </c>
      <c r="AE14" s="115" t="str">
        <f t="shared" si="111"/>
        <v>Работал</v>
      </c>
      <c r="AF14" s="115" t="str">
        <f t="shared" si="111"/>
        <v>Работал</v>
      </c>
      <c r="AG14" s="133" t="str">
        <f t="shared" si="111"/>
        <v/>
      </c>
      <c r="AH14" s="133" t="str">
        <f t="shared" si="111"/>
        <v/>
      </c>
      <c r="AI14" s="115" t="str">
        <f t="shared" si="111"/>
        <v/>
      </c>
      <c r="AJ14" s="115" t="str">
        <f t="shared" si="111"/>
        <v/>
      </c>
    </row>
    <row r="15">
      <c r="A15" s="108">
        <v>17</v>
      </c>
      <c r="B15" s="113" t="str">
        <f>VLOOKUP($A15,Сотрудники!$A$3:$L$1202,2,0)</f>
        <v xml:space="preserve">Наймушин Евгений</v>
      </c>
      <c r="C15" s="113" t="str">
        <f>VLOOKUP($A15,Сотрудники!$A$3:$L$1202,8,0)</f>
        <v>Екатеринбург</v>
      </c>
      <c r="D15" s="133" t="str">
        <f t="shared" si="111"/>
        <v/>
      </c>
      <c r="E15" s="133" t="str">
        <f t="shared" si="111"/>
        <v/>
      </c>
      <c r="F15" s="133" t="str">
        <f t="shared" si="111"/>
        <v/>
      </c>
      <c r="G15" s="114" t="str">
        <f t="shared" si="111"/>
        <v/>
      </c>
      <c r="H15" s="114" t="str">
        <f t="shared" si="111"/>
        <v/>
      </c>
      <c r="I15" s="115" t="str">
        <f t="shared" si="111"/>
        <v>Работал</v>
      </c>
      <c r="J15" s="115" t="str">
        <f t="shared" si="111"/>
        <v>Работал</v>
      </c>
      <c r="K15" s="115" t="str">
        <f t="shared" si="111"/>
        <v>Работал</v>
      </c>
      <c r="L15" s="133" t="str">
        <f t="shared" si="111"/>
        <v/>
      </c>
      <c r="M15" s="133" t="str">
        <f t="shared" si="111"/>
        <v/>
      </c>
      <c r="N15" s="133" t="str">
        <f t="shared" si="111"/>
        <v/>
      </c>
      <c r="O15" s="115" t="str">
        <f t="shared" si="111"/>
        <v>Работал</v>
      </c>
      <c r="P15" s="115" t="str">
        <f t="shared" si="111"/>
        <v>Работал</v>
      </c>
      <c r="Q15" s="115" t="str">
        <f t="shared" si="111"/>
        <v>Работал</v>
      </c>
      <c r="R15" s="115" t="str">
        <f t="shared" si="111"/>
        <v>Работал</v>
      </c>
      <c r="S15" s="133" t="str">
        <f t="shared" si="111"/>
        <v/>
      </c>
      <c r="T15" s="133" t="str">
        <f t="shared" si="111"/>
        <v/>
      </c>
      <c r="U15" s="115" t="str">
        <f t="shared" si="111"/>
        <v>Работал</v>
      </c>
      <c r="V15" s="115" t="str">
        <f t="shared" si="111"/>
        <v>Работал</v>
      </c>
      <c r="W15" s="115" t="str">
        <f t="shared" si="111"/>
        <v>Работал</v>
      </c>
      <c r="X15" s="115" t="str">
        <f t="shared" si="111"/>
        <v>Работал</v>
      </c>
      <c r="Y15" s="115" t="str">
        <f t="shared" si="111"/>
        <v>Работал</v>
      </c>
      <c r="Z15" s="133" t="str">
        <f t="shared" si="111"/>
        <v/>
      </c>
      <c r="AA15" s="133" t="str">
        <f t="shared" si="111"/>
        <v/>
      </c>
      <c r="AB15" s="115" t="str">
        <f t="shared" si="111"/>
        <v>Работал</v>
      </c>
      <c r="AC15" s="115" t="str">
        <f t="shared" si="111"/>
        <v>Работал</v>
      </c>
      <c r="AD15" s="115" t="str">
        <f t="shared" si="111"/>
        <v>Работал</v>
      </c>
      <c r="AE15" s="115" t="str">
        <f t="shared" si="111"/>
        <v>Работал</v>
      </c>
      <c r="AF15" s="115" t="str">
        <f t="shared" si="111"/>
        <v>Работал</v>
      </c>
      <c r="AG15" s="133" t="str">
        <f t="shared" si="111"/>
        <v/>
      </c>
      <c r="AH15" s="133" t="str">
        <f t="shared" si="111"/>
        <v/>
      </c>
      <c r="AI15" s="115" t="str">
        <f t="shared" si="111"/>
        <v/>
      </c>
      <c r="AJ15" s="115" t="str">
        <f t="shared" si="111"/>
        <v/>
      </c>
    </row>
    <row r="16">
      <c r="A16" s="108">
        <v>18</v>
      </c>
      <c r="B16" s="113" t="str">
        <f>VLOOKUP($A16,Сотрудники!$A$3:$L$1202,2,0)</f>
        <v xml:space="preserve">Тимиргалеев Иван</v>
      </c>
      <c r="C16" s="113" t="str">
        <f>VLOOKUP($A16,Сотрудники!$A$3:$L$1202,8,0)</f>
        <v>Екатеринбург</v>
      </c>
      <c r="D16" s="133" t="str">
        <f t="shared" si="111"/>
        <v/>
      </c>
      <c r="E16" s="133" t="str">
        <f t="shared" si="111"/>
        <v/>
      </c>
      <c r="F16" s="133" t="str">
        <f t="shared" si="111"/>
        <v/>
      </c>
      <c r="G16" s="114" t="str">
        <f t="shared" si="111"/>
        <v/>
      </c>
      <c r="H16" s="114" t="str">
        <f t="shared" si="111"/>
        <v/>
      </c>
      <c r="I16" s="115" t="str">
        <f t="shared" si="111"/>
        <v>Работал</v>
      </c>
      <c r="J16" s="115" t="str">
        <f t="shared" si="111"/>
        <v>Работал</v>
      </c>
      <c r="K16" s="115" t="str">
        <f t="shared" si="111"/>
        <v>Работал</v>
      </c>
      <c r="L16" s="133" t="str">
        <f t="shared" si="111"/>
        <v/>
      </c>
      <c r="M16" s="133" t="str">
        <f t="shared" si="111"/>
        <v/>
      </c>
      <c r="N16" s="133" t="str">
        <f t="shared" si="111"/>
        <v/>
      </c>
      <c r="O16" s="115" t="str">
        <f t="shared" si="111"/>
        <v>Работал</v>
      </c>
      <c r="P16" s="115" t="str">
        <f t="shared" si="111"/>
        <v>Работал</v>
      </c>
      <c r="Q16" s="115" t="str">
        <f t="shared" si="111"/>
        <v>Работал</v>
      </c>
      <c r="R16" s="115" t="str">
        <f t="shared" si="111"/>
        <v>Работал</v>
      </c>
      <c r="S16" s="133" t="str">
        <f t="shared" si="111"/>
        <v/>
      </c>
      <c r="T16" s="133" t="str">
        <f t="shared" si="111"/>
        <v/>
      </c>
      <c r="U16" s="115" t="str">
        <f t="shared" si="111"/>
        <v>Работал</v>
      </c>
      <c r="V16" s="115" t="str">
        <f t="shared" si="111"/>
        <v>Работал</v>
      </c>
      <c r="W16" s="115" t="str">
        <f t="shared" si="111"/>
        <v>Работал</v>
      </c>
      <c r="X16" s="115" t="str">
        <f t="shared" si="111"/>
        <v>Работал</v>
      </c>
      <c r="Y16" s="115" t="str">
        <f t="shared" si="111"/>
        <v>Работал</v>
      </c>
      <c r="Z16" s="133" t="str">
        <f t="shared" si="111"/>
        <v/>
      </c>
      <c r="AA16" s="133" t="str">
        <f t="shared" si="111"/>
        <v/>
      </c>
      <c r="AB16" s="115" t="str">
        <f t="shared" si="111"/>
        <v>Работал</v>
      </c>
      <c r="AC16" s="115" t="str">
        <f t="shared" si="111"/>
        <v>Работал</v>
      </c>
      <c r="AD16" s="115" t="str">
        <f t="shared" si="111"/>
        <v>Работал</v>
      </c>
      <c r="AE16" s="115" t="str">
        <f t="shared" si="111"/>
        <v>Работал</v>
      </c>
      <c r="AF16" s="115" t="str">
        <f t="shared" si="111"/>
        <v>Работал</v>
      </c>
      <c r="AG16" s="133" t="str">
        <f t="shared" si="111"/>
        <v/>
      </c>
      <c r="AH16" s="133" t="str">
        <f t="shared" si="111"/>
        <v/>
      </c>
      <c r="AI16" s="115" t="str">
        <f t="shared" si="111"/>
        <v/>
      </c>
      <c r="AJ16" s="115" t="str">
        <f t="shared" si="111"/>
        <v/>
      </c>
    </row>
    <row r="17">
      <c r="A17" s="108">
        <v>19</v>
      </c>
      <c r="B17" s="113" t="str">
        <f>VLOOKUP($A17,Сотрудники!$A$3:$L$1202,2,0)</f>
        <v xml:space="preserve">Лопатин Максим</v>
      </c>
      <c r="C17" s="113" t="str">
        <f>VLOOKUP($A17,Сотрудники!$A$3:$L$1202,8,0)</f>
        <v>Москва</v>
      </c>
      <c r="D17" s="133" t="str">
        <f t="shared" si="111"/>
        <v/>
      </c>
      <c r="E17" s="133" t="str">
        <f t="shared" si="111"/>
        <v/>
      </c>
      <c r="F17" s="133" t="str">
        <f t="shared" si="111"/>
        <v/>
      </c>
      <c r="G17" s="114" t="str">
        <f t="shared" si="111"/>
        <v/>
      </c>
      <c r="H17" s="114" t="str">
        <f t="shared" si="111"/>
        <v/>
      </c>
      <c r="I17" s="115" t="str">
        <f t="shared" si="111"/>
        <v>Работал</v>
      </c>
      <c r="J17" s="115" t="str">
        <f t="shared" si="111"/>
        <v>Работал</v>
      </c>
      <c r="K17" s="115" t="str">
        <f t="shared" si="111"/>
        <v>Работал</v>
      </c>
      <c r="L17" s="133" t="str">
        <f t="shared" si="111"/>
        <v/>
      </c>
      <c r="M17" s="133" t="str">
        <f t="shared" si="111"/>
        <v/>
      </c>
      <c r="N17" s="133" t="str">
        <f t="shared" si="111"/>
        <v/>
      </c>
      <c r="O17" s="115" t="str">
        <f t="shared" si="111"/>
        <v>Работал</v>
      </c>
      <c r="P17" s="115" t="str">
        <f t="shared" si="111"/>
        <v>Работал</v>
      </c>
      <c r="Q17" s="115" t="str">
        <f t="shared" si="111"/>
        <v>Работал</v>
      </c>
      <c r="R17" s="115" t="str">
        <f t="shared" si="111"/>
        <v>Работал</v>
      </c>
      <c r="S17" s="133" t="str">
        <f t="shared" si="111"/>
        <v/>
      </c>
      <c r="T17" s="133" t="str">
        <f t="shared" si="111"/>
        <v/>
      </c>
      <c r="U17" s="115" t="str">
        <f t="shared" si="111"/>
        <v>Работал</v>
      </c>
      <c r="V17" s="115" t="str">
        <f t="shared" si="111"/>
        <v>Работал</v>
      </c>
      <c r="W17" s="115" t="str">
        <f t="shared" si="111"/>
        <v>Работал</v>
      </c>
      <c r="X17" s="115" t="str">
        <f t="shared" si="111"/>
        <v>Работал</v>
      </c>
      <c r="Y17" s="115" t="str">
        <f t="shared" si="111"/>
        <v>Работал</v>
      </c>
      <c r="Z17" s="133" t="str">
        <f t="shared" si="111"/>
        <v/>
      </c>
      <c r="AA17" s="133" t="str">
        <f t="shared" si="111"/>
        <v/>
      </c>
      <c r="AB17" s="115" t="str">
        <f t="shared" si="111"/>
        <v>Работал</v>
      </c>
      <c r="AC17" s="115" t="str">
        <f t="shared" si="111"/>
        <v>Работал</v>
      </c>
      <c r="AD17" s="115" t="str">
        <f t="shared" si="111"/>
        <v>Работал</v>
      </c>
      <c r="AE17" s="115" t="str">
        <f t="shared" si="111"/>
        <v>Работал</v>
      </c>
      <c r="AF17" s="115" t="str">
        <f t="shared" si="111"/>
        <v>Работал</v>
      </c>
      <c r="AG17" s="133" t="str">
        <f t="shared" si="111"/>
        <v/>
      </c>
      <c r="AH17" s="133" t="str">
        <f t="shared" si="111"/>
        <v/>
      </c>
      <c r="AI17" s="115" t="str">
        <f t="shared" si="111"/>
        <v/>
      </c>
      <c r="AJ17" s="115" t="str">
        <f t="shared" si="111"/>
        <v/>
      </c>
    </row>
    <row r="18">
      <c r="A18" s="108">
        <v>20</v>
      </c>
      <c r="B18" s="113" t="str">
        <f>VLOOKUP($A18,Сотрудники!$A$3:$L$1202,2,0)</f>
        <v xml:space="preserve">Калмурзаев Руслан </v>
      </c>
      <c r="C18" s="113" t="str">
        <f>VLOOKUP($A18,Сотрудники!$A$3:$L$1202,8,0)</f>
        <v>Москва</v>
      </c>
      <c r="D18" s="133" t="str">
        <f t="shared" si="111"/>
        <v/>
      </c>
      <c r="E18" s="133" t="str">
        <f t="shared" si="111"/>
        <v/>
      </c>
      <c r="F18" s="133" t="str">
        <f t="shared" si="111"/>
        <v/>
      </c>
      <c r="G18" s="114" t="str">
        <f t="shared" si="111"/>
        <v/>
      </c>
      <c r="H18" s="114" t="str">
        <f t="shared" si="111"/>
        <v/>
      </c>
      <c r="I18" s="115" t="str">
        <f t="shared" si="111"/>
        <v>Работал</v>
      </c>
      <c r="J18" s="115" t="str">
        <f t="shared" si="111"/>
        <v>Работал</v>
      </c>
      <c r="K18" s="115" t="str">
        <f t="shared" si="111"/>
        <v>Работал</v>
      </c>
      <c r="L18" s="133" t="str">
        <f t="shared" si="111"/>
        <v/>
      </c>
      <c r="M18" s="133" t="str">
        <f t="shared" si="111"/>
        <v/>
      </c>
      <c r="N18" s="133" t="str">
        <f t="shared" si="111"/>
        <v/>
      </c>
      <c r="O18" s="115" t="str">
        <f t="shared" si="111"/>
        <v>Работал</v>
      </c>
      <c r="P18" s="115" t="str">
        <f t="shared" si="111"/>
        <v>Работал</v>
      </c>
      <c r="Q18" s="115" t="str">
        <f t="shared" si="111"/>
        <v>Работал</v>
      </c>
      <c r="R18" s="115" t="str">
        <f t="shared" si="111"/>
        <v>Работал</v>
      </c>
      <c r="S18" s="133" t="str">
        <f t="shared" si="111"/>
        <v/>
      </c>
      <c r="T18" s="133" t="str">
        <f t="shared" si="111"/>
        <v/>
      </c>
      <c r="U18" s="115" t="str">
        <f t="shared" si="111"/>
        <v>Работал</v>
      </c>
      <c r="V18" s="115" t="str">
        <f t="shared" si="111"/>
        <v>Работал</v>
      </c>
      <c r="W18" s="115" t="str">
        <f t="shared" si="111"/>
        <v>Работал</v>
      </c>
      <c r="X18" s="115" t="str">
        <f t="shared" si="111"/>
        <v>Работал</v>
      </c>
      <c r="Y18" s="115" t="str">
        <f t="shared" si="111"/>
        <v>Работал</v>
      </c>
      <c r="Z18" s="133" t="str">
        <f t="shared" si="111"/>
        <v/>
      </c>
      <c r="AA18" s="133" t="str">
        <f t="shared" si="111"/>
        <v/>
      </c>
      <c r="AB18" s="115" t="str">
        <f t="shared" si="111"/>
        <v>Работал</v>
      </c>
      <c r="AC18" s="115" t="str">
        <f t="shared" si="111"/>
        <v>Работал</v>
      </c>
      <c r="AD18" s="115" t="str">
        <f t="shared" si="111"/>
        <v>Работал</v>
      </c>
      <c r="AE18" s="115" t="str">
        <f t="shared" si="111"/>
        <v>Работал</v>
      </c>
      <c r="AF18" s="115" t="str">
        <f t="shared" si="111"/>
        <v>Работал</v>
      </c>
      <c r="AG18" s="133" t="str">
        <f t="shared" si="111"/>
        <v/>
      </c>
      <c r="AH18" s="133" t="str">
        <f t="shared" si="111"/>
        <v/>
      </c>
      <c r="AI18" s="115" t="str">
        <f t="shared" si="111"/>
        <v/>
      </c>
      <c r="AJ18" s="115" t="str">
        <f t="shared" si="111"/>
        <v/>
      </c>
    </row>
    <row r="19">
      <c r="A19" s="108">
        <v>21</v>
      </c>
      <c r="B19" s="113" t="str">
        <f>VLOOKUP($A19,Сотрудники!$A$3:$L$1202,2,0)</f>
        <v xml:space="preserve">Шимберев Борис</v>
      </c>
      <c r="C19" s="113" t="str">
        <f>VLOOKUP($A19,Сотрудники!$A$3:$L$1202,8,0)</f>
        <v>СПБ</v>
      </c>
      <c r="D19" s="133" t="str">
        <f t="shared" si="111"/>
        <v/>
      </c>
      <c r="E19" s="133" t="str">
        <f t="shared" si="111"/>
        <v/>
      </c>
      <c r="F19" s="133" t="str">
        <f t="shared" si="111"/>
        <v/>
      </c>
      <c r="G19" s="114" t="str">
        <f t="shared" si="111"/>
        <v/>
      </c>
      <c r="H19" s="114" t="str">
        <f t="shared" si="111"/>
        <v/>
      </c>
      <c r="I19" s="115" t="str">
        <f t="shared" si="111"/>
        <v>Работал</v>
      </c>
      <c r="J19" s="115" t="str">
        <f t="shared" si="111"/>
        <v>Работал</v>
      </c>
      <c r="K19" s="115" t="str">
        <f t="shared" si="111"/>
        <v>Работал</v>
      </c>
      <c r="L19" s="133" t="str">
        <f t="shared" si="111"/>
        <v/>
      </c>
      <c r="M19" s="133" t="str">
        <f t="shared" si="111"/>
        <v/>
      </c>
      <c r="N19" s="133" t="str">
        <f t="shared" si="111"/>
        <v/>
      </c>
      <c r="O19" s="115" t="str">
        <f t="shared" si="111"/>
        <v>Работал</v>
      </c>
      <c r="P19" s="115" t="str">
        <f t="shared" si="111"/>
        <v>Работал</v>
      </c>
      <c r="Q19" s="115" t="str">
        <f t="shared" si="111"/>
        <v>Работал</v>
      </c>
      <c r="R19" s="115" t="str">
        <f t="shared" si="111"/>
        <v>Работал</v>
      </c>
      <c r="S19" s="133" t="str">
        <f t="shared" si="111"/>
        <v/>
      </c>
      <c r="T19" s="133" t="str">
        <f t="shared" si="111"/>
        <v/>
      </c>
      <c r="U19" s="115" t="str">
        <f t="shared" si="111"/>
        <v>Выходной</v>
      </c>
      <c r="V19" s="115" t="str">
        <f t="shared" si="111"/>
        <v>Выходной</v>
      </c>
      <c r="W19" s="115" t="str">
        <f t="shared" si="111"/>
        <v>Выходной</v>
      </c>
      <c r="X19" s="115" t="str">
        <f t="shared" si="111"/>
        <v>Работал</v>
      </c>
      <c r="Y19" s="115" t="str">
        <f t="shared" si="111"/>
        <v>Работал</v>
      </c>
      <c r="Z19" s="133" t="str">
        <f t="shared" si="111"/>
        <v/>
      </c>
      <c r="AA19" s="133" t="str">
        <f t="shared" si="111"/>
        <v/>
      </c>
      <c r="AB19" s="115" t="str">
        <f t="shared" si="111"/>
        <v>Работал</v>
      </c>
      <c r="AC19" s="115" t="str">
        <f t="shared" si="111"/>
        <v>Работал</v>
      </c>
      <c r="AD19" s="115" t="str">
        <f t="shared" si="111"/>
        <v>Работал</v>
      </c>
      <c r="AE19" s="115" t="str">
        <f t="shared" si="111"/>
        <v>Работал</v>
      </c>
      <c r="AF19" s="115" t="str">
        <f t="shared" si="111"/>
        <v>Работал</v>
      </c>
      <c r="AG19" s="133" t="str">
        <f t="shared" si="111"/>
        <v/>
      </c>
      <c r="AH19" s="133" t="str">
        <f t="shared" si="111"/>
        <v/>
      </c>
      <c r="AI19" s="115" t="str">
        <f t="shared" si="111"/>
        <v/>
      </c>
      <c r="AJ19" s="115" t="str">
        <f t="shared" si="111"/>
        <v/>
      </c>
    </row>
    <row r="20">
      <c r="A20" s="108">
        <v>22</v>
      </c>
      <c r="B20" s="113" t="str">
        <f>VLOOKUP($A20,Сотрудники!$A$3:$L$1202,2,0)</f>
        <v xml:space="preserve">Виштак Татьяна</v>
      </c>
      <c r="C20" s="113" t="str">
        <f>VLOOKUP($A20,Сотрудники!$A$3:$L$1202,8,0)</f>
        <v>Москва</v>
      </c>
      <c r="D20" s="133" t="str">
        <f t="shared" si="111"/>
        <v/>
      </c>
      <c r="E20" s="133" t="str">
        <f t="shared" si="111"/>
        <v/>
      </c>
      <c r="F20" s="133" t="str">
        <f t="shared" si="111"/>
        <v/>
      </c>
      <c r="G20" s="114" t="str">
        <f t="shared" si="111"/>
        <v/>
      </c>
      <c r="H20" s="114" t="str">
        <f t="shared" si="111"/>
        <v/>
      </c>
      <c r="I20" s="115" t="str">
        <f t="shared" si="111"/>
        <v>Работал</v>
      </c>
      <c r="J20" s="115" t="str">
        <f t="shared" si="111"/>
        <v>Работал</v>
      </c>
      <c r="K20" s="115" t="str">
        <f t="shared" si="111"/>
        <v>Работал</v>
      </c>
      <c r="L20" s="133" t="str">
        <f t="shared" si="111"/>
        <v/>
      </c>
      <c r="M20" s="133" t="str">
        <f t="shared" si="111"/>
        <v/>
      </c>
      <c r="N20" s="133" t="str">
        <f t="shared" si="111"/>
        <v/>
      </c>
      <c r="O20" s="115" t="str">
        <f t="shared" si="111"/>
        <v>Работал</v>
      </c>
      <c r="P20" s="115" t="str">
        <f t="shared" si="111"/>
        <v>Работал</v>
      </c>
      <c r="Q20" s="115" t="str">
        <f t="shared" si="111"/>
        <v>Работал</v>
      </c>
      <c r="R20" s="115" t="str">
        <f t="shared" si="111"/>
        <v>Работал</v>
      </c>
      <c r="S20" s="133" t="str">
        <f t="shared" ref="N20:AJ31" si="113">IF(ISBLANK(S56),"",IF(S56=0,"Выходной",IF(S56&lt;&gt;0,"Работал","")))</f>
        <v/>
      </c>
      <c r="T20" s="133" t="str">
        <f t="shared" si="113"/>
        <v/>
      </c>
      <c r="U20" s="115" t="str">
        <f t="shared" si="113"/>
        <v>Работал</v>
      </c>
      <c r="V20" s="115" t="str">
        <f t="shared" si="113"/>
        <v>Работал</v>
      </c>
      <c r="W20" s="115" t="str">
        <f t="shared" si="113"/>
        <v>Работал</v>
      </c>
      <c r="X20" s="115" t="str">
        <f t="shared" si="113"/>
        <v>Работал</v>
      </c>
      <c r="Y20" s="115" t="str">
        <f t="shared" si="113"/>
        <v>Работал</v>
      </c>
      <c r="Z20" s="133" t="str">
        <f t="shared" si="113"/>
        <v/>
      </c>
      <c r="AA20" s="133" t="str">
        <f t="shared" si="113"/>
        <v/>
      </c>
      <c r="AB20" s="115" t="str">
        <f t="shared" si="113"/>
        <v>Работал</v>
      </c>
      <c r="AC20" s="115" t="str">
        <f t="shared" si="113"/>
        <v>Работал</v>
      </c>
      <c r="AD20" s="115" t="str">
        <f t="shared" ref="AD20:AG24" si="114">IF(ISBLANK(AD56),"",IF(AD56=0,"Выходной",IF(AD56&lt;&gt;0,"Работал","")))</f>
        <v>Работал</v>
      </c>
      <c r="AE20" s="115" t="str">
        <f t="shared" si="114"/>
        <v>Работал</v>
      </c>
      <c r="AF20" s="115" t="str">
        <f t="shared" si="114"/>
        <v>Работал</v>
      </c>
      <c r="AG20" s="133" t="str">
        <f t="shared" si="114"/>
        <v/>
      </c>
      <c r="AH20" s="133" t="str">
        <f t="shared" si="113"/>
        <v/>
      </c>
      <c r="AI20" s="115" t="str">
        <f t="shared" si="113"/>
        <v/>
      </c>
      <c r="AJ20" s="115" t="str">
        <f t="shared" si="113"/>
        <v/>
      </c>
    </row>
    <row r="21">
      <c r="A21" s="108">
        <v>23</v>
      </c>
      <c r="B21" s="113" t="str">
        <f>VLOOKUP($A21,Сотрудники!$A$3:$L$1202,2,0)</f>
        <v xml:space="preserve">Путилов Александр</v>
      </c>
      <c r="C21" s="113" t="str">
        <f>VLOOKUP($A21,Сотрудники!$A$3:$L$1202,8,0)</f>
        <v>Екатеринбург</v>
      </c>
      <c r="D21" s="133" t="str">
        <f t="shared" si="111"/>
        <v/>
      </c>
      <c r="E21" s="133" t="str">
        <f t="shared" si="111"/>
        <v/>
      </c>
      <c r="F21" s="133" t="str">
        <f t="shared" si="111"/>
        <v/>
      </c>
      <c r="G21" s="114" t="str">
        <f t="shared" si="111"/>
        <v/>
      </c>
      <c r="H21" s="114" t="str">
        <f t="shared" si="111"/>
        <v/>
      </c>
      <c r="I21" s="115" t="str">
        <f t="shared" si="111"/>
        <v>Работал</v>
      </c>
      <c r="J21" s="115" t="str">
        <f t="shared" si="111"/>
        <v>Работал</v>
      </c>
      <c r="K21" s="115" t="str">
        <f t="shared" si="111"/>
        <v>Работал</v>
      </c>
      <c r="L21" s="133" t="str">
        <f t="shared" si="111"/>
        <v/>
      </c>
      <c r="M21" s="133" t="str">
        <f t="shared" si="111"/>
        <v/>
      </c>
      <c r="N21" s="133" t="str">
        <f t="shared" si="113"/>
        <v/>
      </c>
      <c r="O21" s="115" t="str">
        <f t="shared" si="113"/>
        <v>Работал</v>
      </c>
      <c r="P21" s="115" t="str">
        <f t="shared" si="113"/>
        <v>Работал</v>
      </c>
      <c r="Q21" s="115" t="str">
        <f t="shared" si="113"/>
        <v>Работал</v>
      </c>
      <c r="R21" s="115" t="str">
        <f t="shared" si="113"/>
        <v>Работал</v>
      </c>
      <c r="S21" s="133" t="str">
        <f t="shared" si="113"/>
        <v/>
      </c>
      <c r="T21" s="133" t="str">
        <f t="shared" si="113"/>
        <v/>
      </c>
      <c r="U21" s="115" t="str">
        <f t="shared" si="113"/>
        <v>Работал</v>
      </c>
      <c r="V21" s="115" t="str">
        <f t="shared" si="113"/>
        <v>Работал</v>
      </c>
      <c r="W21" s="115" t="str">
        <f t="shared" si="113"/>
        <v>Работал</v>
      </c>
      <c r="X21" s="115" t="str">
        <f t="shared" si="113"/>
        <v>Работал</v>
      </c>
      <c r="Y21" s="115" t="str">
        <f t="shared" si="113"/>
        <v>Работал</v>
      </c>
      <c r="Z21" s="133" t="str">
        <f t="shared" si="113"/>
        <v/>
      </c>
      <c r="AA21" s="133" t="str">
        <f t="shared" si="113"/>
        <v/>
      </c>
      <c r="AB21" s="115" t="str">
        <f t="shared" si="113"/>
        <v>Работал</v>
      </c>
      <c r="AC21" s="115" t="str">
        <f t="shared" si="113"/>
        <v>Работал</v>
      </c>
      <c r="AD21" s="115" t="str">
        <f t="shared" si="114"/>
        <v>Работал</v>
      </c>
      <c r="AE21" s="115" t="str">
        <f t="shared" si="114"/>
        <v>Работал</v>
      </c>
      <c r="AF21" s="115" t="str">
        <f t="shared" si="114"/>
        <v>Работал</v>
      </c>
      <c r="AG21" s="133" t="str">
        <f t="shared" si="114"/>
        <v/>
      </c>
      <c r="AH21" s="133" t="str">
        <f t="shared" si="113"/>
        <v/>
      </c>
      <c r="AI21" s="115" t="str">
        <f t="shared" si="113"/>
        <v/>
      </c>
      <c r="AJ21" s="115" t="str">
        <f t="shared" si="113"/>
        <v/>
      </c>
    </row>
    <row r="22">
      <c r="A22" s="108">
        <v>24</v>
      </c>
      <c r="B22" s="113" t="str">
        <f>VLOOKUP($A22,Сотрудники!$A$3:$L$1202,2,0)</f>
        <v xml:space="preserve">Цыганкова Анастасия</v>
      </c>
      <c r="C22" s="113" t="str">
        <f>VLOOKUP($A22,Сотрудники!$A$3:$L$1202,8,0)</f>
        <v>Москва</v>
      </c>
      <c r="D22" s="133" t="str">
        <f t="shared" si="111"/>
        <v/>
      </c>
      <c r="E22" s="133" t="str">
        <f t="shared" si="111"/>
        <v/>
      </c>
      <c r="F22" s="133" t="str">
        <f t="shared" si="111"/>
        <v/>
      </c>
      <c r="G22" s="114" t="str">
        <f t="shared" si="111"/>
        <v/>
      </c>
      <c r="H22" s="114" t="str">
        <f t="shared" si="111"/>
        <v/>
      </c>
      <c r="I22" s="115" t="str">
        <f t="shared" si="111"/>
        <v>Работал</v>
      </c>
      <c r="J22" s="115" t="str">
        <f t="shared" si="111"/>
        <v>Работал</v>
      </c>
      <c r="K22" s="115" t="str">
        <f t="shared" si="111"/>
        <v>Работал</v>
      </c>
      <c r="L22" s="133" t="str">
        <f t="shared" si="111"/>
        <v/>
      </c>
      <c r="M22" s="133" t="str">
        <f t="shared" si="111"/>
        <v/>
      </c>
      <c r="N22" s="133" t="str">
        <f t="shared" si="113"/>
        <v/>
      </c>
      <c r="O22" s="115" t="str">
        <f t="shared" si="113"/>
        <v>Работал</v>
      </c>
      <c r="P22" s="115" t="str">
        <f t="shared" si="113"/>
        <v>Работал</v>
      </c>
      <c r="Q22" s="115" t="str">
        <f t="shared" si="113"/>
        <v>Работал</v>
      </c>
      <c r="R22" s="115" t="str">
        <f t="shared" si="113"/>
        <v>Работал</v>
      </c>
      <c r="S22" s="133" t="str">
        <f t="shared" si="113"/>
        <v/>
      </c>
      <c r="T22" s="133" t="str">
        <f t="shared" si="113"/>
        <v/>
      </c>
      <c r="U22" s="115" t="str">
        <f t="shared" si="113"/>
        <v>Работал</v>
      </c>
      <c r="V22" s="115" t="str">
        <f t="shared" si="113"/>
        <v>Работал</v>
      </c>
      <c r="W22" s="115" t="str">
        <f t="shared" si="113"/>
        <v>Работал</v>
      </c>
      <c r="X22" s="115" t="str">
        <f t="shared" si="113"/>
        <v>Работал</v>
      </c>
      <c r="Y22" s="115" t="str">
        <f t="shared" si="113"/>
        <v>Работал</v>
      </c>
      <c r="Z22" s="133" t="str">
        <f t="shared" si="113"/>
        <v/>
      </c>
      <c r="AA22" s="133" t="str">
        <f t="shared" si="113"/>
        <v/>
      </c>
      <c r="AB22" s="115" t="str">
        <f t="shared" si="113"/>
        <v>Работал</v>
      </c>
      <c r="AC22" s="115" t="str">
        <f t="shared" si="113"/>
        <v>Работал</v>
      </c>
      <c r="AD22" s="115" t="str">
        <f t="shared" si="114"/>
        <v>Работал</v>
      </c>
      <c r="AE22" s="115" t="str">
        <f t="shared" si="114"/>
        <v>Работал</v>
      </c>
      <c r="AF22" s="115" t="str">
        <f t="shared" si="114"/>
        <v>Работал</v>
      </c>
      <c r="AG22" s="133" t="str">
        <f t="shared" si="114"/>
        <v/>
      </c>
      <c r="AH22" s="133" t="str">
        <f t="shared" si="113"/>
        <v/>
      </c>
      <c r="AI22" s="115" t="str">
        <f t="shared" si="113"/>
        <v/>
      </c>
      <c r="AJ22" s="115" t="str">
        <f t="shared" si="113"/>
        <v/>
      </c>
    </row>
    <row r="23">
      <c r="A23" s="108">
        <v>25</v>
      </c>
      <c r="B23" s="113" t="str">
        <f>VLOOKUP($A23,Сотрудники!$A$3:$L$1202,2,0)</f>
        <v xml:space="preserve">Беседин Игорь</v>
      </c>
      <c r="C23" s="113" t="str">
        <f>VLOOKUP($A23,Сотрудники!$A$3:$L$1202,8,0)</f>
        <v xml:space="preserve">Нижний Новгород</v>
      </c>
      <c r="D23" s="133" t="str">
        <f t="shared" si="111"/>
        <v/>
      </c>
      <c r="E23" s="133" t="str">
        <f t="shared" si="111"/>
        <v/>
      </c>
      <c r="F23" s="133" t="str">
        <f t="shared" si="111"/>
        <v/>
      </c>
      <c r="G23" s="114" t="str">
        <f t="shared" si="111"/>
        <v/>
      </c>
      <c r="H23" s="114" t="str">
        <f t="shared" si="111"/>
        <v/>
      </c>
      <c r="I23" s="115" t="str">
        <f t="shared" si="111"/>
        <v>Работал</v>
      </c>
      <c r="J23" s="115" t="str">
        <f t="shared" si="111"/>
        <v>Работал</v>
      </c>
      <c r="K23" s="115" t="str">
        <f t="shared" si="111"/>
        <v>Работал</v>
      </c>
      <c r="L23" s="133" t="str">
        <f t="shared" si="111"/>
        <v/>
      </c>
      <c r="M23" s="133" t="str">
        <f t="shared" si="111"/>
        <v/>
      </c>
      <c r="N23" s="133" t="str">
        <f t="shared" si="113"/>
        <v/>
      </c>
      <c r="O23" s="115" t="str">
        <f t="shared" si="113"/>
        <v>Работал</v>
      </c>
      <c r="P23" s="115" t="str">
        <f t="shared" si="113"/>
        <v>Работал</v>
      </c>
      <c r="Q23" s="115" t="str">
        <f t="shared" si="113"/>
        <v>Работал</v>
      </c>
      <c r="R23" s="115" t="str">
        <f t="shared" si="113"/>
        <v>Работал</v>
      </c>
      <c r="S23" s="133" t="str">
        <f t="shared" si="113"/>
        <v/>
      </c>
      <c r="T23" s="133" t="str">
        <f t="shared" si="113"/>
        <v/>
      </c>
      <c r="U23" s="115" t="str">
        <f t="shared" si="113"/>
        <v>Работал</v>
      </c>
      <c r="V23" s="115" t="str">
        <f t="shared" si="113"/>
        <v>Работал</v>
      </c>
      <c r="W23" s="115" t="str">
        <f t="shared" si="113"/>
        <v>Работал</v>
      </c>
      <c r="X23" s="115" t="str">
        <f t="shared" si="113"/>
        <v>Работал</v>
      </c>
      <c r="Y23" s="115" t="str">
        <f t="shared" si="113"/>
        <v>Работал</v>
      </c>
      <c r="Z23" s="133" t="str">
        <f t="shared" si="113"/>
        <v/>
      </c>
      <c r="AA23" s="133" t="str">
        <f t="shared" si="113"/>
        <v/>
      </c>
      <c r="AB23" s="115" t="str">
        <f t="shared" si="113"/>
        <v>Работал</v>
      </c>
      <c r="AC23" s="115" t="str">
        <f t="shared" si="113"/>
        <v>Работал</v>
      </c>
      <c r="AD23" s="115" t="str">
        <f t="shared" si="114"/>
        <v>Работал</v>
      </c>
      <c r="AE23" s="115" t="str">
        <f t="shared" si="114"/>
        <v>Работал</v>
      </c>
      <c r="AF23" s="115" t="str">
        <f t="shared" si="114"/>
        <v>Работал</v>
      </c>
      <c r="AG23" s="133" t="str">
        <f t="shared" si="114"/>
        <v/>
      </c>
      <c r="AH23" s="133" t="str">
        <f t="shared" si="113"/>
        <v/>
      </c>
      <c r="AI23" s="115" t="str">
        <f t="shared" si="113"/>
        <v/>
      </c>
      <c r="AJ23" s="115" t="str">
        <f t="shared" si="113"/>
        <v/>
      </c>
    </row>
    <row r="24">
      <c r="A24" s="108">
        <v>26</v>
      </c>
      <c r="B24" s="113" t="str">
        <f>VLOOKUP($A24,Сотрудники!$A$3:$L$1202,2,0)</f>
        <v xml:space="preserve">Молчанов Роман</v>
      </c>
      <c r="C24" s="113" t="str">
        <f>VLOOKUP($A24,Сотрудники!$A$3:$L$1202,8,0)</f>
        <v>Москва</v>
      </c>
      <c r="D24" s="133" t="str">
        <f t="shared" si="111"/>
        <v/>
      </c>
      <c r="E24" s="133" t="str">
        <f t="shared" si="111"/>
        <v/>
      </c>
      <c r="F24" s="133" t="str">
        <f t="shared" si="111"/>
        <v/>
      </c>
      <c r="G24" s="114" t="str">
        <f t="shared" si="111"/>
        <v/>
      </c>
      <c r="H24" s="114" t="str">
        <f t="shared" si="111"/>
        <v/>
      </c>
      <c r="I24" s="115" t="str">
        <f t="shared" si="111"/>
        <v>Работал</v>
      </c>
      <c r="J24" s="115" t="str">
        <f t="shared" si="111"/>
        <v>Работал</v>
      </c>
      <c r="K24" s="115" t="str">
        <f t="shared" si="111"/>
        <v>Работал</v>
      </c>
      <c r="L24" s="133" t="str">
        <f t="shared" si="111"/>
        <v/>
      </c>
      <c r="M24" s="133" t="str">
        <f t="shared" si="111"/>
        <v/>
      </c>
      <c r="N24" s="133" t="str">
        <f t="shared" si="113"/>
        <v/>
      </c>
      <c r="O24" s="115" t="str">
        <f t="shared" si="113"/>
        <v>Работал</v>
      </c>
      <c r="P24" s="115" t="str">
        <f t="shared" si="113"/>
        <v>Работал</v>
      </c>
      <c r="Q24" s="115" t="str">
        <f t="shared" si="113"/>
        <v>Работал</v>
      </c>
      <c r="R24" s="115" t="str">
        <f t="shared" si="113"/>
        <v>Работал</v>
      </c>
      <c r="S24" s="133" t="str">
        <f t="shared" si="113"/>
        <v/>
      </c>
      <c r="T24" s="133" t="str">
        <f t="shared" si="113"/>
        <v/>
      </c>
      <c r="U24" s="115" t="str">
        <f t="shared" si="113"/>
        <v>Работал</v>
      </c>
      <c r="V24" s="115" t="str">
        <f t="shared" si="113"/>
        <v>Работал</v>
      </c>
      <c r="W24" s="115" t="str">
        <f t="shared" si="113"/>
        <v>Работал</v>
      </c>
      <c r="X24" s="115" t="str">
        <f t="shared" si="113"/>
        <v>Работал</v>
      </c>
      <c r="Y24" s="115" t="str">
        <f t="shared" si="113"/>
        <v>Работал</v>
      </c>
      <c r="Z24" s="133" t="str">
        <f t="shared" si="113"/>
        <v/>
      </c>
      <c r="AA24" s="133" t="str">
        <f t="shared" si="113"/>
        <v/>
      </c>
      <c r="AB24" s="115" t="str">
        <f t="shared" si="113"/>
        <v>Работал</v>
      </c>
      <c r="AC24" s="115" t="str">
        <f t="shared" si="113"/>
        <v>Работал</v>
      </c>
      <c r="AD24" s="115" t="str">
        <f t="shared" si="114"/>
        <v>Работал</v>
      </c>
      <c r="AE24" s="115" t="str">
        <f t="shared" si="114"/>
        <v>Работал</v>
      </c>
      <c r="AF24" s="115" t="str">
        <f t="shared" si="114"/>
        <v>Работал</v>
      </c>
      <c r="AG24" s="133" t="str">
        <f t="shared" si="114"/>
        <v/>
      </c>
      <c r="AH24" s="133" t="str">
        <f t="shared" si="113"/>
        <v/>
      </c>
      <c r="AI24" s="115" t="str">
        <f t="shared" si="113"/>
        <v/>
      </c>
      <c r="AJ24" s="115" t="str">
        <f t="shared" si="113"/>
        <v/>
      </c>
    </row>
    <row r="25">
      <c r="A25" s="108">
        <v>27</v>
      </c>
      <c r="B25" s="113" t="str">
        <f>VLOOKUP($A25,Сотрудники!$A$3:$L$1202,2,0)</f>
        <v xml:space="preserve">Пузанов Андрей</v>
      </c>
      <c r="C25" s="113" t="str">
        <f>VLOOKUP($A25,Сотрудники!$A$3:$L$1202,8,0)</f>
        <v>Москва</v>
      </c>
      <c r="D25" s="133" t="str">
        <f t="shared" si="111"/>
        <v/>
      </c>
      <c r="E25" s="133" t="str">
        <f t="shared" si="111"/>
        <v/>
      </c>
      <c r="F25" s="133" t="str">
        <f t="shared" si="111"/>
        <v/>
      </c>
      <c r="G25" s="114" t="str">
        <f t="shared" si="111"/>
        <v/>
      </c>
      <c r="H25" s="114" t="str">
        <f t="shared" si="111"/>
        <v/>
      </c>
      <c r="I25" s="115" t="str">
        <f t="shared" si="111"/>
        <v>Работал</v>
      </c>
      <c r="J25" s="115" t="str">
        <f t="shared" si="111"/>
        <v>Работал</v>
      </c>
      <c r="K25" s="115" t="str">
        <f t="shared" si="111"/>
        <v>Работал</v>
      </c>
      <c r="L25" s="133" t="str">
        <f t="shared" si="111"/>
        <v/>
      </c>
      <c r="M25" s="133" t="str">
        <f t="shared" si="111"/>
        <v/>
      </c>
      <c r="N25" s="133" t="str">
        <f t="shared" si="113"/>
        <v/>
      </c>
      <c r="O25" s="115" t="str">
        <f t="shared" si="113"/>
        <v>Работал</v>
      </c>
      <c r="P25" s="115" t="str">
        <f t="shared" si="113"/>
        <v>Работал</v>
      </c>
      <c r="Q25" s="115" t="str">
        <f t="shared" si="113"/>
        <v>Работал</v>
      </c>
      <c r="R25" s="115" t="str">
        <f t="shared" si="113"/>
        <v>Работал</v>
      </c>
      <c r="S25" s="133" t="str">
        <f t="shared" si="113"/>
        <v/>
      </c>
      <c r="T25" s="133" t="str">
        <f t="shared" si="113"/>
        <v/>
      </c>
      <c r="U25" s="115" t="str">
        <f t="shared" si="113"/>
        <v>Работал</v>
      </c>
      <c r="V25" s="115" t="str">
        <f t="shared" si="113"/>
        <v>Работал</v>
      </c>
      <c r="W25" s="115" t="str">
        <f t="shared" si="113"/>
        <v>Работал</v>
      </c>
      <c r="X25" s="115" t="str">
        <f t="shared" si="113"/>
        <v>Работал</v>
      </c>
      <c r="Y25" s="115" t="str">
        <f t="shared" si="113"/>
        <v>Работал</v>
      </c>
      <c r="Z25" s="133" t="str">
        <f t="shared" si="113"/>
        <v/>
      </c>
      <c r="AA25" s="133" t="str">
        <f t="shared" si="113"/>
        <v/>
      </c>
      <c r="AB25" s="115" t="str">
        <f t="shared" si="113"/>
        <v>Работал</v>
      </c>
      <c r="AC25" s="115" t="str">
        <f t="shared" si="113"/>
        <v>Работал</v>
      </c>
      <c r="AD25" s="115" t="str">
        <f t="shared" si="113"/>
        <v>Работал</v>
      </c>
      <c r="AE25" s="115" t="str">
        <f t="shared" si="113"/>
        <v>Работал</v>
      </c>
      <c r="AF25" s="115" t="str">
        <f t="shared" si="113"/>
        <v>Работал</v>
      </c>
      <c r="AG25" s="133" t="str">
        <f t="shared" si="113"/>
        <v/>
      </c>
      <c r="AH25" s="133" t="str">
        <f t="shared" si="113"/>
        <v/>
      </c>
      <c r="AI25" s="115" t="str">
        <f t="shared" si="113"/>
        <v/>
      </c>
      <c r="AJ25" s="115" t="str">
        <f t="shared" si="113"/>
        <v/>
      </c>
    </row>
    <row r="26">
      <c r="A26" s="108">
        <v>28</v>
      </c>
      <c r="B26" s="113" t="str">
        <f>VLOOKUP($A26,Сотрудники!$A$3:$L$1202,2,0)</f>
        <v xml:space="preserve">Хотулев Дмитрий</v>
      </c>
      <c r="C26" s="113" t="str">
        <f>VLOOKUP($A26,Сотрудники!$A$3:$L$1202,8,0)</f>
        <v>Саратов</v>
      </c>
      <c r="D26" s="133" t="str">
        <f t="shared" si="111"/>
        <v/>
      </c>
      <c r="E26" s="133" t="str">
        <f t="shared" si="111"/>
        <v/>
      </c>
      <c r="F26" s="133" t="str">
        <f t="shared" si="111"/>
        <v/>
      </c>
      <c r="G26" s="114" t="str">
        <f t="shared" si="111"/>
        <v/>
      </c>
      <c r="H26" s="114" t="str">
        <f t="shared" si="111"/>
        <v/>
      </c>
      <c r="I26" s="115" t="str">
        <f t="shared" si="111"/>
        <v>Работал</v>
      </c>
      <c r="J26" s="115" t="str">
        <f t="shared" si="111"/>
        <v>Работал</v>
      </c>
      <c r="K26" s="115" t="str">
        <f t="shared" si="111"/>
        <v>Работал</v>
      </c>
      <c r="L26" s="133" t="str">
        <f t="shared" si="111"/>
        <v/>
      </c>
      <c r="M26" s="133" t="str">
        <f t="shared" si="111"/>
        <v/>
      </c>
      <c r="N26" s="133" t="str">
        <f t="shared" si="113"/>
        <v/>
      </c>
      <c r="O26" s="115" t="str">
        <f t="shared" si="113"/>
        <v>Работал</v>
      </c>
      <c r="P26" s="115" t="str">
        <f t="shared" si="113"/>
        <v>Работал</v>
      </c>
      <c r="Q26" s="115" t="str">
        <f t="shared" si="113"/>
        <v>Работал</v>
      </c>
      <c r="R26" s="115" t="str">
        <f t="shared" si="113"/>
        <v>Работал</v>
      </c>
      <c r="S26" s="133" t="str">
        <f t="shared" si="113"/>
        <v/>
      </c>
      <c r="T26" s="133" t="str">
        <f t="shared" si="113"/>
        <v/>
      </c>
      <c r="U26" s="115" t="str">
        <f t="shared" si="113"/>
        <v>Работал</v>
      </c>
      <c r="V26" s="115" t="str">
        <f t="shared" si="113"/>
        <v>Работал</v>
      </c>
      <c r="W26" s="115" t="str">
        <f t="shared" si="113"/>
        <v>Работал</v>
      </c>
      <c r="X26" s="115" t="str">
        <f t="shared" si="113"/>
        <v>Работал</v>
      </c>
      <c r="Y26" s="115" t="str">
        <f t="shared" si="113"/>
        <v>Работал</v>
      </c>
      <c r="Z26" s="133" t="str">
        <f t="shared" si="113"/>
        <v/>
      </c>
      <c r="AA26" s="133" t="str">
        <f t="shared" si="113"/>
        <v/>
      </c>
      <c r="AB26" s="115" t="str">
        <f t="shared" si="113"/>
        <v>Работал</v>
      </c>
      <c r="AC26" s="115" t="str">
        <f t="shared" si="113"/>
        <v>Работал</v>
      </c>
      <c r="AD26" s="115" t="str">
        <f t="shared" si="113"/>
        <v>Работал</v>
      </c>
      <c r="AE26" s="115" t="str">
        <f t="shared" si="113"/>
        <v>Работал</v>
      </c>
      <c r="AF26" s="115" t="str">
        <f t="shared" si="113"/>
        <v>Работал</v>
      </c>
      <c r="AG26" s="133" t="str">
        <f t="shared" si="113"/>
        <v/>
      </c>
      <c r="AH26" s="133" t="str">
        <f t="shared" si="113"/>
        <v/>
      </c>
      <c r="AI26" s="115" t="str">
        <f t="shared" si="113"/>
        <v/>
      </c>
      <c r="AJ26" s="115" t="str">
        <f t="shared" si="113"/>
        <v/>
      </c>
    </row>
    <row r="27">
      <c r="A27" s="108">
        <v>29</v>
      </c>
      <c r="B27" s="113" t="str">
        <f>VLOOKUP($A27,Сотрудники!$A$3:$L$1202,2,0)</f>
        <v xml:space="preserve">Воронцов Григорий</v>
      </c>
      <c r="C27" s="113" t="str">
        <f>VLOOKUP($A27,Сотрудники!$A$3:$L$1202,8,0)</f>
        <v>Екатеринбург</v>
      </c>
      <c r="D27" s="133" t="str">
        <f t="shared" si="111"/>
        <v/>
      </c>
      <c r="E27" s="133" t="str">
        <f t="shared" si="111"/>
        <v/>
      </c>
      <c r="F27" s="133" t="str">
        <f t="shared" si="111"/>
        <v/>
      </c>
      <c r="G27" s="114" t="str">
        <f t="shared" si="111"/>
        <v/>
      </c>
      <c r="H27" s="114" t="str">
        <f t="shared" si="111"/>
        <v/>
      </c>
      <c r="I27" s="115" t="str">
        <f t="shared" si="111"/>
        <v>Работал</v>
      </c>
      <c r="J27" s="115" t="str">
        <f t="shared" si="111"/>
        <v>Работал</v>
      </c>
      <c r="K27" s="115" t="str">
        <f t="shared" si="111"/>
        <v>Работал</v>
      </c>
      <c r="L27" s="133" t="str">
        <f t="shared" si="111"/>
        <v/>
      </c>
      <c r="M27" s="133" t="str">
        <f t="shared" si="111"/>
        <v/>
      </c>
      <c r="N27" s="133" t="str">
        <f t="shared" si="113"/>
        <v/>
      </c>
      <c r="O27" s="115" t="str">
        <f t="shared" si="113"/>
        <v>Работал</v>
      </c>
      <c r="P27" s="115" t="str">
        <f t="shared" si="113"/>
        <v>Работал</v>
      </c>
      <c r="Q27" s="115" t="str">
        <f t="shared" si="113"/>
        <v>Работал</v>
      </c>
      <c r="R27" s="115" t="str">
        <f t="shared" si="113"/>
        <v>Работал</v>
      </c>
      <c r="S27" s="133" t="str">
        <f t="shared" si="113"/>
        <v/>
      </c>
      <c r="T27" s="133" t="str">
        <f t="shared" si="113"/>
        <v/>
      </c>
      <c r="U27" s="115" t="str">
        <f t="shared" si="113"/>
        <v>Работал</v>
      </c>
      <c r="V27" s="115" t="str">
        <f t="shared" si="113"/>
        <v>Работал</v>
      </c>
      <c r="W27" s="115" t="str">
        <f t="shared" si="113"/>
        <v>Работал</v>
      </c>
      <c r="X27" s="115" t="str">
        <f t="shared" si="113"/>
        <v>Работал</v>
      </c>
      <c r="Y27" s="115" t="str">
        <f t="shared" si="113"/>
        <v>Работал</v>
      </c>
      <c r="Z27" s="133" t="str">
        <f t="shared" si="113"/>
        <v/>
      </c>
      <c r="AA27" s="133" t="str">
        <f t="shared" si="113"/>
        <v/>
      </c>
      <c r="AB27" s="115" t="str">
        <f t="shared" si="113"/>
        <v>Работал</v>
      </c>
      <c r="AC27" s="115" t="str">
        <f t="shared" si="113"/>
        <v>Работал</v>
      </c>
      <c r="AD27" s="115" t="str">
        <f t="shared" si="113"/>
        <v>Работал</v>
      </c>
      <c r="AE27" s="115" t="str">
        <f t="shared" si="113"/>
        <v>Работал</v>
      </c>
      <c r="AF27" s="115" t="str">
        <f t="shared" si="113"/>
        <v>Работал</v>
      </c>
      <c r="AG27" s="133" t="str">
        <f t="shared" si="113"/>
        <v/>
      </c>
      <c r="AH27" s="133" t="str">
        <f t="shared" si="113"/>
        <v/>
      </c>
      <c r="AI27" s="115" t="str">
        <f t="shared" si="113"/>
        <v/>
      </c>
      <c r="AJ27" s="115" t="str">
        <f t="shared" si="113"/>
        <v/>
      </c>
    </row>
    <row r="28">
      <c r="A28" s="108">
        <v>30</v>
      </c>
      <c r="B28" s="113" t="str">
        <f>VLOOKUP($A28,Сотрудники!$A$3:$L$1202,2,0)</f>
        <v xml:space="preserve">Тарасов Алексей</v>
      </c>
      <c r="C28" s="113" t="str">
        <f>VLOOKUP($A28,Сотрудники!$A$3:$L$1202,8,0)</f>
        <v>СПБ</v>
      </c>
      <c r="D28" s="133" t="str">
        <f t="shared" si="111"/>
        <v/>
      </c>
      <c r="E28" s="133" t="str">
        <f t="shared" si="111"/>
        <v/>
      </c>
      <c r="F28" s="133" t="str">
        <f t="shared" si="111"/>
        <v/>
      </c>
      <c r="G28" s="114" t="str">
        <f t="shared" si="111"/>
        <v/>
      </c>
      <c r="H28" s="114" t="str">
        <f t="shared" si="111"/>
        <v/>
      </c>
      <c r="I28" s="115" t="str">
        <f t="shared" si="111"/>
        <v>Работал</v>
      </c>
      <c r="J28" s="115" t="str">
        <f t="shared" si="111"/>
        <v>Работал</v>
      </c>
      <c r="K28" s="115" t="str">
        <f t="shared" si="111"/>
        <v>Работал</v>
      </c>
      <c r="L28" s="133" t="str">
        <f t="shared" si="111"/>
        <v/>
      </c>
      <c r="M28" s="133" t="str">
        <f t="shared" si="111"/>
        <v/>
      </c>
      <c r="N28" s="133" t="str">
        <f t="shared" si="113"/>
        <v/>
      </c>
      <c r="O28" s="115" t="str">
        <f t="shared" si="113"/>
        <v>Работал</v>
      </c>
      <c r="P28" s="115" t="str">
        <f t="shared" si="113"/>
        <v>Работал</v>
      </c>
      <c r="Q28" s="115" t="str">
        <f t="shared" si="113"/>
        <v>Работал</v>
      </c>
      <c r="R28" s="115" t="str">
        <f t="shared" si="113"/>
        <v>Работал</v>
      </c>
      <c r="S28" s="133" t="str">
        <f t="shared" si="113"/>
        <v/>
      </c>
      <c r="T28" s="133" t="str">
        <f t="shared" si="113"/>
        <v/>
      </c>
      <c r="U28" s="115" t="str">
        <f t="shared" si="113"/>
        <v>Работал</v>
      </c>
      <c r="V28" s="115" t="str">
        <f t="shared" si="113"/>
        <v>Работал</v>
      </c>
      <c r="W28" s="115" t="str">
        <f t="shared" si="113"/>
        <v>Работал</v>
      </c>
      <c r="X28" s="115" t="str">
        <f t="shared" si="113"/>
        <v>Работал</v>
      </c>
      <c r="Y28" s="115" t="str">
        <f t="shared" si="113"/>
        <v>Работал</v>
      </c>
      <c r="Z28" s="133" t="str">
        <f t="shared" si="113"/>
        <v/>
      </c>
      <c r="AA28" s="133" t="str">
        <f t="shared" si="113"/>
        <v/>
      </c>
      <c r="AB28" s="115" t="str">
        <f t="shared" si="113"/>
        <v>Работал</v>
      </c>
      <c r="AC28" s="115" t="str">
        <f t="shared" si="113"/>
        <v>Работал</v>
      </c>
      <c r="AD28" s="115" t="str">
        <f t="shared" si="113"/>
        <v>Работал</v>
      </c>
      <c r="AE28" s="115" t="str">
        <f t="shared" si="113"/>
        <v>Работал</v>
      </c>
      <c r="AF28" s="115" t="str">
        <f t="shared" si="113"/>
        <v>Работал</v>
      </c>
      <c r="AG28" s="133" t="str">
        <f t="shared" si="113"/>
        <v/>
      </c>
      <c r="AH28" s="133" t="str">
        <f t="shared" si="113"/>
        <v/>
      </c>
      <c r="AI28" s="115" t="str">
        <f t="shared" si="113"/>
        <v/>
      </c>
      <c r="AJ28" s="115" t="str">
        <f t="shared" si="113"/>
        <v/>
      </c>
    </row>
    <row r="29">
      <c r="A29" s="108">
        <v>31</v>
      </c>
      <c r="B29" s="113" t="str">
        <f>VLOOKUP($A29,Сотрудники!$A$3:$L$1202,2,0)</f>
        <v xml:space="preserve">Саринков Андрей</v>
      </c>
      <c r="C29" s="113" t="str">
        <f>VLOOKUP($A29,Сотрудники!$A$3:$L$1202,8,0)</f>
        <v>Москва</v>
      </c>
      <c r="D29" s="133" t="str">
        <f t="shared" si="111"/>
        <v/>
      </c>
      <c r="E29" s="133" t="str">
        <f t="shared" si="111"/>
        <v/>
      </c>
      <c r="F29" s="133" t="str">
        <f t="shared" si="111"/>
        <v/>
      </c>
      <c r="G29" s="114" t="str">
        <f t="shared" si="111"/>
        <v/>
      </c>
      <c r="H29" s="114" t="str">
        <f t="shared" si="111"/>
        <v/>
      </c>
      <c r="I29" s="115" t="str">
        <f t="shared" si="111"/>
        <v>Работал</v>
      </c>
      <c r="J29" s="115" t="str">
        <f t="shared" si="111"/>
        <v>Работал</v>
      </c>
      <c r="K29" s="115" t="str">
        <f t="shared" si="111"/>
        <v>Работал</v>
      </c>
      <c r="L29" s="133" t="str">
        <f t="shared" si="111"/>
        <v/>
      </c>
      <c r="M29" s="133" t="str">
        <f t="shared" si="111"/>
        <v/>
      </c>
      <c r="N29" s="133" t="str">
        <f t="shared" si="113"/>
        <v/>
      </c>
      <c r="O29" s="115" t="str">
        <f t="shared" si="113"/>
        <v>Работал</v>
      </c>
      <c r="P29" s="115" t="str">
        <f t="shared" si="113"/>
        <v>Работал</v>
      </c>
      <c r="Q29" s="115" t="str">
        <f t="shared" si="113"/>
        <v>Работал</v>
      </c>
      <c r="R29" s="115" t="str">
        <f t="shared" si="113"/>
        <v>Работал</v>
      </c>
      <c r="S29" s="133" t="str">
        <f t="shared" si="113"/>
        <v/>
      </c>
      <c r="T29" s="133" t="str">
        <f t="shared" si="113"/>
        <v/>
      </c>
      <c r="U29" s="115" t="str">
        <f t="shared" si="113"/>
        <v>Работал</v>
      </c>
      <c r="V29" s="115" t="str">
        <f t="shared" si="113"/>
        <v>Работал</v>
      </c>
      <c r="W29" s="115" t="str">
        <f t="shared" si="113"/>
        <v>Работал</v>
      </c>
      <c r="X29" s="115" t="str">
        <f t="shared" si="113"/>
        <v>Работал</v>
      </c>
      <c r="Y29" s="115" t="str">
        <f t="shared" si="113"/>
        <v>Работал</v>
      </c>
      <c r="Z29" s="133" t="str">
        <f t="shared" si="113"/>
        <v/>
      </c>
      <c r="AA29" s="133" t="str">
        <f t="shared" si="113"/>
        <v/>
      </c>
      <c r="AB29" s="115" t="str">
        <f t="shared" si="113"/>
        <v>Работал</v>
      </c>
      <c r="AC29" s="115" t="str">
        <f t="shared" si="113"/>
        <v>Работал</v>
      </c>
      <c r="AD29" s="115" t="str">
        <f t="shared" si="113"/>
        <v>Работал</v>
      </c>
      <c r="AE29" s="115" t="str">
        <f t="shared" si="113"/>
        <v>Работал</v>
      </c>
      <c r="AF29" s="115" t="str">
        <f t="shared" si="113"/>
        <v>Работал</v>
      </c>
      <c r="AG29" s="133" t="str">
        <f t="shared" si="113"/>
        <v/>
      </c>
      <c r="AH29" s="133" t="str">
        <f t="shared" si="113"/>
        <v/>
      </c>
      <c r="AI29" s="115" t="str">
        <f t="shared" si="113"/>
        <v/>
      </c>
      <c r="AJ29" s="115" t="str">
        <f t="shared" si="113"/>
        <v/>
      </c>
    </row>
    <row r="30">
      <c r="A30" s="108">
        <v>32</v>
      </c>
      <c r="B30" s="113" t="str">
        <f>VLOOKUP($A30,Сотрудники!$A$3:$L$1202,2,0)</f>
        <v xml:space="preserve">Смердов Алексей</v>
      </c>
      <c r="C30" s="113" t="str">
        <f>VLOOKUP($A30,Сотрудники!$A$3:$L$1202,8,0)</f>
        <v>Екатеринбург</v>
      </c>
      <c r="D30" s="133" t="str">
        <f t="shared" si="111"/>
        <v/>
      </c>
      <c r="E30" s="133" t="str">
        <f t="shared" si="111"/>
        <v/>
      </c>
      <c r="F30" s="133" t="str">
        <f t="shared" si="111"/>
        <v/>
      </c>
      <c r="G30" s="114" t="str">
        <f t="shared" si="111"/>
        <v/>
      </c>
      <c r="H30" s="114" t="str">
        <f t="shared" si="111"/>
        <v/>
      </c>
      <c r="I30" s="115" t="str">
        <f t="shared" si="111"/>
        <v>Работал</v>
      </c>
      <c r="J30" s="115" t="str">
        <f t="shared" si="111"/>
        <v>Работал</v>
      </c>
      <c r="K30" s="115" t="str">
        <f t="shared" si="111"/>
        <v>Работал</v>
      </c>
      <c r="L30" s="133" t="str">
        <f t="shared" si="111"/>
        <v/>
      </c>
      <c r="M30" s="133" t="str">
        <f t="shared" si="111"/>
        <v/>
      </c>
      <c r="N30" s="133" t="str">
        <f t="shared" si="113"/>
        <v/>
      </c>
      <c r="O30" s="115" t="str">
        <f t="shared" si="113"/>
        <v>Выходной</v>
      </c>
      <c r="P30" s="115" t="str">
        <f t="shared" si="113"/>
        <v>Выходной</v>
      </c>
      <c r="Q30" s="115" t="str">
        <f t="shared" si="113"/>
        <v>Выходной</v>
      </c>
      <c r="R30" s="115" t="str">
        <f t="shared" si="113"/>
        <v>Выходной</v>
      </c>
      <c r="S30" s="133" t="str">
        <f t="shared" si="113"/>
        <v/>
      </c>
      <c r="T30" s="133" t="str">
        <f t="shared" si="113"/>
        <v/>
      </c>
      <c r="U30" s="115" t="str">
        <f t="shared" si="113"/>
        <v>Выходной</v>
      </c>
      <c r="V30" s="115" t="str">
        <f t="shared" si="113"/>
        <v>Выходной</v>
      </c>
      <c r="W30" s="115" t="str">
        <f t="shared" si="113"/>
        <v>Выходной</v>
      </c>
      <c r="X30" s="115" t="str">
        <f t="shared" si="113"/>
        <v>Выходной</v>
      </c>
      <c r="Y30" s="115" t="str">
        <f t="shared" si="113"/>
        <v>Выходной</v>
      </c>
      <c r="Z30" s="133" t="str">
        <f t="shared" si="113"/>
        <v/>
      </c>
      <c r="AA30" s="133" t="str">
        <f t="shared" si="113"/>
        <v/>
      </c>
      <c r="AB30" s="115" t="str">
        <f t="shared" si="113"/>
        <v>Выходной</v>
      </c>
      <c r="AC30" s="115" t="str">
        <f t="shared" si="113"/>
        <v>Работал</v>
      </c>
      <c r="AD30" s="115" t="str">
        <f t="shared" si="113"/>
        <v>Работал</v>
      </c>
      <c r="AE30" s="115" t="str">
        <f t="shared" si="113"/>
        <v>Работал</v>
      </c>
      <c r="AF30" s="115" t="str">
        <f t="shared" si="113"/>
        <v>Работал</v>
      </c>
      <c r="AG30" s="133" t="str">
        <f t="shared" si="113"/>
        <v/>
      </c>
      <c r="AH30" s="133" t="str">
        <f t="shared" si="113"/>
        <v/>
      </c>
      <c r="AI30" s="115" t="str">
        <f t="shared" si="113"/>
        <v/>
      </c>
      <c r="AJ30" s="115" t="str">
        <f t="shared" si="113"/>
        <v/>
      </c>
    </row>
    <row r="31">
      <c r="A31" s="108">
        <v>33</v>
      </c>
      <c r="B31" s="113" t="str">
        <f>VLOOKUP($A31,Сотрудники!$A$3:$L$1202,2,0)</f>
        <v xml:space="preserve">Киевский Сергей</v>
      </c>
      <c r="C31" s="113" t="str">
        <f>VLOOKUP($A31,Сотрудники!$A$3:$L$1202,8,0)</f>
        <v>Москва</v>
      </c>
      <c r="D31" s="133" t="str">
        <f t="shared" si="111"/>
        <v/>
      </c>
      <c r="E31" s="133" t="str">
        <f t="shared" si="111"/>
        <v/>
      </c>
      <c r="F31" s="133" t="str">
        <f t="shared" si="111"/>
        <v/>
      </c>
      <c r="G31" s="114" t="str">
        <f t="shared" si="111"/>
        <v/>
      </c>
      <c r="H31" s="114" t="str">
        <f t="shared" si="111"/>
        <v/>
      </c>
      <c r="I31" s="115" t="str">
        <f t="shared" si="111"/>
        <v>Работал</v>
      </c>
      <c r="J31" s="115" t="str">
        <f t="shared" si="111"/>
        <v>Работал</v>
      </c>
      <c r="K31" s="115" t="str">
        <f t="shared" si="111"/>
        <v>Работал</v>
      </c>
      <c r="L31" s="133" t="str">
        <f t="shared" si="111"/>
        <v/>
      </c>
      <c r="M31" s="133" t="str">
        <f t="shared" si="111"/>
        <v/>
      </c>
      <c r="N31" s="133" t="str">
        <f t="shared" si="113"/>
        <v/>
      </c>
      <c r="O31" s="115" t="str">
        <f t="shared" si="113"/>
        <v>Работал</v>
      </c>
      <c r="P31" s="115" t="str">
        <f t="shared" si="113"/>
        <v>Работал</v>
      </c>
      <c r="Q31" s="115" t="str">
        <f t="shared" si="113"/>
        <v>Работал</v>
      </c>
      <c r="R31" s="115" t="str">
        <f t="shared" si="113"/>
        <v>Работал</v>
      </c>
      <c r="S31" s="133" t="str">
        <f t="shared" si="113"/>
        <v/>
      </c>
      <c r="T31" s="133" t="str">
        <f t="shared" si="113"/>
        <v/>
      </c>
      <c r="U31" s="115" t="str">
        <f t="shared" si="113"/>
        <v>Работал</v>
      </c>
      <c r="V31" s="115" t="str">
        <f t="shared" si="113"/>
        <v>Работал</v>
      </c>
      <c r="W31" s="115" t="str">
        <f t="shared" si="113"/>
        <v>Работал</v>
      </c>
      <c r="X31" s="115" t="str">
        <f t="shared" si="113"/>
        <v>Работал</v>
      </c>
      <c r="Y31" s="115" t="str">
        <f t="shared" si="113"/>
        <v>Работал</v>
      </c>
      <c r="Z31" s="133" t="str">
        <f t="shared" si="113"/>
        <v/>
      </c>
      <c r="AA31" s="133" t="str">
        <f t="shared" si="113"/>
        <v/>
      </c>
      <c r="AB31" s="115" t="str">
        <f t="shared" si="113"/>
        <v>Работал</v>
      </c>
      <c r="AC31" s="115" t="str">
        <f t="shared" si="113"/>
        <v>Работал</v>
      </c>
      <c r="AD31" s="115" t="str">
        <f t="shared" si="113"/>
        <v>Работал</v>
      </c>
      <c r="AE31" s="115" t="str">
        <f t="shared" si="113"/>
        <v>Работал</v>
      </c>
      <c r="AF31" s="115" t="str">
        <f t="shared" si="113"/>
        <v>Работал</v>
      </c>
      <c r="AG31" s="133" t="str">
        <f t="shared" si="113"/>
        <v/>
      </c>
      <c r="AH31" s="133" t="str">
        <f t="shared" si="113"/>
        <v/>
      </c>
      <c r="AI31" s="115" t="str">
        <f t="shared" si="113"/>
        <v/>
      </c>
      <c r="AJ31" s="115" t="str">
        <f t="shared" si="113"/>
        <v/>
      </c>
    </row>
    <row r="32">
      <c r="A32" s="108">
        <v>34</v>
      </c>
      <c r="B32" s="113" t="str">
        <f>VLOOKUP($A32,Сотрудники!$A$3:$L$1202,2,0)</f>
        <v xml:space="preserve">Ильин Дмитрий</v>
      </c>
      <c r="C32" s="113" t="str">
        <f>VLOOKUP($A32,Сотрудники!$A$3:$L$1202,8,0)</f>
        <v>Казань</v>
      </c>
      <c r="D32" s="133" t="str">
        <f t="shared" si="111"/>
        <v/>
      </c>
      <c r="E32" s="133" t="str">
        <f t="shared" si="111"/>
        <v/>
      </c>
      <c r="F32" s="133" t="str">
        <f t="shared" si="111"/>
        <v/>
      </c>
      <c r="G32" s="114" t="str">
        <f t="shared" si="111"/>
        <v/>
      </c>
      <c r="H32" s="114" t="str">
        <f t="shared" si="111"/>
        <v/>
      </c>
      <c r="I32" s="115" t="str">
        <f t="shared" si="111"/>
        <v/>
      </c>
      <c r="J32" s="115" t="str">
        <f t="shared" si="111"/>
        <v/>
      </c>
      <c r="K32" s="115" t="str">
        <f t="shared" si="111"/>
        <v/>
      </c>
      <c r="L32" s="133" t="str">
        <f t="shared" si="111"/>
        <v/>
      </c>
      <c r="M32" s="133" t="str">
        <f t="shared" si="111"/>
        <v/>
      </c>
      <c r="N32" s="133" t="str">
        <f t="shared" si="111"/>
        <v/>
      </c>
      <c r="O32" s="115" t="str">
        <f t="shared" si="111"/>
        <v>Работал</v>
      </c>
      <c r="P32" s="115" t="str">
        <f t="shared" si="111"/>
        <v>Работал</v>
      </c>
      <c r="Q32" s="115" t="str">
        <f t="shared" si="111"/>
        <v>Работал</v>
      </c>
      <c r="R32" s="115" t="str">
        <f t="shared" si="111"/>
        <v>Работал</v>
      </c>
      <c r="S32" s="133" t="str">
        <f t="shared" si="111"/>
        <v/>
      </c>
      <c r="T32" s="133" t="str">
        <f t="shared" si="111"/>
        <v/>
      </c>
      <c r="U32" s="115" t="str">
        <f t="shared" si="111"/>
        <v>Работал</v>
      </c>
      <c r="V32" s="115" t="str">
        <f t="shared" si="111"/>
        <v>Работал</v>
      </c>
      <c r="W32" s="115" t="str">
        <f t="shared" si="111"/>
        <v>Работал</v>
      </c>
      <c r="X32" s="115" t="str">
        <f t="shared" si="111"/>
        <v>Работал</v>
      </c>
      <c r="Y32" s="115" t="str">
        <f t="shared" si="111"/>
        <v>Работал</v>
      </c>
      <c r="Z32" s="133" t="str">
        <f t="shared" si="111"/>
        <v/>
      </c>
      <c r="AA32" s="133" t="str">
        <f t="shared" si="111"/>
        <v/>
      </c>
      <c r="AB32" s="115" t="str">
        <f t="shared" si="111"/>
        <v>Работал</v>
      </c>
      <c r="AC32" s="115" t="str">
        <f t="shared" si="111"/>
        <v>Работал</v>
      </c>
      <c r="AD32" s="115" t="str">
        <f t="shared" si="111"/>
        <v>Работал</v>
      </c>
      <c r="AE32" s="115" t="str">
        <f t="shared" si="111"/>
        <v>Выходной</v>
      </c>
      <c r="AF32" s="115" t="str">
        <f t="shared" si="111"/>
        <v>Выходной</v>
      </c>
      <c r="AG32" s="133" t="str">
        <f t="shared" si="111"/>
        <v/>
      </c>
      <c r="AH32" s="133" t="str">
        <f t="shared" si="111"/>
        <v/>
      </c>
      <c r="AI32" s="115" t="str">
        <f t="shared" si="111"/>
        <v/>
      </c>
      <c r="AJ32" s="115" t="str">
        <f t="shared" si="111"/>
        <v/>
      </c>
    </row>
    <row r="33">
      <c r="A33" s="108">
        <v>35</v>
      </c>
      <c r="B33" s="113" t="str">
        <f>VLOOKUP($A33,Сотрудники!$A$3:$L$1202,2,0)</f>
        <v xml:space="preserve">Дмитриев Николай</v>
      </c>
      <c r="C33" s="113" t="str">
        <f>VLOOKUP($A33,Сотрудники!$A$3:$L$1202,8,0)</f>
        <v>Москва</v>
      </c>
      <c r="D33" s="133" t="str">
        <f t="shared" si="111"/>
        <v/>
      </c>
      <c r="E33" s="133" t="str">
        <f t="shared" si="111"/>
        <v/>
      </c>
      <c r="F33" s="133" t="str">
        <f t="shared" si="111"/>
        <v/>
      </c>
      <c r="G33" s="114" t="str">
        <f t="shared" si="111"/>
        <v/>
      </c>
      <c r="H33" s="114" t="str">
        <f t="shared" si="111"/>
        <v/>
      </c>
      <c r="I33" s="115" t="str">
        <f t="shared" si="111"/>
        <v/>
      </c>
      <c r="J33" s="115" t="str">
        <f t="shared" si="111"/>
        <v/>
      </c>
      <c r="K33" s="115" t="str">
        <f t="shared" si="111"/>
        <v/>
      </c>
      <c r="L33" s="133" t="str">
        <f t="shared" si="111"/>
        <v/>
      </c>
      <c r="M33" s="133" t="str">
        <f t="shared" si="111"/>
        <v/>
      </c>
      <c r="N33" s="133" t="str">
        <f t="shared" si="111"/>
        <v/>
      </c>
      <c r="O33" s="115" t="str">
        <f t="shared" si="111"/>
        <v/>
      </c>
      <c r="P33" s="115" t="str">
        <f t="shared" si="111"/>
        <v>Работал</v>
      </c>
      <c r="Q33" s="115" t="str">
        <f t="shared" si="111"/>
        <v>Работал</v>
      </c>
      <c r="R33" s="115" t="str">
        <f t="shared" si="111"/>
        <v>Работал</v>
      </c>
      <c r="S33" s="133" t="str">
        <f t="shared" si="111"/>
        <v/>
      </c>
      <c r="T33" s="133" t="str">
        <f t="shared" si="111"/>
        <v/>
      </c>
      <c r="U33" s="115" t="str">
        <f t="shared" si="111"/>
        <v>Работал</v>
      </c>
      <c r="V33" s="115" t="str">
        <f t="shared" si="111"/>
        <v>Работал</v>
      </c>
      <c r="W33" s="115" t="str">
        <f t="shared" si="111"/>
        <v>Работал</v>
      </c>
      <c r="X33" s="115" t="str">
        <f t="shared" si="111"/>
        <v>Работал</v>
      </c>
      <c r="Y33" s="115" t="str">
        <f t="shared" si="111"/>
        <v>Работал</v>
      </c>
      <c r="Z33" s="133" t="str">
        <f t="shared" si="111"/>
        <v/>
      </c>
      <c r="AA33" s="133" t="str">
        <f t="shared" si="111"/>
        <v/>
      </c>
      <c r="AB33" s="115" t="str">
        <f t="shared" si="111"/>
        <v>Работал</v>
      </c>
      <c r="AC33" s="115" t="str">
        <f t="shared" si="111"/>
        <v>Работал</v>
      </c>
      <c r="AD33" s="115" t="str">
        <f t="shared" si="111"/>
        <v>Работал</v>
      </c>
      <c r="AE33" s="115" t="str">
        <f t="shared" si="111"/>
        <v>Работал</v>
      </c>
      <c r="AF33" s="115" t="str">
        <f t="shared" si="111"/>
        <v>Работал</v>
      </c>
      <c r="AG33" s="133" t="str">
        <f t="shared" si="111"/>
        <v/>
      </c>
      <c r="AH33" s="133" t="str">
        <f t="shared" si="111"/>
        <v/>
      </c>
      <c r="AI33" s="115" t="str">
        <f t="shared" si="111"/>
        <v/>
      </c>
      <c r="AJ33" s="115" t="str">
        <f t="shared" si="111"/>
        <v/>
      </c>
    </row>
    <row r="34">
      <c r="A34" s="108">
        <v>36</v>
      </c>
      <c r="B34" s="113" t="str">
        <f>VLOOKUP($A34,Сотрудники!$A$3:$L$1202,2,0)</f>
        <v xml:space="preserve">Юркин Николай</v>
      </c>
      <c r="C34" s="113" t="str">
        <f>VLOOKUP($A34,Сотрудники!$A$3:$L$1202,8,0)</f>
        <v>Москва</v>
      </c>
      <c r="D34" s="133" t="str">
        <f t="shared" si="111"/>
        <v/>
      </c>
      <c r="E34" s="133" t="str">
        <f t="shared" si="111"/>
        <v/>
      </c>
      <c r="F34" s="133" t="str">
        <f t="shared" si="111"/>
        <v/>
      </c>
      <c r="G34" s="114" t="str">
        <f t="shared" si="111"/>
        <v/>
      </c>
      <c r="H34" s="114" t="str">
        <f t="shared" si="111"/>
        <v/>
      </c>
      <c r="I34" s="115" t="str">
        <f t="shared" si="111"/>
        <v/>
      </c>
      <c r="J34" s="115" t="str">
        <f t="shared" si="111"/>
        <v/>
      </c>
      <c r="K34" s="115" t="str">
        <f t="shared" si="111"/>
        <v/>
      </c>
      <c r="L34" s="133" t="str">
        <f t="shared" si="111"/>
        <v/>
      </c>
      <c r="M34" s="133" t="str">
        <f t="shared" si="111"/>
        <v/>
      </c>
      <c r="N34" s="133" t="str">
        <f t="shared" si="111"/>
        <v/>
      </c>
      <c r="O34" s="115" t="str">
        <f t="shared" si="111"/>
        <v/>
      </c>
      <c r="P34" s="115" t="str">
        <f t="shared" si="111"/>
        <v/>
      </c>
      <c r="Q34" s="115" t="str">
        <f t="shared" si="111"/>
        <v/>
      </c>
      <c r="R34" s="115" t="str">
        <f t="shared" si="111"/>
        <v/>
      </c>
      <c r="S34" s="133" t="str">
        <f t="shared" si="111"/>
        <v/>
      </c>
      <c r="T34" s="133" t="str">
        <f t="shared" si="111"/>
        <v/>
      </c>
      <c r="U34" s="115" t="str">
        <f t="shared" si="111"/>
        <v/>
      </c>
      <c r="V34" s="115" t="str">
        <f t="shared" si="111"/>
        <v/>
      </c>
      <c r="W34" s="115" t="str">
        <f t="shared" si="111"/>
        <v/>
      </c>
      <c r="X34" s="115" t="str">
        <f t="shared" si="111"/>
        <v/>
      </c>
      <c r="Y34" s="115" t="str">
        <f t="shared" si="111"/>
        <v/>
      </c>
      <c r="Z34" s="133" t="str">
        <f t="shared" si="111"/>
        <v/>
      </c>
      <c r="AA34" s="133" t="str">
        <f t="shared" si="111"/>
        <v/>
      </c>
      <c r="AB34" s="115" t="str">
        <f t="shared" si="111"/>
        <v>Работал</v>
      </c>
      <c r="AC34" s="115" t="str">
        <f t="shared" si="111"/>
        <v>Работал</v>
      </c>
      <c r="AD34" s="115" t="str">
        <f t="shared" si="111"/>
        <v>Работал</v>
      </c>
      <c r="AE34" s="115" t="str">
        <f t="shared" si="111"/>
        <v>Работал</v>
      </c>
      <c r="AF34" s="115" t="str">
        <f t="shared" si="111"/>
        <v>Работал</v>
      </c>
      <c r="AG34" s="133" t="str">
        <f t="shared" si="111"/>
        <v/>
      </c>
      <c r="AH34" s="133" t="str">
        <f t="shared" si="111"/>
        <v/>
      </c>
      <c r="AI34" s="115" t="str">
        <f t="shared" si="111"/>
        <v/>
      </c>
      <c r="AJ34" s="115" t="str">
        <f t="shared" si="111"/>
        <v/>
      </c>
    </row>
    <row r="35">
      <c r="A35" s="108">
        <v>37</v>
      </c>
      <c r="B35" s="113" t="str">
        <f>VLOOKUP($A35,Сотрудники!$A$3:$L$1202,2,0)</f>
        <v xml:space="preserve">Ионов Евгений</v>
      </c>
      <c r="C35" s="113" t="str">
        <f>VLOOKUP($A35,Сотрудники!$A$3:$L$1202,8,0)</f>
        <v>Москва</v>
      </c>
      <c r="D35" s="133" t="str">
        <f t="shared" si="111"/>
        <v/>
      </c>
      <c r="E35" s="133" t="str">
        <f t="shared" si="111"/>
        <v/>
      </c>
      <c r="F35" s="133" t="str">
        <f t="shared" si="111"/>
        <v/>
      </c>
      <c r="G35" s="114" t="str">
        <f t="shared" si="111"/>
        <v/>
      </c>
      <c r="H35" s="114" t="str">
        <f t="shared" si="111"/>
        <v/>
      </c>
      <c r="I35" s="115" t="str">
        <f t="shared" si="111"/>
        <v/>
      </c>
      <c r="J35" s="115" t="str">
        <f t="shared" si="111"/>
        <v/>
      </c>
      <c r="K35" s="115" t="str">
        <f t="shared" si="111"/>
        <v/>
      </c>
      <c r="L35" s="133" t="str">
        <f t="shared" si="111"/>
        <v/>
      </c>
      <c r="M35" s="133" t="str">
        <f t="shared" si="111"/>
        <v/>
      </c>
      <c r="N35" s="133" t="str">
        <f t="shared" si="111"/>
        <v/>
      </c>
      <c r="O35" s="115" t="str">
        <f t="shared" si="111"/>
        <v/>
      </c>
      <c r="P35" s="115" t="str">
        <f t="shared" si="111"/>
        <v/>
      </c>
      <c r="Q35" s="115" t="str">
        <f t="shared" si="111"/>
        <v/>
      </c>
      <c r="R35" s="115" t="str">
        <f t="shared" si="111"/>
        <v/>
      </c>
      <c r="S35" s="133" t="str">
        <f t="shared" si="111"/>
        <v/>
      </c>
      <c r="T35" s="133" t="str">
        <f t="shared" si="111"/>
        <v/>
      </c>
      <c r="U35" s="115" t="str">
        <f t="shared" si="111"/>
        <v/>
      </c>
      <c r="V35" s="115" t="str">
        <f t="shared" si="111"/>
        <v/>
      </c>
      <c r="W35" s="115" t="str">
        <f t="shared" si="111"/>
        <v/>
      </c>
      <c r="X35" s="115" t="str">
        <f t="shared" si="111"/>
        <v/>
      </c>
      <c r="Y35" s="115" t="str">
        <f t="shared" si="111"/>
        <v/>
      </c>
      <c r="Z35" s="133" t="str">
        <f t="shared" si="111"/>
        <v/>
      </c>
      <c r="AA35" s="133" t="str">
        <f t="shared" si="111"/>
        <v/>
      </c>
      <c r="AB35" s="115" t="str">
        <f t="shared" si="111"/>
        <v/>
      </c>
      <c r="AC35" s="115" t="str">
        <f t="shared" si="111"/>
        <v/>
      </c>
      <c r="AD35" s="115" t="str">
        <f t="shared" si="111"/>
        <v/>
      </c>
      <c r="AE35" s="115" t="str">
        <f t="shared" si="111"/>
        <v/>
      </c>
      <c r="AF35" s="115" t="str">
        <f t="shared" si="111"/>
        <v>Работал</v>
      </c>
      <c r="AG35" s="133" t="str">
        <f t="shared" si="111"/>
        <v/>
      </c>
      <c r="AH35" s="133" t="str">
        <f t="shared" si="111"/>
        <v/>
      </c>
      <c r="AI35" s="115" t="str">
        <f t="shared" si="111"/>
        <v/>
      </c>
      <c r="AJ35" s="115" t="str">
        <f t="shared" si="111"/>
        <v/>
      </c>
    </row>
    <row r="36">
      <c r="B36" s="116" t="s">
        <v>644</v>
      </c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</row>
    <row r="37">
      <c r="B37" s="117" t="s">
        <v>645</v>
      </c>
      <c r="C37" s="117" t="s">
        <v>646</v>
      </c>
      <c r="D37" s="117" t="s">
        <v>647</v>
      </c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</row>
    <row r="38">
      <c r="B38" s="116"/>
      <c r="C38" s="118" t="s">
        <v>643</v>
      </c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K38" s="116" t="s">
        <v>648</v>
      </c>
    </row>
    <row r="39">
      <c r="A39" s="113">
        <v>1</v>
      </c>
      <c r="B39" s="113" t="str">
        <f>VLOOKUP($A39,Сотрудники!$A$3:$L$1202,2,0)</f>
        <v xml:space="preserve">Кузьмин Антон</v>
      </c>
      <c r="C39" s="113" t="str">
        <f>VLOOKUP($A39,Сотрудники!$A$3:$L$1202,8,0)</f>
        <v>Москва</v>
      </c>
      <c r="D39" s="133"/>
      <c r="E39" s="133"/>
      <c r="F39" s="133"/>
      <c r="G39" s="114"/>
      <c r="H39" s="114"/>
      <c r="I39" s="115">
        <v>8</v>
      </c>
      <c r="J39" s="115">
        <v>8</v>
      </c>
      <c r="K39" s="115">
        <v>7</v>
      </c>
      <c r="L39" s="133"/>
      <c r="M39" s="133"/>
      <c r="N39" s="133"/>
      <c r="O39" s="115">
        <v>8</v>
      </c>
      <c r="P39" s="115">
        <v>8</v>
      </c>
      <c r="Q39" s="115">
        <v>8</v>
      </c>
      <c r="R39" s="115">
        <v>8</v>
      </c>
      <c r="S39" s="133"/>
      <c r="T39" s="133"/>
      <c r="U39" s="115">
        <v>8</v>
      </c>
      <c r="V39" s="115">
        <v>8</v>
      </c>
      <c r="W39" s="115">
        <v>8</v>
      </c>
      <c r="X39" s="115">
        <v>8</v>
      </c>
      <c r="Y39" s="115">
        <v>8</v>
      </c>
      <c r="Z39" s="133"/>
      <c r="AA39" s="133"/>
      <c r="AB39" s="115">
        <v>8</v>
      </c>
      <c r="AC39" s="115">
        <v>8</v>
      </c>
      <c r="AD39" s="115">
        <v>8</v>
      </c>
      <c r="AE39" s="115">
        <v>8</v>
      </c>
      <c r="AF39" s="115">
        <v>8</v>
      </c>
      <c r="AG39" s="133"/>
      <c r="AH39" s="133"/>
      <c r="AI39" s="115"/>
      <c r="AJ39" s="115"/>
      <c r="AK39" s="116">
        <f t="shared" ref="AK39:AK71" si="115">SUM(D39:AJ39)</f>
        <v>135</v>
      </c>
    </row>
    <row r="40">
      <c r="A40" s="113">
        <v>2</v>
      </c>
      <c r="B40" s="113" t="str">
        <f>VLOOKUP($A40,Сотрудники!$A$3:$L$1202,2,0)</f>
        <v xml:space="preserve">Крейнделин Борис </v>
      </c>
      <c r="C40" s="113" t="str">
        <f>VLOOKUP($A40,Сотрудники!$A$3:$L$1202,8,0)</f>
        <v>Москва</v>
      </c>
      <c r="D40" s="133"/>
      <c r="E40" s="133"/>
      <c r="F40" s="133"/>
      <c r="G40" s="114"/>
      <c r="H40" s="114"/>
      <c r="I40" s="115">
        <v>8</v>
      </c>
      <c r="J40" s="115">
        <v>8</v>
      </c>
      <c r="K40" s="115">
        <v>7</v>
      </c>
      <c r="L40" s="133"/>
      <c r="M40" s="133"/>
      <c r="N40" s="133"/>
      <c r="O40" s="115">
        <v>8</v>
      </c>
      <c r="P40" s="115">
        <v>8</v>
      </c>
      <c r="Q40" s="115">
        <v>8</v>
      </c>
      <c r="R40" s="115">
        <v>8</v>
      </c>
      <c r="S40" s="133"/>
      <c r="T40" s="133"/>
      <c r="U40" s="115">
        <v>8</v>
      </c>
      <c r="V40" s="115">
        <v>8</v>
      </c>
      <c r="W40" s="115">
        <v>8</v>
      </c>
      <c r="X40" s="115">
        <v>8</v>
      </c>
      <c r="Y40" s="115">
        <v>8</v>
      </c>
      <c r="Z40" s="133"/>
      <c r="AA40" s="133"/>
      <c r="AB40" s="115">
        <v>8</v>
      </c>
      <c r="AC40" s="115">
        <v>8</v>
      </c>
      <c r="AD40" s="115">
        <v>8</v>
      </c>
      <c r="AE40" s="115">
        <v>8</v>
      </c>
      <c r="AF40" s="115">
        <v>8</v>
      </c>
      <c r="AG40" s="133"/>
      <c r="AH40" s="133"/>
      <c r="AI40" s="115"/>
      <c r="AJ40" s="115"/>
      <c r="AK40" s="116">
        <f t="shared" si="115"/>
        <v>135</v>
      </c>
    </row>
    <row r="41">
      <c r="A41" s="113">
        <v>3</v>
      </c>
      <c r="B41" s="113" t="str">
        <f>VLOOKUP($A41,Сотрудники!$A$3:$L$1202,2,0)</f>
        <v xml:space="preserve">Асеев Феофан</v>
      </c>
      <c r="C41" s="113" t="str">
        <f>VLOOKUP($A41,Сотрудники!$A$3:$L$1202,8,0)</f>
        <v>Москва</v>
      </c>
      <c r="D41" s="133"/>
      <c r="E41" s="133"/>
      <c r="F41" s="133"/>
      <c r="G41" s="114"/>
      <c r="H41" s="114"/>
      <c r="I41" s="115">
        <v>8</v>
      </c>
      <c r="J41" s="115">
        <v>8</v>
      </c>
      <c r="K41" s="115">
        <v>7</v>
      </c>
      <c r="L41" s="133"/>
      <c r="M41" s="133"/>
      <c r="N41" s="133"/>
      <c r="O41" s="115">
        <v>8</v>
      </c>
      <c r="P41" s="115">
        <v>8</v>
      </c>
      <c r="Q41" s="115">
        <v>8</v>
      </c>
      <c r="R41" s="115">
        <v>8</v>
      </c>
      <c r="S41" s="133"/>
      <c r="T41" s="133"/>
      <c r="U41" s="115">
        <v>8</v>
      </c>
      <c r="V41" s="115">
        <v>8</v>
      </c>
      <c r="W41" s="115">
        <v>8</v>
      </c>
      <c r="X41" s="115">
        <v>8</v>
      </c>
      <c r="Y41" s="115">
        <v>8</v>
      </c>
      <c r="Z41" s="133"/>
      <c r="AA41" s="133"/>
      <c r="AB41" s="115">
        <v>8</v>
      </c>
      <c r="AC41" s="115">
        <v>8</v>
      </c>
      <c r="AD41" s="115">
        <v>8</v>
      </c>
      <c r="AE41" s="115">
        <v>8</v>
      </c>
      <c r="AF41" s="115">
        <v>8</v>
      </c>
      <c r="AG41" s="133"/>
      <c r="AH41" s="133"/>
      <c r="AI41" s="115"/>
      <c r="AJ41" s="115"/>
      <c r="AK41" s="116">
        <f t="shared" si="115"/>
        <v>135</v>
      </c>
    </row>
    <row r="42">
      <c r="A42" s="108">
        <v>5</v>
      </c>
      <c r="B42" s="113" t="str">
        <f>VLOOKUP($A42,Сотрудники!$A$3:$L$1202,2,0)</f>
        <v xml:space="preserve">Яковлев Дмитрий</v>
      </c>
      <c r="C42" s="113" t="str">
        <f>VLOOKUP($A42,Сотрудники!$A$3:$L$1202,8,0)</f>
        <v>Москва</v>
      </c>
      <c r="D42" s="133"/>
      <c r="E42" s="133"/>
      <c r="F42" s="133"/>
      <c r="G42" s="114"/>
      <c r="H42" s="114"/>
      <c r="I42" s="115">
        <v>8</v>
      </c>
      <c r="J42" s="115">
        <v>8</v>
      </c>
      <c r="K42" s="115">
        <v>7</v>
      </c>
      <c r="L42" s="133"/>
      <c r="M42" s="133"/>
      <c r="N42" s="133"/>
      <c r="O42" s="115">
        <v>8</v>
      </c>
      <c r="P42" s="115">
        <v>8</v>
      </c>
      <c r="Q42" s="115">
        <v>8</v>
      </c>
      <c r="R42" s="115">
        <v>8</v>
      </c>
      <c r="S42" s="133"/>
      <c r="T42" s="133"/>
      <c r="U42" s="115">
        <v>8</v>
      </c>
      <c r="V42" s="115">
        <v>8</v>
      </c>
      <c r="W42" s="115">
        <v>8</v>
      </c>
      <c r="X42" s="115">
        <v>8</v>
      </c>
      <c r="Y42" s="115">
        <v>8</v>
      </c>
      <c r="Z42" s="133"/>
      <c r="AA42" s="133"/>
      <c r="AB42" s="115">
        <v>8</v>
      </c>
      <c r="AC42" s="115">
        <v>8</v>
      </c>
      <c r="AD42" s="115">
        <v>8</v>
      </c>
      <c r="AE42" s="115">
        <v>8</v>
      </c>
      <c r="AF42" s="115">
        <v>8</v>
      </c>
      <c r="AG42" s="133"/>
      <c r="AH42" s="133"/>
      <c r="AI42" s="115"/>
      <c r="AJ42" s="115"/>
      <c r="AK42" s="116">
        <f t="shared" si="115"/>
        <v>135</v>
      </c>
    </row>
    <row r="43">
      <c r="A43" s="108">
        <v>8</v>
      </c>
      <c r="B43" s="113" t="str">
        <f>VLOOKUP($A43,Сотрудники!$A$3:$L$1202,2,0)</f>
        <v xml:space="preserve">Хохлова Крестина</v>
      </c>
      <c r="C43" s="113" t="str">
        <f>VLOOKUP($A43,Сотрудники!$A$3:$L$1202,8,0)</f>
        <v>Москва</v>
      </c>
      <c r="D43" s="133"/>
      <c r="E43" s="133"/>
      <c r="F43" s="133"/>
      <c r="G43" s="114"/>
      <c r="H43" s="114"/>
      <c r="I43" s="115">
        <v>8</v>
      </c>
      <c r="J43" s="115">
        <v>8</v>
      </c>
      <c r="K43" s="115">
        <v>7</v>
      </c>
      <c r="L43" s="133"/>
      <c r="M43" s="133"/>
      <c r="N43" s="133"/>
      <c r="O43" s="115">
        <v>8</v>
      </c>
      <c r="P43" s="115">
        <v>8</v>
      </c>
      <c r="Q43" s="115">
        <v>8</v>
      </c>
      <c r="R43" s="115">
        <v>8</v>
      </c>
      <c r="S43" s="133"/>
      <c r="T43" s="133"/>
      <c r="U43" s="115">
        <v>8</v>
      </c>
      <c r="V43" s="115">
        <v>8</v>
      </c>
      <c r="W43" s="115">
        <v>8</v>
      </c>
      <c r="X43" s="115">
        <v>8</v>
      </c>
      <c r="Y43" s="115">
        <v>8</v>
      </c>
      <c r="Z43" s="133"/>
      <c r="AA43" s="133"/>
      <c r="AB43" s="115">
        <v>8</v>
      </c>
      <c r="AC43" s="115">
        <v>8</v>
      </c>
      <c r="AD43" s="115">
        <v>8</v>
      </c>
      <c r="AE43" s="115">
        <v>8</v>
      </c>
      <c r="AF43" s="115">
        <v>8</v>
      </c>
      <c r="AG43" s="133"/>
      <c r="AH43" s="133"/>
      <c r="AI43" s="115"/>
      <c r="AJ43" s="115"/>
      <c r="AK43" s="116">
        <f t="shared" si="115"/>
        <v>135</v>
      </c>
    </row>
    <row r="44">
      <c r="A44" s="108">
        <v>9</v>
      </c>
      <c r="B44" s="113" t="str">
        <f>VLOOKUP($A44,Сотрудники!$A$3:$L$1202,2,0)</f>
        <v xml:space="preserve">Пойш Виталий</v>
      </c>
      <c r="C44" s="113" t="str">
        <f>VLOOKUP($A44,Сотрудники!$A$3:$L$1202,8,0)</f>
        <v>Екатеринбург</v>
      </c>
      <c r="D44" s="133"/>
      <c r="E44" s="133"/>
      <c r="F44" s="133"/>
      <c r="G44" s="114"/>
      <c r="H44" s="114"/>
      <c r="I44" s="115">
        <v>8</v>
      </c>
      <c r="J44" s="115">
        <v>8</v>
      </c>
      <c r="K44" s="115">
        <v>7</v>
      </c>
      <c r="L44" s="133"/>
      <c r="M44" s="133"/>
      <c r="N44" s="133"/>
      <c r="O44" s="115">
        <v>8</v>
      </c>
      <c r="P44" s="115">
        <v>8</v>
      </c>
      <c r="Q44" s="115">
        <v>8</v>
      </c>
      <c r="R44" s="115">
        <v>8</v>
      </c>
      <c r="S44" s="133"/>
      <c r="T44" s="133"/>
      <c r="U44" s="115">
        <v>8</v>
      </c>
      <c r="V44" s="115">
        <v>8</v>
      </c>
      <c r="W44" s="115">
        <v>8</v>
      </c>
      <c r="X44" s="115">
        <v>8</v>
      </c>
      <c r="Y44" s="115">
        <v>8</v>
      </c>
      <c r="Z44" s="133"/>
      <c r="AA44" s="133"/>
      <c r="AB44" s="115">
        <v>8</v>
      </c>
      <c r="AC44" s="115">
        <v>8</v>
      </c>
      <c r="AD44" s="115">
        <v>8</v>
      </c>
      <c r="AE44" s="115">
        <v>8</v>
      </c>
      <c r="AF44" s="115">
        <v>8</v>
      </c>
      <c r="AG44" s="133"/>
      <c r="AH44" s="133"/>
      <c r="AI44" s="113"/>
      <c r="AJ44" s="113"/>
      <c r="AK44" s="116">
        <f t="shared" si="115"/>
        <v>135</v>
      </c>
    </row>
    <row r="45">
      <c r="A45" s="108">
        <v>10</v>
      </c>
      <c r="B45" s="113" t="str">
        <f>VLOOKUP($A45,Сотрудники!$A$3:$L$1202,2,0)</f>
        <v xml:space="preserve">Офицеров Дмитрий</v>
      </c>
      <c r="C45" s="113" t="str">
        <f>VLOOKUP($A45,Сотрудники!$A$3:$L$1202,8,0)</f>
        <v>СПБ</v>
      </c>
      <c r="D45" s="133"/>
      <c r="E45" s="133"/>
      <c r="F45" s="133"/>
      <c r="G45" s="114"/>
      <c r="H45" s="114"/>
      <c r="I45" s="115">
        <v>8</v>
      </c>
      <c r="J45" s="115">
        <v>8</v>
      </c>
      <c r="K45" s="115">
        <v>7</v>
      </c>
      <c r="L45" s="133"/>
      <c r="M45" s="133"/>
      <c r="N45" s="133"/>
      <c r="O45" s="115">
        <v>8</v>
      </c>
      <c r="P45" s="115">
        <v>8</v>
      </c>
      <c r="Q45" s="115">
        <v>8</v>
      </c>
      <c r="R45" s="115">
        <v>8</v>
      </c>
      <c r="S45" s="133"/>
      <c r="T45" s="133"/>
      <c r="U45" s="115">
        <v>8</v>
      </c>
      <c r="V45" s="115">
        <v>8</v>
      </c>
      <c r="W45" s="115">
        <v>8</v>
      </c>
      <c r="X45" s="115">
        <v>8</v>
      </c>
      <c r="Y45" s="115">
        <v>8</v>
      </c>
      <c r="Z45" s="133"/>
      <c r="AA45" s="133"/>
      <c r="AB45" s="115">
        <v>8</v>
      </c>
      <c r="AC45" s="115">
        <v>8</v>
      </c>
      <c r="AD45" s="115">
        <v>8</v>
      </c>
      <c r="AE45" s="115">
        <v>8</v>
      </c>
      <c r="AF45" s="115">
        <v>8</v>
      </c>
      <c r="AG45" s="133"/>
      <c r="AH45" s="133"/>
      <c r="AI45" s="113"/>
      <c r="AJ45" s="113"/>
      <c r="AK45" s="116">
        <f t="shared" si="115"/>
        <v>135</v>
      </c>
    </row>
    <row r="46">
      <c r="A46" s="108">
        <v>11</v>
      </c>
      <c r="B46" s="113" t="str">
        <f>VLOOKUP($A46,Сотрудники!$A$3:$L$1202,2,0)</f>
        <v xml:space="preserve">Муштекенов Тимур</v>
      </c>
      <c r="C46" s="113" t="str">
        <f>VLOOKUP($A46,Сотрудники!$A$3:$L$1202,8,0)</f>
        <v>СПБ</v>
      </c>
      <c r="D46" s="133"/>
      <c r="E46" s="133"/>
      <c r="F46" s="133"/>
      <c r="G46" s="114"/>
      <c r="H46" s="114"/>
      <c r="I46" s="115">
        <v>8</v>
      </c>
      <c r="J46" s="115">
        <v>8</v>
      </c>
      <c r="K46" s="115">
        <v>7</v>
      </c>
      <c r="L46" s="133"/>
      <c r="M46" s="133"/>
      <c r="N46" s="133"/>
      <c r="O46" s="115">
        <v>8</v>
      </c>
      <c r="P46" s="115">
        <v>8</v>
      </c>
      <c r="Q46" s="115">
        <v>8</v>
      </c>
      <c r="R46" s="115">
        <v>8</v>
      </c>
      <c r="S46" s="133"/>
      <c r="T46" s="133"/>
      <c r="U46" s="115">
        <v>8</v>
      </c>
      <c r="V46" s="115">
        <v>8</v>
      </c>
      <c r="W46" s="115">
        <v>8</v>
      </c>
      <c r="X46" s="115">
        <v>8</v>
      </c>
      <c r="Y46" s="115">
        <v>8</v>
      </c>
      <c r="Z46" s="133"/>
      <c r="AA46" s="133"/>
      <c r="AB46" s="115">
        <v>8</v>
      </c>
      <c r="AC46" s="115">
        <v>8</v>
      </c>
      <c r="AD46" s="115">
        <v>8</v>
      </c>
      <c r="AE46" s="115">
        <v>8</v>
      </c>
      <c r="AF46" s="115">
        <v>8</v>
      </c>
      <c r="AG46" s="133"/>
      <c r="AH46" s="133"/>
      <c r="AI46" s="113"/>
      <c r="AJ46" s="113"/>
      <c r="AK46" s="116">
        <f t="shared" si="115"/>
        <v>135</v>
      </c>
    </row>
    <row r="47">
      <c r="A47" s="108">
        <v>13</v>
      </c>
      <c r="B47" s="113" t="str">
        <f>VLOOKUP($A47,Сотрудники!$A$3:$L$1202,2,0)</f>
        <v xml:space="preserve">Богданов Михаил</v>
      </c>
      <c r="C47" s="113" t="str">
        <f>VLOOKUP($A47,Сотрудники!$A$3:$L$1202,8,0)</f>
        <v>СПБ</v>
      </c>
      <c r="D47" s="133"/>
      <c r="E47" s="133"/>
      <c r="F47" s="133"/>
      <c r="G47" s="114"/>
      <c r="H47" s="114"/>
      <c r="I47" s="115">
        <v>8</v>
      </c>
      <c r="J47" s="115">
        <v>8</v>
      </c>
      <c r="K47" s="115">
        <v>7</v>
      </c>
      <c r="L47" s="133"/>
      <c r="M47" s="133"/>
      <c r="N47" s="133"/>
      <c r="O47" s="115">
        <v>8</v>
      </c>
      <c r="P47" s="115">
        <v>8</v>
      </c>
      <c r="Q47" s="115">
        <v>8</v>
      </c>
      <c r="R47" s="115">
        <v>8</v>
      </c>
      <c r="S47" s="133"/>
      <c r="T47" s="133"/>
      <c r="U47" s="115">
        <v>8</v>
      </c>
      <c r="V47" s="115">
        <v>8</v>
      </c>
      <c r="W47" s="115">
        <v>8</v>
      </c>
      <c r="X47" s="115">
        <v>8</v>
      </c>
      <c r="Y47" s="115">
        <v>8</v>
      </c>
      <c r="Z47" s="133"/>
      <c r="AA47" s="133"/>
      <c r="AB47" s="115">
        <v>8</v>
      </c>
      <c r="AC47" s="115">
        <v>8</v>
      </c>
      <c r="AD47" s="115">
        <v>8</v>
      </c>
      <c r="AE47" s="115">
        <v>8</v>
      </c>
      <c r="AF47" s="115">
        <v>8</v>
      </c>
      <c r="AG47" s="133"/>
      <c r="AH47" s="133"/>
      <c r="AI47" s="113"/>
      <c r="AJ47" s="113"/>
      <c r="AK47" s="116">
        <f t="shared" si="115"/>
        <v>135</v>
      </c>
    </row>
    <row r="48">
      <c r="A48" s="108">
        <v>14</v>
      </c>
      <c r="B48" s="113" t="str">
        <f>VLOOKUP($A48,Сотрудники!$A$3:$L$1202,2,0)</f>
        <v xml:space="preserve">Смирнова Екатерина</v>
      </c>
      <c r="C48" s="113" t="str">
        <f>VLOOKUP($A48,Сотрудники!$A$3:$L$1202,8,0)</f>
        <v>Москва</v>
      </c>
      <c r="D48" s="133"/>
      <c r="E48" s="133"/>
      <c r="F48" s="133"/>
      <c r="G48" s="114"/>
      <c r="H48" s="114"/>
      <c r="I48" s="115">
        <v>8</v>
      </c>
      <c r="J48" s="115">
        <v>8</v>
      </c>
      <c r="K48" s="115">
        <v>7</v>
      </c>
      <c r="L48" s="133"/>
      <c r="M48" s="133"/>
      <c r="N48" s="133"/>
      <c r="O48" s="115">
        <v>8</v>
      </c>
      <c r="P48" s="115">
        <v>8</v>
      </c>
      <c r="Q48" s="115">
        <v>8</v>
      </c>
      <c r="R48" s="115">
        <v>8</v>
      </c>
      <c r="S48" s="133"/>
      <c r="T48" s="133"/>
      <c r="U48" s="115">
        <v>8</v>
      </c>
      <c r="V48" s="115">
        <v>8</v>
      </c>
      <c r="W48" s="115">
        <v>8</v>
      </c>
      <c r="X48" s="115">
        <v>8</v>
      </c>
      <c r="Y48" s="115">
        <v>8</v>
      </c>
      <c r="Z48" s="133"/>
      <c r="AA48" s="133"/>
      <c r="AB48" s="115">
        <v>8</v>
      </c>
      <c r="AC48" s="115">
        <v>8</v>
      </c>
      <c r="AD48" s="115">
        <v>8</v>
      </c>
      <c r="AE48" s="115">
        <v>8</v>
      </c>
      <c r="AF48" s="115">
        <v>8</v>
      </c>
      <c r="AG48" s="133"/>
      <c r="AH48" s="133"/>
      <c r="AI48" s="113"/>
      <c r="AJ48" s="113"/>
      <c r="AK48" s="116">
        <f t="shared" si="115"/>
        <v>135</v>
      </c>
    </row>
    <row r="49">
      <c r="A49" s="108">
        <v>15</v>
      </c>
      <c r="B49" s="113" t="str">
        <f>VLOOKUP($A49,Сотрудники!$A$3:$L$1202,2,0)</f>
        <v xml:space="preserve">Герасимова Елизавета</v>
      </c>
      <c r="C49" s="113" t="str">
        <f>VLOOKUP($A49,Сотрудники!$A$3:$L$1202,8,0)</f>
        <v>Москва</v>
      </c>
      <c r="D49" s="133"/>
      <c r="E49" s="133"/>
      <c r="F49" s="133"/>
      <c r="G49" s="114"/>
      <c r="H49" s="114"/>
      <c r="I49" s="115">
        <v>8</v>
      </c>
      <c r="J49" s="115">
        <v>8</v>
      </c>
      <c r="K49" s="115">
        <v>7</v>
      </c>
      <c r="L49" s="133"/>
      <c r="M49" s="133"/>
      <c r="N49" s="133"/>
      <c r="O49" s="115">
        <v>8</v>
      </c>
      <c r="P49" s="115">
        <v>8</v>
      </c>
      <c r="Q49" s="115">
        <v>8</v>
      </c>
      <c r="R49" s="115">
        <v>8</v>
      </c>
      <c r="S49" s="133"/>
      <c r="T49" s="133"/>
      <c r="U49" s="115">
        <v>8</v>
      </c>
      <c r="V49" s="115">
        <v>8</v>
      </c>
      <c r="W49" s="115">
        <v>8</v>
      </c>
      <c r="X49" s="115">
        <v>8</v>
      </c>
      <c r="Y49" s="115">
        <v>8</v>
      </c>
      <c r="Z49" s="133"/>
      <c r="AA49" s="133"/>
      <c r="AB49" s="115">
        <v>8</v>
      </c>
      <c r="AC49" s="115">
        <v>8</v>
      </c>
      <c r="AD49" s="115">
        <v>8</v>
      </c>
      <c r="AE49" s="115">
        <v>8</v>
      </c>
      <c r="AF49" s="115">
        <v>8</v>
      </c>
      <c r="AG49" s="133"/>
      <c r="AH49" s="133"/>
      <c r="AI49" s="113"/>
      <c r="AJ49" s="113"/>
      <c r="AK49" s="116">
        <f t="shared" si="115"/>
        <v>135</v>
      </c>
    </row>
    <row r="50">
      <c r="A50" s="108">
        <v>16</v>
      </c>
      <c r="B50" s="113" t="str">
        <f>VLOOKUP($A50,Сотрудники!$A$3:$L$1202,2,0)</f>
        <v xml:space="preserve">Абдуллаева Анжелика</v>
      </c>
      <c r="C50" s="113" t="str">
        <f>VLOOKUP($A50,Сотрудники!$A$3:$L$1202,8,0)</f>
        <v>Москва</v>
      </c>
      <c r="D50" s="133"/>
      <c r="E50" s="133"/>
      <c r="F50" s="133"/>
      <c r="G50" s="114"/>
      <c r="H50" s="114"/>
      <c r="I50" s="115">
        <v>8</v>
      </c>
      <c r="J50" s="115">
        <v>8</v>
      </c>
      <c r="K50" s="115">
        <v>7</v>
      </c>
      <c r="L50" s="133"/>
      <c r="M50" s="133"/>
      <c r="N50" s="133"/>
      <c r="O50" s="115">
        <v>8</v>
      </c>
      <c r="P50" s="115">
        <v>8</v>
      </c>
      <c r="Q50" s="115">
        <v>8</v>
      </c>
      <c r="R50" s="115">
        <v>8</v>
      </c>
      <c r="S50" s="133"/>
      <c r="T50" s="133"/>
      <c r="U50" s="115">
        <v>8</v>
      </c>
      <c r="V50" s="115">
        <v>8</v>
      </c>
      <c r="W50" s="115">
        <v>8</v>
      </c>
      <c r="X50" s="115">
        <v>8</v>
      </c>
      <c r="Y50" s="115">
        <v>8</v>
      </c>
      <c r="Z50" s="133"/>
      <c r="AA50" s="133"/>
      <c r="AB50" s="115">
        <v>8</v>
      </c>
      <c r="AC50" s="115">
        <v>8</v>
      </c>
      <c r="AD50" s="115">
        <v>8</v>
      </c>
      <c r="AE50" s="115">
        <v>8</v>
      </c>
      <c r="AF50" s="115">
        <v>8</v>
      </c>
      <c r="AG50" s="133"/>
      <c r="AH50" s="133"/>
      <c r="AI50" s="113"/>
      <c r="AJ50" s="113"/>
      <c r="AK50" s="116">
        <f t="shared" si="115"/>
        <v>135</v>
      </c>
    </row>
    <row r="51">
      <c r="A51" s="108">
        <v>17</v>
      </c>
      <c r="B51" s="113" t="str">
        <f>VLOOKUP($A51,Сотрудники!$A$3:$L$1202,2,0)</f>
        <v xml:space="preserve">Наймушин Евгений</v>
      </c>
      <c r="C51" s="113" t="str">
        <f>VLOOKUP($A51,Сотрудники!$A$3:$L$1202,8,0)</f>
        <v>Екатеринбург</v>
      </c>
      <c r="D51" s="133"/>
      <c r="E51" s="133"/>
      <c r="F51" s="133"/>
      <c r="G51" s="114"/>
      <c r="H51" s="114"/>
      <c r="I51" s="115">
        <v>8</v>
      </c>
      <c r="J51" s="115">
        <v>8</v>
      </c>
      <c r="K51" s="115">
        <v>7</v>
      </c>
      <c r="L51" s="133"/>
      <c r="M51" s="133"/>
      <c r="N51" s="133"/>
      <c r="O51" s="115">
        <v>8</v>
      </c>
      <c r="P51" s="115">
        <v>8</v>
      </c>
      <c r="Q51" s="115">
        <v>8</v>
      </c>
      <c r="R51" s="115">
        <v>8</v>
      </c>
      <c r="S51" s="133"/>
      <c r="T51" s="133"/>
      <c r="U51" s="115">
        <v>8</v>
      </c>
      <c r="V51" s="115">
        <v>8</v>
      </c>
      <c r="W51" s="115">
        <v>8</v>
      </c>
      <c r="X51" s="115">
        <v>8</v>
      </c>
      <c r="Y51" s="115">
        <v>8</v>
      </c>
      <c r="Z51" s="133"/>
      <c r="AA51" s="133"/>
      <c r="AB51" s="115">
        <v>8</v>
      </c>
      <c r="AC51" s="115">
        <v>8</v>
      </c>
      <c r="AD51" s="115">
        <v>8</v>
      </c>
      <c r="AE51" s="115">
        <v>8</v>
      </c>
      <c r="AF51" s="115">
        <v>8</v>
      </c>
      <c r="AG51" s="133"/>
      <c r="AH51" s="133"/>
      <c r="AI51" s="113"/>
      <c r="AJ51" s="113"/>
      <c r="AK51" s="116">
        <f t="shared" si="115"/>
        <v>135</v>
      </c>
    </row>
    <row r="52">
      <c r="A52" s="108">
        <v>18</v>
      </c>
      <c r="B52" s="113" t="str">
        <f>VLOOKUP($A52,Сотрудники!$A$3:$L$1202,2,0)</f>
        <v xml:space="preserve">Тимиргалеев Иван</v>
      </c>
      <c r="C52" s="113" t="str">
        <f>VLOOKUP($A52,Сотрудники!$A$3:$L$1202,8,0)</f>
        <v>Екатеринбург</v>
      </c>
      <c r="D52" s="133"/>
      <c r="E52" s="133"/>
      <c r="F52" s="133"/>
      <c r="G52" s="114"/>
      <c r="H52" s="114"/>
      <c r="I52" s="115">
        <v>8</v>
      </c>
      <c r="J52" s="115">
        <v>8</v>
      </c>
      <c r="K52" s="115">
        <v>7</v>
      </c>
      <c r="L52" s="133"/>
      <c r="M52" s="133"/>
      <c r="N52" s="133"/>
      <c r="O52" s="115">
        <v>8</v>
      </c>
      <c r="P52" s="115">
        <v>8</v>
      </c>
      <c r="Q52" s="115">
        <v>8</v>
      </c>
      <c r="R52" s="115">
        <v>8</v>
      </c>
      <c r="S52" s="133"/>
      <c r="T52" s="133"/>
      <c r="U52" s="115">
        <v>8</v>
      </c>
      <c r="V52" s="115">
        <v>8</v>
      </c>
      <c r="W52" s="115">
        <v>8</v>
      </c>
      <c r="X52" s="115">
        <v>8</v>
      </c>
      <c r="Y52" s="115">
        <v>8</v>
      </c>
      <c r="Z52" s="133"/>
      <c r="AA52" s="133"/>
      <c r="AB52" s="115">
        <v>8</v>
      </c>
      <c r="AC52" s="115">
        <v>8</v>
      </c>
      <c r="AD52" s="115">
        <v>8</v>
      </c>
      <c r="AE52" s="115">
        <v>8</v>
      </c>
      <c r="AF52" s="115">
        <v>8</v>
      </c>
      <c r="AG52" s="133"/>
      <c r="AH52" s="133"/>
      <c r="AI52" s="113"/>
      <c r="AJ52" s="113"/>
      <c r="AK52" s="116">
        <f t="shared" si="115"/>
        <v>135</v>
      </c>
    </row>
    <row r="53">
      <c r="A53" s="108">
        <v>19</v>
      </c>
      <c r="B53" s="113" t="str">
        <f>VLOOKUP($A53,Сотрудники!$A$3:$L$1202,2,0)</f>
        <v xml:space="preserve">Лопатин Максим</v>
      </c>
      <c r="C53" s="113" t="str">
        <f>VLOOKUP($A53,Сотрудники!$A$3:$L$1202,8,0)</f>
        <v>Москва</v>
      </c>
      <c r="D53" s="133"/>
      <c r="E53" s="133"/>
      <c r="F53" s="133"/>
      <c r="G53" s="114"/>
      <c r="H53" s="114"/>
      <c r="I53" s="115">
        <v>8</v>
      </c>
      <c r="J53" s="115">
        <v>8</v>
      </c>
      <c r="K53" s="115">
        <v>7</v>
      </c>
      <c r="L53" s="133"/>
      <c r="M53" s="133"/>
      <c r="N53" s="133"/>
      <c r="O53" s="115">
        <v>8</v>
      </c>
      <c r="P53" s="115">
        <v>8</v>
      </c>
      <c r="Q53" s="115">
        <v>8</v>
      </c>
      <c r="R53" s="115">
        <v>8</v>
      </c>
      <c r="S53" s="133"/>
      <c r="T53" s="133"/>
      <c r="U53" s="115">
        <v>8</v>
      </c>
      <c r="V53" s="115">
        <v>8</v>
      </c>
      <c r="W53" s="115">
        <v>8</v>
      </c>
      <c r="X53" s="115">
        <v>8</v>
      </c>
      <c r="Y53" s="115">
        <v>8</v>
      </c>
      <c r="Z53" s="133"/>
      <c r="AA53" s="133"/>
      <c r="AB53" s="115">
        <v>8</v>
      </c>
      <c r="AC53" s="115">
        <v>8</v>
      </c>
      <c r="AD53" s="115">
        <v>8</v>
      </c>
      <c r="AE53" s="115">
        <v>8</v>
      </c>
      <c r="AF53" s="115">
        <v>8</v>
      </c>
      <c r="AG53" s="133"/>
      <c r="AH53" s="133"/>
      <c r="AI53" s="113"/>
      <c r="AJ53" s="113"/>
      <c r="AK53" s="116">
        <f t="shared" si="115"/>
        <v>135</v>
      </c>
    </row>
    <row r="54">
      <c r="A54" s="108">
        <v>20</v>
      </c>
      <c r="B54" s="113" t="str">
        <f>VLOOKUP($A54,Сотрудники!$A$3:$L$1202,2,0)</f>
        <v xml:space="preserve">Калмурзаев Руслан </v>
      </c>
      <c r="C54" s="113" t="str">
        <f>VLOOKUP($A54,Сотрудники!$A$3:$L$1202,8,0)</f>
        <v>Москва</v>
      </c>
      <c r="D54" s="133"/>
      <c r="E54" s="133"/>
      <c r="F54" s="133"/>
      <c r="G54" s="114"/>
      <c r="H54" s="114"/>
      <c r="I54" s="115">
        <v>8</v>
      </c>
      <c r="J54" s="115">
        <v>8</v>
      </c>
      <c r="K54" s="115">
        <v>7</v>
      </c>
      <c r="L54" s="133"/>
      <c r="M54" s="133"/>
      <c r="N54" s="133"/>
      <c r="O54" s="115">
        <v>8</v>
      </c>
      <c r="P54" s="115">
        <v>8</v>
      </c>
      <c r="Q54" s="115">
        <v>8</v>
      </c>
      <c r="R54" s="115">
        <v>8</v>
      </c>
      <c r="S54" s="133"/>
      <c r="T54" s="133"/>
      <c r="U54" s="115">
        <v>8</v>
      </c>
      <c r="V54" s="115">
        <v>8</v>
      </c>
      <c r="W54" s="115">
        <v>8</v>
      </c>
      <c r="X54" s="115">
        <v>8</v>
      </c>
      <c r="Y54" s="115">
        <v>8</v>
      </c>
      <c r="Z54" s="133"/>
      <c r="AA54" s="133"/>
      <c r="AB54" s="115">
        <v>8</v>
      </c>
      <c r="AC54" s="115">
        <v>8</v>
      </c>
      <c r="AD54" s="115">
        <v>8</v>
      </c>
      <c r="AE54" s="115">
        <v>8</v>
      </c>
      <c r="AF54" s="115">
        <v>8</v>
      </c>
      <c r="AG54" s="133"/>
      <c r="AH54" s="133"/>
      <c r="AI54" s="113"/>
      <c r="AJ54" s="113"/>
      <c r="AK54" s="116">
        <f t="shared" si="115"/>
        <v>135</v>
      </c>
    </row>
    <row r="55">
      <c r="A55" s="108">
        <v>21</v>
      </c>
      <c r="B55" s="113" t="str">
        <f>VLOOKUP($A55,Сотрудники!$A$3:$L$1202,2,0)</f>
        <v xml:space="preserve">Шимберев Борис</v>
      </c>
      <c r="C55" s="113" t="str">
        <f>VLOOKUP($A55,Сотрудники!$A$3:$L$1202,8,0)</f>
        <v>СПБ</v>
      </c>
      <c r="D55" s="133"/>
      <c r="E55" s="133"/>
      <c r="F55" s="133"/>
      <c r="G55" s="114"/>
      <c r="H55" s="114"/>
      <c r="I55" s="115">
        <v>8</v>
      </c>
      <c r="J55" s="115">
        <v>8</v>
      </c>
      <c r="K55" s="115">
        <v>7</v>
      </c>
      <c r="L55" s="133"/>
      <c r="M55" s="133"/>
      <c r="N55" s="133"/>
      <c r="O55" s="115">
        <v>8</v>
      </c>
      <c r="P55" s="115">
        <v>8</v>
      </c>
      <c r="Q55" s="115">
        <v>8</v>
      </c>
      <c r="R55" s="115">
        <v>8</v>
      </c>
      <c r="S55" s="133"/>
      <c r="T55" s="133"/>
      <c r="U55" s="115">
        <v>0</v>
      </c>
      <c r="V55" s="115">
        <v>0</v>
      </c>
      <c r="W55" s="115">
        <v>0</v>
      </c>
      <c r="X55" s="115">
        <v>8</v>
      </c>
      <c r="Y55" s="115">
        <v>8</v>
      </c>
      <c r="Z55" s="133"/>
      <c r="AA55" s="133"/>
      <c r="AB55" s="115">
        <v>8</v>
      </c>
      <c r="AC55" s="115">
        <v>8</v>
      </c>
      <c r="AD55" s="115">
        <v>8</v>
      </c>
      <c r="AE55" s="115">
        <v>8</v>
      </c>
      <c r="AF55" s="115">
        <v>8</v>
      </c>
      <c r="AG55" s="133"/>
      <c r="AH55" s="133"/>
      <c r="AI55" s="113"/>
      <c r="AJ55" s="113"/>
      <c r="AK55" s="116">
        <f t="shared" si="115"/>
        <v>111</v>
      </c>
    </row>
    <row r="56">
      <c r="A56" s="108">
        <v>22</v>
      </c>
      <c r="B56" s="113" t="str">
        <f>VLOOKUP($A56,Сотрудники!$A$3:$L$1202,2,0)</f>
        <v xml:space="preserve">Виштак Татьяна</v>
      </c>
      <c r="C56" s="113" t="str">
        <f>VLOOKUP($A56,Сотрудники!$A$3:$L$1202,8,0)</f>
        <v>Москва</v>
      </c>
      <c r="D56" s="133"/>
      <c r="E56" s="133"/>
      <c r="F56" s="133"/>
      <c r="G56" s="114"/>
      <c r="H56" s="114"/>
      <c r="I56" s="115">
        <v>8</v>
      </c>
      <c r="J56" s="115">
        <v>8</v>
      </c>
      <c r="K56" s="115">
        <v>7</v>
      </c>
      <c r="L56" s="133"/>
      <c r="M56" s="133"/>
      <c r="N56" s="133"/>
      <c r="O56" s="115">
        <v>8</v>
      </c>
      <c r="P56" s="115">
        <v>8</v>
      </c>
      <c r="Q56" s="115">
        <v>8</v>
      </c>
      <c r="R56" s="115">
        <v>8</v>
      </c>
      <c r="S56" s="133"/>
      <c r="T56" s="133"/>
      <c r="U56" s="115">
        <v>8</v>
      </c>
      <c r="V56" s="115">
        <v>8</v>
      </c>
      <c r="W56" s="115">
        <v>8</v>
      </c>
      <c r="X56" s="115">
        <v>8</v>
      </c>
      <c r="Y56" s="115">
        <v>8</v>
      </c>
      <c r="Z56" s="133"/>
      <c r="AA56" s="133"/>
      <c r="AB56" s="115">
        <v>8</v>
      </c>
      <c r="AC56" s="115">
        <v>8</v>
      </c>
      <c r="AD56" s="115">
        <v>8</v>
      </c>
      <c r="AE56" s="115">
        <v>8</v>
      </c>
      <c r="AF56" s="115">
        <v>8</v>
      </c>
      <c r="AG56" s="133"/>
      <c r="AH56" s="133"/>
      <c r="AI56" s="113"/>
      <c r="AJ56" s="113"/>
      <c r="AK56" s="116">
        <f t="shared" si="115"/>
        <v>135</v>
      </c>
    </row>
    <row r="57">
      <c r="A57" s="108">
        <v>23</v>
      </c>
      <c r="B57" s="113" t="str">
        <f>VLOOKUP($A57,Сотрудники!$A$3:$L$1202,2,0)</f>
        <v xml:space="preserve">Путилов Александр</v>
      </c>
      <c r="C57" s="113" t="str">
        <f>VLOOKUP($A57,Сотрудники!$A$3:$L$1202,8,0)</f>
        <v>Екатеринбург</v>
      </c>
      <c r="D57" s="133"/>
      <c r="E57" s="133"/>
      <c r="F57" s="133"/>
      <c r="G57" s="114"/>
      <c r="H57" s="114"/>
      <c r="I57" s="115">
        <v>8</v>
      </c>
      <c r="J57" s="115">
        <v>8</v>
      </c>
      <c r="K57" s="115">
        <v>7</v>
      </c>
      <c r="L57" s="133"/>
      <c r="M57" s="133"/>
      <c r="N57" s="133"/>
      <c r="O57" s="115">
        <v>8</v>
      </c>
      <c r="P57" s="115">
        <v>8</v>
      </c>
      <c r="Q57" s="115">
        <v>8</v>
      </c>
      <c r="R57" s="115">
        <v>8</v>
      </c>
      <c r="S57" s="133"/>
      <c r="T57" s="133"/>
      <c r="U57" s="115">
        <v>8</v>
      </c>
      <c r="V57" s="115">
        <v>8</v>
      </c>
      <c r="W57" s="115">
        <v>8</v>
      </c>
      <c r="X57" s="115">
        <v>8</v>
      </c>
      <c r="Y57" s="115">
        <v>8</v>
      </c>
      <c r="Z57" s="133"/>
      <c r="AA57" s="133"/>
      <c r="AB57" s="115">
        <v>8</v>
      </c>
      <c r="AC57" s="115">
        <v>8</v>
      </c>
      <c r="AD57" s="115">
        <v>8</v>
      </c>
      <c r="AE57" s="115">
        <v>8</v>
      </c>
      <c r="AF57" s="115">
        <v>8</v>
      </c>
      <c r="AG57" s="133"/>
      <c r="AH57" s="133"/>
      <c r="AI57" s="113"/>
      <c r="AJ57" s="113"/>
      <c r="AK57" s="116">
        <f t="shared" si="115"/>
        <v>135</v>
      </c>
    </row>
    <row r="58">
      <c r="A58" s="108">
        <v>24</v>
      </c>
      <c r="B58" s="113" t="str">
        <f>VLOOKUP($A58,Сотрудники!$A$3:$L$1202,2,0)</f>
        <v xml:space="preserve">Цыганкова Анастасия</v>
      </c>
      <c r="C58" s="113" t="str">
        <f>VLOOKUP($A58,Сотрудники!$A$3:$L$1202,8,0)</f>
        <v>Москва</v>
      </c>
      <c r="D58" s="133"/>
      <c r="E58" s="133"/>
      <c r="F58" s="133"/>
      <c r="G58" s="114"/>
      <c r="H58" s="114"/>
      <c r="I58" s="115">
        <v>8</v>
      </c>
      <c r="J58" s="115">
        <v>8</v>
      </c>
      <c r="K58" s="115">
        <v>7</v>
      </c>
      <c r="L58" s="133"/>
      <c r="M58" s="133"/>
      <c r="N58" s="133"/>
      <c r="O58" s="115">
        <v>8</v>
      </c>
      <c r="P58" s="115">
        <v>8</v>
      </c>
      <c r="Q58" s="115">
        <v>8</v>
      </c>
      <c r="R58" s="115">
        <v>8</v>
      </c>
      <c r="S58" s="133"/>
      <c r="T58" s="133"/>
      <c r="U58" s="115">
        <v>8</v>
      </c>
      <c r="V58" s="115">
        <v>8</v>
      </c>
      <c r="W58" s="115">
        <v>8</v>
      </c>
      <c r="X58" s="115">
        <v>8</v>
      </c>
      <c r="Y58" s="115">
        <v>8</v>
      </c>
      <c r="Z58" s="133"/>
      <c r="AA58" s="133"/>
      <c r="AB58" s="115">
        <v>8</v>
      </c>
      <c r="AC58" s="115">
        <v>8</v>
      </c>
      <c r="AD58" s="115">
        <v>8</v>
      </c>
      <c r="AE58" s="115">
        <v>8</v>
      </c>
      <c r="AF58" s="115">
        <v>8</v>
      </c>
      <c r="AG58" s="133"/>
      <c r="AH58" s="133"/>
      <c r="AI58" s="113"/>
      <c r="AJ58" s="113"/>
      <c r="AK58" s="116">
        <f t="shared" si="115"/>
        <v>135</v>
      </c>
    </row>
    <row r="59">
      <c r="A59" s="108">
        <v>25</v>
      </c>
      <c r="B59" s="113" t="str">
        <f>VLOOKUP($A59,Сотрудники!$A$3:$L$1202,2,0)</f>
        <v xml:space="preserve">Беседин Игорь</v>
      </c>
      <c r="C59" s="113" t="str">
        <f>VLOOKUP($A59,Сотрудники!$A$3:$L$1202,8,0)</f>
        <v xml:space="preserve">Нижний Новгород</v>
      </c>
      <c r="D59" s="133"/>
      <c r="E59" s="133"/>
      <c r="F59" s="133"/>
      <c r="G59" s="114"/>
      <c r="H59" s="114"/>
      <c r="I59" s="115">
        <v>8</v>
      </c>
      <c r="J59" s="115">
        <v>8</v>
      </c>
      <c r="K59" s="115">
        <v>7</v>
      </c>
      <c r="L59" s="133"/>
      <c r="M59" s="133"/>
      <c r="N59" s="133"/>
      <c r="O59" s="115">
        <v>8</v>
      </c>
      <c r="P59" s="115">
        <v>8</v>
      </c>
      <c r="Q59" s="115">
        <v>8</v>
      </c>
      <c r="R59" s="115">
        <v>8</v>
      </c>
      <c r="S59" s="133"/>
      <c r="T59" s="133"/>
      <c r="U59" s="115">
        <v>8</v>
      </c>
      <c r="V59" s="115">
        <v>8</v>
      </c>
      <c r="W59" s="115">
        <v>8</v>
      </c>
      <c r="X59" s="115">
        <v>8</v>
      </c>
      <c r="Y59" s="115">
        <v>8</v>
      </c>
      <c r="Z59" s="133"/>
      <c r="AA59" s="133"/>
      <c r="AB59" s="115">
        <v>8</v>
      </c>
      <c r="AC59" s="115">
        <v>8</v>
      </c>
      <c r="AD59" s="115">
        <v>8</v>
      </c>
      <c r="AE59" s="115">
        <v>8</v>
      </c>
      <c r="AF59" s="115">
        <v>8</v>
      </c>
      <c r="AG59" s="133"/>
      <c r="AH59" s="133"/>
      <c r="AI59" s="113"/>
      <c r="AJ59" s="113"/>
      <c r="AK59" s="116">
        <f t="shared" si="115"/>
        <v>135</v>
      </c>
    </row>
    <row r="60">
      <c r="A60" s="108">
        <v>26</v>
      </c>
      <c r="B60" s="113" t="str">
        <f>VLOOKUP($A60,Сотрудники!$A$3:$L$1202,2,0)</f>
        <v xml:space="preserve">Молчанов Роман</v>
      </c>
      <c r="C60" s="113" t="str">
        <f>VLOOKUP($A60,Сотрудники!$A$3:$L$1202,8,0)</f>
        <v>Москва</v>
      </c>
      <c r="D60" s="133"/>
      <c r="E60" s="133"/>
      <c r="F60" s="133"/>
      <c r="G60" s="114"/>
      <c r="H60" s="114"/>
      <c r="I60" s="115">
        <v>8</v>
      </c>
      <c r="J60" s="115">
        <v>8</v>
      </c>
      <c r="K60" s="115">
        <v>7</v>
      </c>
      <c r="L60" s="133"/>
      <c r="M60" s="133"/>
      <c r="N60" s="133"/>
      <c r="O60" s="115">
        <v>8</v>
      </c>
      <c r="P60" s="115">
        <v>8</v>
      </c>
      <c r="Q60" s="115">
        <v>8</v>
      </c>
      <c r="R60" s="115">
        <v>8</v>
      </c>
      <c r="S60" s="133"/>
      <c r="T60" s="133"/>
      <c r="U60" s="115">
        <v>8</v>
      </c>
      <c r="V60" s="115">
        <v>8</v>
      </c>
      <c r="W60" s="115">
        <v>8</v>
      </c>
      <c r="X60" s="115">
        <v>8</v>
      </c>
      <c r="Y60" s="115">
        <v>8</v>
      </c>
      <c r="Z60" s="133"/>
      <c r="AA60" s="133"/>
      <c r="AB60" s="115">
        <v>8</v>
      </c>
      <c r="AC60" s="115">
        <v>8</v>
      </c>
      <c r="AD60" s="115">
        <v>8</v>
      </c>
      <c r="AE60" s="115">
        <v>8</v>
      </c>
      <c r="AF60" s="115">
        <v>8</v>
      </c>
      <c r="AG60" s="133"/>
      <c r="AH60" s="133"/>
      <c r="AI60" s="113"/>
      <c r="AJ60" s="113"/>
      <c r="AK60" s="116">
        <f t="shared" si="115"/>
        <v>135</v>
      </c>
    </row>
    <row r="61">
      <c r="A61" s="108">
        <v>27</v>
      </c>
      <c r="B61" s="113" t="str">
        <f>VLOOKUP($A61,Сотрудники!$A$3:$L$1202,2,0)</f>
        <v xml:space="preserve">Пузанов Андрей</v>
      </c>
      <c r="C61" s="113" t="str">
        <f>VLOOKUP($A61,Сотрудники!$A$3:$L$1202,8,0)</f>
        <v>Москва</v>
      </c>
      <c r="D61" s="133"/>
      <c r="E61" s="133"/>
      <c r="F61" s="133"/>
      <c r="G61" s="114"/>
      <c r="H61" s="114"/>
      <c r="I61" s="115">
        <v>8</v>
      </c>
      <c r="J61" s="115">
        <v>8</v>
      </c>
      <c r="K61" s="115">
        <v>7</v>
      </c>
      <c r="L61" s="133"/>
      <c r="M61" s="133"/>
      <c r="N61" s="133"/>
      <c r="O61" s="115">
        <v>8</v>
      </c>
      <c r="P61" s="115">
        <v>8</v>
      </c>
      <c r="Q61" s="115">
        <v>8</v>
      </c>
      <c r="R61" s="115">
        <v>8</v>
      </c>
      <c r="S61" s="133"/>
      <c r="T61" s="133"/>
      <c r="U61" s="115">
        <v>8</v>
      </c>
      <c r="V61" s="115">
        <v>8</v>
      </c>
      <c r="W61" s="115">
        <v>8</v>
      </c>
      <c r="X61" s="115">
        <v>8</v>
      </c>
      <c r="Y61" s="115">
        <v>8</v>
      </c>
      <c r="Z61" s="133"/>
      <c r="AA61" s="133"/>
      <c r="AB61" s="115">
        <v>8</v>
      </c>
      <c r="AC61" s="115">
        <v>8</v>
      </c>
      <c r="AD61" s="115">
        <v>8</v>
      </c>
      <c r="AE61" s="115">
        <v>8</v>
      </c>
      <c r="AF61" s="115">
        <v>8</v>
      </c>
      <c r="AG61" s="133"/>
      <c r="AH61" s="133"/>
      <c r="AI61" s="113"/>
      <c r="AJ61" s="113"/>
      <c r="AK61" s="116">
        <f t="shared" si="115"/>
        <v>135</v>
      </c>
    </row>
    <row r="62">
      <c r="A62" s="108">
        <v>28</v>
      </c>
      <c r="B62" s="113" t="str">
        <f>VLOOKUP($A62,Сотрудники!$A$3:$L$1202,2,0)</f>
        <v xml:space="preserve">Хотулев Дмитрий</v>
      </c>
      <c r="C62" s="113" t="str">
        <f>VLOOKUP($A62,Сотрудники!$A$3:$L$1202,8,0)</f>
        <v>Саратов</v>
      </c>
      <c r="D62" s="133"/>
      <c r="E62" s="133"/>
      <c r="F62" s="133"/>
      <c r="G62" s="114"/>
      <c r="H62" s="114"/>
      <c r="I62" s="115">
        <v>8</v>
      </c>
      <c r="J62" s="115">
        <v>8</v>
      </c>
      <c r="K62" s="115">
        <v>7</v>
      </c>
      <c r="L62" s="133"/>
      <c r="M62" s="133"/>
      <c r="N62" s="133"/>
      <c r="O62" s="115">
        <v>8</v>
      </c>
      <c r="P62" s="115">
        <v>8</v>
      </c>
      <c r="Q62" s="115">
        <v>8</v>
      </c>
      <c r="R62" s="115">
        <v>8</v>
      </c>
      <c r="S62" s="133"/>
      <c r="T62" s="133"/>
      <c r="U62" s="115">
        <v>8</v>
      </c>
      <c r="V62" s="115">
        <v>8</v>
      </c>
      <c r="W62" s="115">
        <v>8</v>
      </c>
      <c r="X62" s="115">
        <v>8</v>
      </c>
      <c r="Y62" s="115">
        <v>8</v>
      </c>
      <c r="Z62" s="133"/>
      <c r="AA62" s="133"/>
      <c r="AB62" s="115">
        <v>8</v>
      </c>
      <c r="AC62" s="115">
        <v>8</v>
      </c>
      <c r="AD62" s="115">
        <v>8</v>
      </c>
      <c r="AE62" s="115">
        <v>8</v>
      </c>
      <c r="AF62" s="115">
        <v>8</v>
      </c>
      <c r="AG62" s="133"/>
      <c r="AH62" s="133"/>
      <c r="AI62" s="113"/>
      <c r="AJ62" s="113"/>
      <c r="AK62" s="116">
        <f t="shared" si="115"/>
        <v>135</v>
      </c>
    </row>
    <row r="63">
      <c r="A63" s="108">
        <v>29</v>
      </c>
      <c r="B63" s="113" t="str">
        <f>VLOOKUP($A63,Сотрудники!$A$3:$L$1202,2,0)</f>
        <v xml:space="preserve">Воронцов Григорий</v>
      </c>
      <c r="C63" s="113" t="str">
        <f>VLOOKUP($A63,Сотрудники!$A$3:$L$1202,8,0)</f>
        <v>Екатеринбург</v>
      </c>
      <c r="D63" s="133"/>
      <c r="E63" s="133"/>
      <c r="F63" s="133"/>
      <c r="G63" s="114"/>
      <c r="H63" s="114"/>
      <c r="I63" s="115">
        <v>8</v>
      </c>
      <c r="J63" s="115">
        <v>8</v>
      </c>
      <c r="K63" s="115">
        <v>7</v>
      </c>
      <c r="L63" s="133"/>
      <c r="M63" s="133"/>
      <c r="N63" s="133"/>
      <c r="O63" s="115">
        <v>8</v>
      </c>
      <c r="P63" s="115">
        <v>8</v>
      </c>
      <c r="Q63" s="115">
        <v>8</v>
      </c>
      <c r="R63" s="115">
        <v>8</v>
      </c>
      <c r="S63" s="133"/>
      <c r="T63" s="133"/>
      <c r="U63" s="115">
        <v>8</v>
      </c>
      <c r="V63" s="115">
        <v>8</v>
      </c>
      <c r="W63" s="115">
        <v>8</v>
      </c>
      <c r="X63" s="115">
        <v>8</v>
      </c>
      <c r="Y63" s="115">
        <v>8</v>
      </c>
      <c r="Z63" s="133"/>
      <c r="AA63" s="133"/>
      <c r="AB63" s="115">
        <v>8</v>
      </c>
      <c r="AC63" s="115">
        <v>8</v>
      </c>
      <c r="AD63" s="115">
        <v>8</v>
      </c>
      <c r="AE63" s="115">
        <v>8</v>
      </c>
      <c r="AF63" s="115">
        <v>8</v>
      </c>
      <c r="AG63" s="133"/>
      <c r="AH63" s="133"/>
      <c r="AI63" s="113"/>
      <c r="AJ63" s="113"/>
      <c r="AK63" s="116">
        <f t="shared" si="115"/>
        <v>135</v>
      </c>
    </row>
    <row r="64">
      <c r="A64" s="108">
        <v>30</v>
      </c>
      <c r="B64" s="113" t="str">
        <f>VLOOKUP($A64,Сотрудники!$A$3:$L$1202,2,0)</f>
        <v xml:space="preserve">Тарасов Алексей</v>
      </c>
      <c r="C64" s="113" t="str">
        <f>VLOOKUP($A64,Сотрудники!$A$3:$L$1202,8,0)</f>
        <v>СПБ</v>
      </c>
      <c r="D64" s="133"/>
      <c r="E64" s="133"/>
      <c r="F64" s="133"/>
      <c r="G64" s="114"/>
      <c r="H64" s="114"/>
      <c r="I64" s="115">
        <v>8</v>
      </c>
      <c r="J64" s="115">
        <v>8</v>
      </c>
      <c r="K64" s="115">
        <v>7</v>
      </c>
      <c r="L64" s="133"/>
      <c r="M64" s="133"/>
      <c r="N64" s="133"/>
      <c r="O64" s="115">
        <v>8</v>
      </c>
      <c r="P64" s="115">
        <v>8</v>
      </c>
      <c r="Q64" s="115">
        <v>8</v>
      </c>
      <c r="R64" s="115">
        <v>8</v>
      </c>
      <c r="S64" s="133"/>
      <c r="T64" s="133"/>
      <c r="U64" s="115">
        <v>8</v>
      </c>
      <c r="V64" s="115">
        <v>8</v>
      </c>
      <c r="W64" s="115">
        <v>8</v>
      </c>
      <c r="X64" s="115">
        <v>8</v>
      </c>
      <c r="Y64" s="115">
        <v>8</v>
      </c>
      <c r="Z64" s="133"/>
      <c r="AA64" s="133"/>
      <c r="AB64" s="115">
        <v>8</v>
      </c>
      <c r="AC64" s="115">
        <v>8</v>
      </c>
      <c r="AD64" s="115">
        <v>8</v>
      </c>
      <c r="AE64" s="115">
        <v>8</v>
      </c>
      <c r="AF64" s="115">
        <v>8</v>
      </c>
      <c r="AG64" s="133"/>
      <c r="AH64" s="133"/>
      <c r="AI64" s="113"/>
      <c r="AJ64" s="113"/>
      <c r="AK64" s="116">
        <f t="shared" si="115"/>
        <v>135</v>
      </c>
    </row>
    <row r="65">
      <c r="A65" s="108">
        <v>31</v>
      </c>
      <c r="B65" s="113" t="str">
        <f>VLOOKUP($A65,Сотрудники!$A$3:$L$1202,2,0)</f>
        <v xml:space="preserve">Саринков Андрей</v>
      </c>
      <c r="C65" s="113" t="str">
        <f>VLOOKUP($A65,Сотрудники!$A$3:$L$1202,8,0)</f>
        <v>Москва</v>
      </c>
      <c r="D65" s="133"/>
      <c r="E65" s="133"/>
      <c r="F65" s="133"/>
      <c r="G65" s="114"/>
      <c r="H65" s="114"/>
      <c r="I65" s="115">
        <v>8</v>
      </c>
      <c r="J65" s="115">
        <v>8</v>
      </c>
      <c r="K65" s="115">
        <v>7</v>
      </c>
      <c r="L65" s="133"/>
      <c r="M65" s="133"/>
      <c r="N65" s="133"/>
      <c r="O65" s="115">
        <v>8</v>
      </c>
      <c r="P65" s="115">
        <v>8</v>
      </c>
      <c r="Q65" s="115">
        <v>8</v>
      </c>
      <c r="R65" s="115">
        <v>8</v>
      </c>
      <c r="S65" s="133"/>
      <c r="T65" s="133"/>
      <c r="U65" s="115">
        <v>8</v>
      </c>
      <c r="V65" s="115">
        <v>8</v>
      </c>
      <c r="W65" s="115">
        <v>8</v>
      </c>
      <c r="X65" s="115">
        <v>8</v>
      </c>
      <c r="Y65" s="115">
        <v>8</v>
      </c>
      <c r="Z65" s="133"/>
      <c r="AA65" s="133"/>
      <c r="AB65" s="115">
        <v>8</v>
      </c>
      <c r="AC65" s="115">
        <v>8</v>
      </c>
      <c r="AD65" s="115">
        <v>8</v>
      </c>
      <c r="AE65" s="115">
        <v>8</v>
      </c>
      <c r="AF65" s="115">
        <v>8</v>
      </c>
      <c r="AG65" s="133"/>
      <c r="AH65" s="133"/>
      <c r="AI65" s="113"/>
      <c r="AJ65" s="113"/>
      <c r="AK65" s="116">
        <f t="shared" si="115"/>
        <v>135</v>
      </c>
    </row>
    <row r="66">
      <c r="A66" s="108">
        <v>32</v>
      </c>
      <c r="B66" s="113" t="str">
        <f>VLOOKUP($A66,Сотрудники!$A$3:$L$1202,2,0)</f>
        <v xml:space="preserve">Смердов Алексей</v>
      </c>
      <c r="C66" s="113" t="str">
        <f>VLOOKUP($A66,Сотрудники!$A$3:$L$1202,8,0)</f>
        <v>Екатеринбург</v>
      </c>
      <c r="D66" s="133"/>
      <c r="E66" s="133"/>
      <c r="F66" s="133"/>
      <c r="G66" s="114"/>
      <c r="H66" s="114"/>
      <c r="I66" s="115">
        <v>8</v>
      </c>
      <c r="J66" s="115">
        <v>8</v>
      </c>
      <c r="K66" s="115">
        <v>7</v>
      </c>
      <c r="L66" s="133"/>
      <c r="M66" s="114"/>
      <c r="N66" s="133"/>
      <c r="O66" s="115">
        <v>0</v>
      </c>
      <c r="P66" s="115">
        <v>0</v>
      </c>
      <c r="Q66" s="115">
        <v>0</v>
      </c>
      <c r="R66" s="115">
        <v>0</v>
      </c>
      <c r="S66" s="133"/>
      <c r="T66" s="133"/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33"/>
      <c r="AA66" s="133"/>
      <c r="AB66" s="115">
        <v>0</v>
      </c>
      <c r="AC66" s="115">
        <v>8</v>
      </c>
      <c r="AD66" s="115">
        <v>8</v>
      </c>
      <c r="AE66" s="115">
        <v>8</v>
      </c>
      <c r="AF66" s="115">
        <v>8</v>
      </c>
      <c r="AG66" s="133"/>
      <c r="AH66" s="133"/>
      <c r="AI66" s="113"/>
      <c r="AJ66" s="113"/>
      <c r="AK66" s="116">
        <f t="shared" si="115"/>
        <v>55</v>
      </c>
    </row>
    <row r="67">
      <c r="A67" s="108">
        <v>33</v>
      </c>
      <c r="B67" s="113" t="str">
        <f>VLOOKUP($A67,Сотрудники!$A$3:$L$1202,2,0)</f>
        <v xml:space="preserve">Киевский Сергей</v>
      </c>
      <c r="C67" s="113" t="str">
        <f>VLOOKUP($A67,Сотрудники!$A$3:$L$1202,8,0)</f>
        <v>Москва</v>
      </c>
      <c r="D67" s="133"/>
      <c r="E67" s="133"/>
      <c r="F67" s="133"/>
      <c r="G67" s="114"/>
      <c r="H67" s="114"/>
      <c r="I67" s="115">
        <v>8</v>
      </c>
      <c r="J67" s="115">
        <v>8</v>
      </c>
      <c r="K67" s="115">
        <v>7</v>
      </c>
      <c r="L67" s="133"/>
      <c r="M67" s="114"/>
      <c r="N67" s="133"/>
      <c r="O67" s="115">
        <v>8</v>
      </c>
      <c r="P67" s="115">
        <v>8</v>
      </c>
      <c r="Q67" s="115">
        <v>8</v>
      </c>
      <c r="R67" s="115">
        <v>8</v>
      </c>
      <c r="S67" s="133"/>
      <c r="T67" s="133"/>
      <c r="U67" s="115">
        <v>8</v>
      </c>
      <c r="V67" s="115">
        <v>8</v>
      </c>
      <c r="W67" s="115">
        <v>8</v>
      </c>
      <c r="X67" s="115">
        <v>8</v>
      </c>
      <c r="Y67" s="115">
        <v>8</v>
      </c>
      <c r="Z67" s="133"/>
      <c r="AA67" s="133"/>
      <c r="AB67" s="115">
        <v>8</v>
      </c>
      <c r="AC67" s="115">
        <v>8</v>
      </c>
      <c r="AD67" s="115">
        <v>8</v>
      </c>
      <c r="AE67" s="115">
        <v>8</v>
      </c>
      <c r="AF67" s="115">
        <v>8</v>
      </c>
      <c r="AG67" s="133"/>
      <c r="AH67" s="133"/>
      <c r="AI67" s="113"/>
      <c r="AJ67" s="113"/>
      <c r="AK67" s="116">
        <f t="shared" si="115"/>
        <v>135</v>
      </c>
    </row>
    <row r="68">
      <c r="A68" s="108">
        <v>34</v>
      </c>
      <c r="B68" s="113" t="str">
        <f>VLOOKUP($A68,Сотрудники!$A$3:$L$1202,2,0)</f>
        <v xml:space="preserve">Ильин Дмитрий</v>
      </c>
      <c r="C68" s="113" t="str">
        <f>VLOOKUP($A68,Сотрудники!$A$3:$L$1202,8,0)</f>
        <v>Казань</v>
      </c>
      <c r="D68" s="133"/>
      <c r="E68" s="133"/>
      <c r="F68" s="133"/>
      <c r="G68" s="114"/>
      <c r="H68" s="114"/>
      <c r="I68" s="113"/>
      <c r="J68" s="113"/>
      <c r="K68" s="113"/>
      <c r="L68" s="133"/>
      <c r="M68" s="114"/>
      <c r="N68" s="133"/>
      <c r="O68" s="115">
        <v>8</v>
      </c>
      <c r="P68" s="115">
        <v>8</v>
      </c>
      <c r="Q68" s="115">
        <v>8</v>
      </c>
      <c r="R68" s="115">
        <v>8</v>
      </c>
      <c r="S68" s="133"/>
      <c r="T68" s="133"/>
      <c r="U68" s="115">
        <v>8</v>
      </c>
      <c r="V68" s="115">
        <v>8</v>
      </c>
      <c r="W68" s="115">
        <v>8</v>
      </c>
      <c r="X68" s="115">
        <v>8</v>
      </c>
      <c r="Y68" s="115">
        <v>8</v>
      </c>
      <c r="Z68" s="133"/>
      <c r="AA68" s="133"/>
      <c r="AB68" s="115">
        <v>8</v>
      </c>
      <c r="AC68" s="115">
        <v>8</v>
      </c>
      <c r="AD68" s="115">
        <v>8</v>
      </c>
      <c r="AE68" s="115">
        <v>0</v>
      </c>
      <c r="AF68" s="115">
        <v>0</v>
      </c>
      <c r="AG68" s="133"/>
      <c r="AH68" s="133"/>
      <c r="AI68" s="113"/>
      <c r="AJ68" s="113"/>
      <c r="AK68" s="116">
        <f t="shared" si="115"/>
        <v>96</v>
      </c>
    </row>
    <row r="69">
      <c r="A69" s="108">
        <v>35</v>
      </c>
      <c r="B69" s="113" t="str">
        <f>VLOOKUP($A69,Сотрудники!$A$3:$L$1202,2,0)</f>
        <v xml:space="preserve">Дмитриев Николай</v>
      </c>
      <c r="C69" s="113" t="str">
        <f>VLOOKUP($A69,Сотрудники!$A$3:$L$1202,8,0)</f>
        <v>Москва</v>
      </c>
      <c r="D69" s="133"/>
      <c r="E69" s="133"/>
      <c r="F69" s="133"/>
      <c r="G69" s="114"/>
      <c r="H69" s="114"/>
      <c r="I69" s="113"/>
      <c r="J69" s="113"/>
      <c r="K69" s="113"/>
      <c r="L69" s="133"/>
      <c r="M69" s="114"/>
      <c r="N69" s="133"/>
      <c r="O69" s="115"/>
      <c r="P69" s="115">
        <v>8</v>
      </c>
      <c r="Q69" s="115">
        <v>8</v>
      </c>
      <c r="R69" s="115">
        <v>8</v>
      </c>
      <c r="S69" s="133"/>
      <c r="T69" s="133"/>
      <c r="U69" s="115">
        <v>8</v>
      </c>
      <c r="V69" s="115">
        <v>8</v>
      </c>
      <c r="W69" s="115">
        <v>8</v>
      </c>
      <c r="X69" s="115">
        <v>8</v>
      </c>
      <c r="Y69" s="115">
        <v>8</v>
      </c>
      <c r="Z69" s="133"/>
      <c r="AA69" s="133"/>
      <c r="AB69" s="115">
        <v>8</v>
      </c>
      <c r="AC69" s="115">
        <v>8</v>
      </c>
      <c r="AD69" s="115">
        <v>8</v>
      </c>
      <c r="AE69" s="115">
        <v>8</v>
      </c>
      <c r="AF69" s="115">
        <v>8</v>
      </c>
      <c r="AG69" s="133"/>
      <c r="AH69" s="133"/>
      <c r="AI69" s="113"/>
      <c r="AJ69" s="113"/>
      <c r="AK69" s="116">
        <f t="shared" si="115"/>
        <v>104</v>
      </c>
    </row>
    <row r="70">
      <c r="A70" s="108">
        <v>36</v>
      </c>
      <c r="B70" s="113" t="str">
        <f>VLOOKUP($A70,Сотрудники!$A$3:$L$1202,2,0)</f>
        <v xml:space="preserve">Юркин Николай</v>
      </c>
      <c r="C70" s="113" t="str">
        <f>VLOOKUP($A70,Сотрудники!$A$3:$L$1202,8,0)</f>
        <v>Москва</v>
      </c>
      <c r="D70" s="133"/>
      <c r="E70" s="133"/>
      <c r="F70" s="133"/>
      <c r="G70" s="114"/>
      <c r="H70" s="114"/>
      <c r="I70" s="113"/>
      <c r="J70" s="113"/>
      <c r="K70" s="113"/>
      <c r="L70" s="133"/>
      <c r="M70" s="114"/>
      <c r="N70" s="133"/>
      <c r="O70" s="115"/>
      <c r="P70" s="113"/>
      <c r="Q70" s="113"/>
      <c r="R70" s="113"/>
      <c r="S70" s="133"/>
      <c r="T70" s="133"/>
      <c r="U70" s="115"/>
      <c r="V70" s="115"/>
      <c r="W70" s="115"/>
      <c r="X70" s="113"/>
      <c r="Y70" s="113"/>
      <c r="Z70" s="133"/>
      <c r="AA70" s="133"/>
      <c r="AB70" s="115">
        <v>8</v>
      </c>
      <c r="AC70" s="115">
        <v>8</v>
      </c>
      <c r="AD70" s="115">
        <v>8</v>
      </c>
      <c r="AE70" s="115">
        <v>8</v>
      </c>
      <c r="AF70" s="115">
        <v>8</v>
      </c>
      <c r="AG70" s="133"/>
      <c r="AH70" s="133"/>
      <c r="AI70" s="113"/>
      <c r="AJ70" s="113"/>
      <c r="AK70" s="116">
        <f t="shared" si="115"/>
        <v>40</v>
      </c>
    </row>
    <row r="71">
      <c r="A71" s="108">
        <v>37</v>
      </c>
      <c r="B71" s="113" t="str">
        <f>VLOOKUP($A71,Сотрудники!$A$3:$L$1202,2,0)</f>
        <v xml:space="preserve">Ионов Евгений</v>
      </c>
      <c r="C71" s="113" t="str">
        <f>VLOOKUP($A71,Сотрудники!$A$3:$L$1202,8,0)</f>
        <v>Москва</v>
      </c>
      <c r="D71" s="133"/>
      <c r="E71" s="133"/>
      <c r="F71" s="133"/>
      <c r="G71" s="114"/>
      <c r="H71" s="114"/>
      <c r="I71" s="113"/>
      <c r="J71" s="113"/>
      <c r="K71" s="113"/>
      <c r="L71" s="133"/>
      <c r="M71" s="114"/>
      <c r="N71" s="133"/>
      <c r="O71" s="115"/>
      <c r="P71" s="113"/>
      <c r="Q71" s="113"/>
      <c r="R71" s="113"/>
      <c r="S71" s="133"/>
      <c r="T71" s="133"/>
      <c r="U71" s="115"/>
      <c r="V71" s="115"/>
      <c r="W71" s="115"/>
      <c r="X71" s="113"/>
      <c r="Y71" s="113"/>
      <c r="Z71" s="133"/>
      <c r="AA71" s="133"/>
      <c r="AB71" s="115"/>
      <c r="AC71" s="115"/>
      <c r="AD71" s="115"/>
      <c r="AE71" s="115"/>
      <c r="AF71" s="115">
        <v>8</v>
      </c>
      <c r="AG71" s="133"/>
      <c r="AH71" s="133"/>
      <c r="AI71" s="113"/>
      <c r="AJ71" s="113"/>
      <c r="AK71" s="116">
        <f t="shared" si="115"/>
        <v>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9">
      <selection activeCell="H15" activeCellId="0" sqref="H15"/>
    </sheetView>
  </sheetViews>
  <sheetFormatPr defaultRowHeight="16.5"/>
  <cols>
    <col customWidth="1" min="1" max="1" width="20.5"/>
    <col customWidth="1" min="2" max="2" width="13.8984375"/>
    <col customWidth="1" min="3" max="3" width="14.5"/>
    <col customWidth="1" min="4" max="4" width="10.5"/>
    <col customWidth="1" min="5" max="5" width="11.19921875"/>
    <col customWidth="1" min="6" max="6" width="9"/>
    <col customWidth="1" min="7" max="7" width="10.19921875"/>
    <col bestFit="1" customWidth="1" min="8" max="8" width="11.3984375"/>
    <col customWidth="1" min="9" max="9" width="10.5"/>
    <col customWidth="1" min="10" max="10" width="10.69921875"/>
    <col bestFit="1" customWidth="1" min="11" max="11" width="11.3984375"/>
    <col customWidth="1" min="12" max="12" width="9.3984375"/>
    <col customWidth="1" min="13" max="13" width="10.09765625"/>
    <col bestFit="1" customWidth="1" min="14" max="14" width="11.3984375"/>
    <col customWidth="1" min="15" max="15" width="9.19921875"/>
    <col customWidth="1" min="16" max="16" width="10.59765625"/>
    <col bestFit="1" customWidth="1" min="17" max="17" width="11.3984375"/>
    <col customWidth="1" min="19" max="19" width="5.09765625"/>
    <col customWidth="1" min="20" max="20" width="12.8984375"/>
  </cols>
  <sheetData>
    <row r="1">
      <c r="A1" s="91" t="s">
        <v>628</v>
      </c>
      <c r="B1" s="91" t="s">
        <v>629</v>
      </c>
      <c r="C1" s="92" t="s">
        <v>630</v>
      </c>
      <c r="D1" s="93" t="s">
        <v>631</v>
      </c>
      <c r="E1" s="94"/>
      <c r="F1" s="95"/>
      <c r="G1" s="93" t="s">
        <v>632</v>
      </c>
      <c r="H1" s="94"/>
      <c r="I1" s="95"/>
      <c r="J1" s="93" t="s">
        <v>633</v>
      </c>
      <c r="K1" s="94"/>
      <c r="L1" s="95"/>
      <c r="M1" s="93" t="s">
        <v>634</v>
      </c>
      <c r="N1" s="94"/>
      <c r="O1" s="95"/>
      <c r="P1" s="93" t="s">
        <v>635</v>
      </c>
      <c r="Q1" s="94"/>
      <c r="R1" s="95"/>
      <c r="S1" s="96" t="s">
        <v>636</v>
      </c>
      <c r="T1" s="97"/>
    </row>
    <row r="2">
      <c r="A2" s="91"/>
      <c r="B2" s="91"/>
      <c r="C2" s="98"/>
      <c r="D2" s="91" t="s">
        <v>637</v>
      </c>
      <c r="E2" s="91" t="s">
        <v>636</v>
      </c>
      <c r="F2" s="99" t="s">
        <v>638</v>
      </c>
      <c r="G2" s="91" t="s">
        <v>637</v>
      </c>
      <c r="H2" s="91" t="s">
        <v>636</v>
      </c>
      <c r="I2" s="99" t="s">
        <v>638</v>
      </c>
      <c r="J2" s="91" t="s">
        <v>637</v>
      </c>
      <c r="K2" s="91" t="s">
        <v>636</v>
      </c>
      <c r="L2" s="99" t="s">
        <v>638</v>
      </c>
      <c r="M2" s="91" t="s">
        <v>637</v>
      </c>
      <c r="N2" s="91" t="s">
        <v>636</v>
      </c>
      <c r="O2" s="99" t="s">
        <v>638</v>
      </c>
      <c r="P2" s="91" t="s">
        <v>637</v>
      </c>
      <c r="Q2" s="91" t="s">
        <v>636</v>
      </c>
      <c r="R2" s="99" t="s">
        <v>638</v>
      </c>
      <c r="S2" s="96"/>
      <c r="T2" s="97"/>
    </row>
    <row r="3">
      <c r="A3" s="100" t="s">
        <v>20</v>
      </c>
      <c r="B3" s="101">
        <v>43700</v>
      </c>
      <c r="C3" s="102">
        <v>23000</v>
      </c>
      <c r="D3" s="103">
        <v>23</v>
      </c>
      <c r="E3" s="102">
        <f t="shared" ref="E3:E17" si="0">D3*C3</f>
        <v>529000</v>
      </c>
      <c r="F3" s="104" t="s">
        <v>639</v>
      </c>
      <c r="G3" s="103">
        <v>20</v>
      </c>
      <c r="H3" s="102">
        <f t="shared" ref="H3:H17" si="1">G3*C3</f>
        <v>460000</v>
      </c>
      <c r="I3" s="104" t="s">
        <v>639</v>
      </c>
      <c r="J3" s="103">
        <v>22</v>
      </c>
      <c r="K3" s="102">
        <f t="shared" ref="K3:K17" si="2">J3*C3</f>
        <v>506000</v>
      </c>
      <c r="L3" s="104" t="s">
        <v>639</v>
      </c>
      <c r="M3" s="103">
        <v>17</v>
      </c>
      <c r="N3" s="102">
        <f t="shared" ref="N3:N17" si="3">M3*C3</f>
        <v>391000</v>
      </c>
      <c r="O3" s="104" t="s">
        <v>640</v>
      </c>
      <c r="P3" s="103">
        <v>19</v>
      </c>
      <c r="Q3" s="105">
        <f t="shared" ref="Q3:Q17" si="4">P3*C3</f>
        <v>437000</v>
      </c>
      <c r="R3" s="104" t="s">
        <v>640</v>
      </c>
      <c r="T3" s="102">
        <f t="shared" ref="T3:T7" si="5">N3+Q3</f>
        <v>828000</v>
      </c>
    </row>
    <row r="4">
      <c r="A4" s="100" t="s">
        <v>26</v>
      </c>
      <c r="B4" s="101">
        <v>43724</v>
      </c>
      <c r="C4" s="102">
        <v>20150</v>
      </c>
      <c r="D4" s="103">
        <v>23</v>
      </c>
      <c r="E4" s="102">
        <f t="shared" si="0"/>
        <v>463450</v>
      </c>
      <c r="F4" s="104" t="s">
        <v>639</v>
      </c>
      <c r="G4" s="103">
        <v>20</v>
      </c>
      <c r="H4" s="102">
        <f t="shared" si="1"/>
        <v>403000</v>
      </c>
      <c r="I4" s="104" t="s">
        <v>639</v>
      </c>
      <c r="J4" s="103">
        <v>22</v>
      </c>
      <c r="K4" s="102">
        <f t="shared" si="2"/>
        <v>443300</v>
      </c>
      <c r="L4" s="104" t="s">
        <v>639</v>
      </c>
      <c r="M4" s="103">
        <v>17</v>
      </c>
      <c r="N4" s="102">
        <f t="shared" si="3"/>
        <v>342550</v>
      </c>
      <c r="O4" s="104" t="s">
        <v>640</v>
      </c>
      <c r="P4" s="103">
        <v>19</v>
      </c>
      <c r="Q4" s="106">
        <f t="shared" si="4"/>
        <v>382850</v>
      </c>
      <c r="R4" s="104" t="s">
        <v>640</v>
      </c>
      <c r="T4" s="102">
        <f t="shared" si="5"/>
        <v>725400</v>
      </c>
    </row>
    <row r="5">
      <c r="A5" s="100" t="s">
        <v>32</v>
      </c>
      <c r="B5" s="101">
        <v>43724</v>
      </c>
      <c r="C5" s="102">
        <v>20150</v>
      </c>
      <c r="D5" s="103">
        <v>23</v>
      </c>
      <c r="E5" s="102">
        <f t="shared" si="0"/>
        <v>463450</v>
      </c>
      <c r="F5" s="104" t="s">
        <v>639</v>
      </c>
      <c r="G5" s="103">
        <v>20</v>
      </c>
      <c r="H5" s="102">
        <f t="shared" si="1"/>
        <v>403000</v>
      </c>
      <c r="I5" s="104" t="s">
        <v>639</v>
      </c>
      <c r="J5" s="103">
        <v>22</v>
      </c>
      <c r="K5" s="102">
        <f t="shared" si="2"/>
        <v>443300</v>
      </c>
      <c r="L5" s="104" t="s">
        <v>639</v>
      </c>
      <c r="M5" s="103">
        <v>17</v>
      </c>
      <c r="N5" s="102">
        <f t="shared" si="3"/>
        <v>342550</v>
      </c>
      <c r="O5" s="104" t="s">
        <v>640</v>
      </c>
      <c r="P5" s="103">
        <v>19</v>
      </c>
      <c r="Q5" s="106">
        <f t="shared" si="4"/>
        <v>382850</v>
      </c>
      <c r="R5" s="104" t="s">
        <v>640</v>
      </c>
      <c r="T5" s="102">
        <f t="shared" si="5"/>
        <v>725400</v>
      </c>
    </row>
    <row r="6">
      <c r="A6" s="100" t="s">
        <v>38</v>
      </c>
      <c r="B6" s="101">
        <v>43780</v>
      </c>
      <c r="C6" s="102">
        <v>18720</v>
      </c>
      <c r="D6" s="103">
        <v>0</v>
      </c>
      <c r="E6" s="102">
        <f t="shared" si="0"/>
        <v>0</v>
      </c>
      <c r="F6" s="104"/>
      <c r="G6" s="103">
        <v>15</v>
      </c>
      <c r="H6" s="102">
        <f t="shared" si="1"/>
        <v>280800</v>
      </c>
      <c r="I6" s="104" t="s">
        <v>639</v>
      </c>
      <c r="J6" s="103">
        <v>20</v>
      </c>
      <c r="K6" s="102">
        <f t="shared" si="2"/>
        <v>374400</v>
      </c>
      <c r="L6" s="104" t="s">
        <v>639</v>
      </c>
      <c r="M6" s="103">
        <v>0</v>
      </c>
      <c r="N6" s="102">
        <f t="shared" si="3"/>
        <v>0</v>
      </c>
      <c r="O6" s="104" t="s">
        <v>640</v>
      </c>
      <c r="P6" s="103">
        <v>0</v>
      </c>
      <c r="Q6" s="106">
        <f t="shared" si="4"/>
        <v>0</v>
      </c>
      <c r="R6" s="104" t="s">
        <v>640</v>
      </c>
      <c r="T6" s="102">
        <f t="shared" si="5"/>
        <v>0</v>
      </c>
    </row>
    <row r="7">
      <c r="A7" s="100" t="s">
        <v>42</v>
      </c>
      <c r="B7" s="101">
        <v>43797</v>
      </c>
      <c r="C7" s="102">
        <v>18720</v>
      </c>
      <c r="D7" s="103">
        <v>0</v>
      </c>
      <c r="E7" s="102">
        <f t="shared" si="0"/>
        <v>0</v>
      </c>
      <c r="F7" s="104"/>
      <c r="G7" s="103">
        <v>2</v>
      </c>
      <c r="H7" s="102">
        <f t="shared" si="1"/>
        <v>37440</v>
      </c>
      <c r="I7" s="104" t="s">
        <v>639</v>
      </c>
      <c r="J7" s="103">
        <v>22</v>
      </c>
      <c r="K7" s="102">
        <f t="shared" si="2"/>
        <v>411840</v>
      </c>
      <c r="L7" s="104" t="s">
        <v>639</v>
      </c>
      <c r="M7" s="103">
        <v>15</v>
      </c>
      <c r="N7" s="102">
        <f t="shared" si="3"/>
        <v>280800</v>
      </c>
      <c r="O7" s="104" t="s">
        <v>640</v>
      </c>
      <c r="P7" s="103">
        <v>19</v>
      </c>
      <c r="Q7" s="106">
        <f t="shared" si="4"/>
        <v>355680</v>
      </c>
      <c r="R7" s="104" t="s">
        <v>640</v>
      </c>
      <c r="T7" s="102">
        <f t="shared" si="5"/>
        <v>636480</v>
      </c>
    </row>
    <row r="8">
      <c r="A8" s="100" t="s">
        <v>34</v>
      </c>
      <c r="B8" s="101">
        <v>43774</v>
      </c>
      <c r="C8" s="102">
        <v>14976</v>
      </c>
      <c r="D8" s="103">
        <v>0</v>
      </c>
      <c r="E8" s="102">
        <f t="shared" si="0"/>
        <v>0</v>
      </c>
      <c r="F8" s="104"/>
      <c r="G8" s="103">
        <v>19</v>
      </c>
      <c r="H8" s="102">
        <f t="shared" si="1"/>
        <v>284544</v>
      </c>
      <c r="I8" s="104" t="s">
        <v>640</v>
      </c>
      <c r="J8" s="103">
        <v>22</v>
      </c>
      <c r="K8" s="102">
        <f t="shared" si="2"/>
        <v>329472</v>
      </c>
      <c r="L8" s="104" t="s">
        <v>640</v>
      </c>
      <c r="M8" s="103">
        <v>17</v>
      </c>
      <c r="N8" s="102">
        <f t="shared" si="3"/>
        <v>254592</v>
      </c>
      <c r="O8" s="104" t="s">
        <v>640</v>
      </c>
      <c r="P8" s="103">
        <v>5</v>
      </c>
      <c r="Q8" s="106">
        <f t="shared" si="4"/>
        <v>74880</v>
      </c>
      <c r="R8" s="104" t="s">
        <v>640</v>
      </c>
      <c r="T8" s="102">
        <f t="shared" ref="T8:T9" si="6">H8+K8+N8+Q8</f>
        <v>943488</v>
      </c>
    </row>
    <row r="9">
      <c r="A9" s="107" t="s">
        <v>45</v>
      </c>
      <c r="B9" s="101">
        <v>43808</v>
      </c>
      <c r="C9" s="102">
        <v>18720</v>
      </c>
      <c r="D9" s="103">
        <v>0</v>
      </c>
      <c r="E9" s="102">
        <f t="shared" si="0"/>
        <v>0</v>
      </c>
      <c r="F9" s="104"/>
      <c r="G9" s="103">
        <v>0</v>
      </c>
      <c r="H9" s="102">
        <f t="shared" si="1"/>
        <v>0</v>
      </c>
      <c r="I9" s="104"/>
      <c r="J9" s="103">
        <v>17</v>
      </c>
      <c r="K9" s="102">
        <f t="shared" si="2"/>
        <v>318240</v>
      </c>
      <c r="L9" s="104" t="s">
        <v>640</v>
      </c>
      <c r="M9" s="103">
        <v>17</v>
      </c>
      <c r="N9" s="102">
        <f t="shared" si="3"/>
        <v>318240</v>
      </c>
      <c r="O9" s="104" t="s">
        <v>640</v>
      </c>
      <c r="P9" s="103">
        <v>19</v>
      </c>
      <c r="Q9" s="106">
        <f t="shared" si="4"/>
        <v>355680</v>
      </c>
      <c r="R9" s="104" t="s">
        <v>640</v>
      </c>
      <c r="T9" s="102">
        <f t="shared" si="6"/>
        <v>992160</v>
      </c>
    </row>
    <row r="10">
      <c r="A10" t="s">
        <v>50</v>
      </c>
      <c r="B10" s="101">
        <v>43843</v>
      </c>
      <c r="C10" s="102">
        <v>12496</v>
      </c>
      <c r="D10" s="103">
        <v>0</v>
      </c>
      <c r="E10" s="102">
        <f t="shared" si="0"/>
        <v>0</v>
      </c>
      <c r="F10" s="104"/>
      <c r="G10" s="103">
        <v>0</v>
      </c>
      <c r="H10" s="102">
        <f t="shared" si="1"/>
        <v>0</v>
      </c>
      <c r="I10" s="104"/>
      <c r="J10" s="103">
        <v>0</v>
      </c>
      <c r="K10" s="102">
        <f t="shared" si="2"/>
        <v>0</v>
      </c>
      <c r="L10" s="104"/>
      <c r="M10" s="103">
        <v>15</v>
      </c>
      <c r="N10" s="102">
        <f t="shared" si="3"/>
        <v>187440</v>
      </c>
      <c r="O10" s="104" t="s">
        <v>640</v>
      </c>
      <c r="P10" s="103">
        <v>19</v>
      </c>
      <c r="Q10" s="106">
        <f t="shared" si="4"/>
        <v>237424</v>
      </c>
      <c r="R10" s="104" t="s">
        <v>640</v>
      </c>
      <c r="T10" s="102">
        <f t="shared" ref="T10:T17" si="7">H10+K10+N10+Q10</f>
        <v>424864</v>
      </c>
    </row>
    <row r="11">
      <c r="A11" t="s">
        <v>52</v>
      </c>
      <c r="B11" s="101">
        <v>43844</v>
      </c>
      <c r="C11" s="102">
        <v>24000</v>
      </c>
      <c r="D11" s="103">
        <v>0</v>
      </c>
      <c r="E11" s="102">
        <f t="shared" si="0"/>
        <v>0</v>
      </c>
      <c r="F11" s="104"/>
      <c r="G11" s="103">
        <v>0</v>
      </c>
      <c r="H11" s="102">
        <f t="shared" si="1"/>
        <v>0</v>
      </c>
      <c r="I11" s="104"/>
      <c r="J11" s="103">
        <v>0</v>
      </c>
      <c r="K11" s="102">
        <f t="shared" si="2"/>
        <v>0</v>
      </c>
      <c r="L11" s="104"/>
      <c r="M11" s="103">
        <v>14</v>
      </c>
      <c r="N11" s="102">
        <f t="shared" si="3"/>
        <v>336000</v>
      </c>
      <c r="O11" s="104" t="s">
        <v>640</v>
      </c>
      <c r="P11" s="103">
        <v>19</v>
      </c>
      <c r="Q11" s="106">
        <f t="shared" si="4"/>
        <v>456000</v>
      </c>
      <c r="R11" s="104" t="s">
        <v>640</v>
      </c>
      <c r="T11" s="102">
        <f t="shared" si="7"/>
        <v>792000</v>
      </c>
    </row>
    <row r="12">
      <c r="A12" t="s">
        <v>56</v>
      </c>
      <c r="B12" s="101">
        <v>43857</v>
      </c>
      <c r="C12" s="102">
        <v>12960</v>
      </c>
      <c r="D12" s="103">
        <v>0</v>
      </c>
      <c r="E12" s="102">
        <f t="shared" si="0"/>
        <v>0</v>
      </c>
      <c r="F12" s="104"/>
      <c r="G12" s="103">
        <v>0</v>
      </c>
      <c r="H12" s="102">
        <f t="shared" si="1"/>
        <v>0</v>
      </c>
      <c r="I12" s="104"/>
      <c r="J12" s="103">
        <v>0</v>
      </c>
      <c r="K12" s="102">
        <f t="shared" si="2"/>
        <v>0</v>
      </c>
      <c r="L12" s="104"/>
      <c r="M12" s="103">
        <v>5</v>
      </c>
      <c r="N12" s="102">
        <f t="shared" si="3"/>
        <v>64800</v>
      </c>
      <c r="O12" s="104" t="s">
        <v>640</v>
      </c>
      <c r="P12" s="103">
        <v>19</v>
      </c>
      <c r="Q12" s="106">
        <f t="shared" si="4"/>
        <v>246240</v>
      </c>
      <c r="R12" s="104" t="s">
        <v>640</v>
      </c>
      <c r="T12" s="102">
        <f t="shared" si="7"/>
        <v>311040</v>
      </c>
    </row>
    <row r="13">
      <c r="A13" s="100" t="s">
        <v>62</v>
      </c>
      <c r="B13" s="101">
        <v>43864</v>
      </c>
      <c r="C13" s="102">
        <v>9520</v>
      </c>
      <c r="D13" s="103">
        <v>0</v>
      </c>
      <c r="E13" s="102">
        <f t="shared" si="0"/>
        <v>0</v>
      </c>
      <c r="F13" s="104"/>
      <c r="G13" s="103">
        <v>0</v>
      </c>
      <c r="H13" s="102">
        <f t="shared" si="1"/>
        <v>0</v>
      </c>
      <c r="I13" s="104"/>
      <c r="J13" s="103">
        <v>0</v>
      </c>
      <c r="K13" s="102">
        <f t="shared" si="2"/>
        <v>0</v>
      </c>
      <c r="L13" s="104"/>
      <c r="M13" s="103">
        <v>0</v>
      </c>
      <c r="N13" s="102">
        <f t="shared" si="3"/>
        <v>0</v>
      </c>
      <c r="O13" s="104"/>
      <c r="P13" s="103">
        <v>19</v>
      </c>
      <c r="Q13" s="106">
        <f t="shared" si="4"/>
        <v>180880</v>
      </c>
      <c r="R13" s="104" t="s">
        <v>640</v>
      </c>
      <c r="T13" s="102">
        <f t="shared" si="7"/>
        <v>180880</v>
      </c>
    </row>
    <row r="14">
      <c r="A14" t="s">
        <v>66</v>
      </c>
      <c r="B14" s="101">
        <v>43864</v>
      </c>
      <c r="C14" s="102">
        <v>21571</v>
      </c>
      <c r="D14" s="103">
        <v>0</v>
      </c>
      <c r="E14" s="102">
        <f t="shared" si="0"/>
        <v>0</v>
      </c>
      <c r="F14" s="104"/>
      <c r="G14" s="103">
        <v>0</v>
      </c>
      <c r="H14" s="102">
        <f t="shared" si="1"/>
        <v>0</v>
      </c>
      <c r="I14" s="104"/>
      <c r="J14" s="103">
        <v>0</v>
      </c>
      <c r="K14" s="102">
        <f t="shared" si="2"/>
        <v>0</v>
      </c>
      <c r="L14" s="104"/>
      <c r="M14" s="103">
        <v>0</v>
      </c>
      <c r="N14" s="102">
        <f t="shared" si="3"/>
        <v>0</v>
      </c>
      <c r="O14" s="104"/>
      <c r="P14" s="103">
        <v>19</v>
      </c>
      <c r="Q14" s="106">
        <f t="shared" si="4"/>
        <v>409849</v>
      </c>
      <c r="R14" s="104" t="s">
        <v>640</v>
      </c>
      <c r="T14" s="102">
        <f t="shared" si="7"/>
        <v>409849</v>
      </c>
    </row>
    <row r="15">
      <c r="A15" s="100" t="s">
        <v>69</v>
      </c>
      <c r="B15" s="101">
        <v>43878</v>
      </c>
      <c r="C15" s="102">
        <v>9600</v>
      </c>
      <c r="D15" s="103">
        <v>0</v>
      </c>
      <c r="E15" s="102">
        <f t="shared" si="0"/>
        <v>0</v>
      </c>
      <c r="F15" s="104"/>
      <c r="G15" s="103">
        <v>0</v>
      </c>
      <c r="H15" s="102">
        <f t="shared" si="1"/>
        <v>0</v>
      </c>
      <c r="I15" s="104"/>
      <c r="J15" s="103">
        <v>0</v>
      </c>
      <c r="K15" s="102">
        <f t="shared" si="2"/>
        <v>0</v>
      </c>
      <c r="L15" s="104"/>
      <c r="M15" s="103">
        <v>0</v>
      </c>
      <c r="N15" s="102">
        <f t="shared" si="3"/>
        <v>0</v>
      </c>
      <c r="O15" s="104"/>
      <c r="P15" s="103">
        <v>9</v>
      </c>
      <c r="Q15" s="106">
        <f t="shared" si="4"/>
        <v>86400</v>
      </c>
      <c r="R15" s="104" t="s">
        <v>640</v>
      </c>
      <c r="T15" s="102">
        <f t="shared" si="7"/>
        <v>86400</v>
      </c>
    </row>
    <row r="16">
      <c r="A16" s="107" t="s">
        <v>77</v>
      </c>
      <c r="B16" s="101">
        <v>43881</v>
      </c>
      <c r="C16" s="102">
        <v>12496</v>
      </c>
      <c r="D16" s="103">
        <v>0</v>
      </c>
      <c r="E16" s="102">
        <f t="shared" si="0"/>
        <v>0</v>
      </c>
      <c r="F16" s="104"/>
      <c r="G16" s="103">
        <v>0</v>
      </c>
      <c r="H16" s="102">
        <f t="shared" si="1"/>
        <v>0</v>
      </c>
      <c r="I16" s="104"/>
      <c r="J16" s="103">
        <v>0</v>
      </c>
      <c r="K16" s="102">
        <f t="shared" si="2"/>
        <v>0</v>
      </c>
      <c r="L16" s="104"/>
      <c r="M16" s="103">
        <v>0</v>
      </c>
      <c r="N16" s="102">
        <f t="shared" si="3"/>
        <v>0</v>
      </c>
      <c r="O16" s="104"/>
      <c r="P16" s="103">
        <v>6</v>
      </c>
      <c r="Q16" s="106">
        <f t="shared" si="4"/>
        <v>74976</v>
      </c>
      <c r="R16" s="104" t="s">
        <v>640</v>
      </c>
      <c r="T16" s="102">
        <f t="shared" si="7"/>
        <v>74976</v>
      </c>
    </row>
    <row r="17">
      <c r="A17" t="s">
        <v>74</v>
      </c>
      <c r="B17" s="101">
        <v>43878</v>
      </c>
      <c r="C17" s="102"/>
      <c r="D17" s="103">
        <v>0</v>
      </c>
      <c r="E17" s="102">
        <f t="shared" si="0"/>
        <v>0</v>
      </c>
      <c r="F17" s="104"/>
      <c r="G17" s="103">
        <v>0</v>
      </c>
      <c r="H17" s="102">
        <f t="shared" si="1"/>
        <v>0</v>
      </c>
      <c r="I17" s="104"/>
      <c r="J17" s="103">
        <v>0</v>
      </c>
      <c r="K17" s="102">
        <f t="shared" si="2"/>
        <v>0</v>
      </c>
      <c r="L17" s="104"/>
      <c r="M17" s="103">
        <v>0</v>
      </c>
      <c r="N17" s="102">
        <f t="shared" si="3"/>
        <v>0</v>
      </c>
      <c r="O17" s="104"/>
      <c r="P17" s="103">
        <v>9</v>
      </c>
      <c r="Q17" s="106">
        <f t="shared" si="4"/>
        <v>0</v>
      </c>
      <c r="R17" s="104"/>
      <c r="T17" s="102">
        <f t="shared" si="7"/>
        <v>0</v>
      </c>
    </row>
    <row r="18">
      <c r="T18" s="102">
        <f>SUM(T3:T17)</f>
        <v>7130937</v>
      </c>
    </row>
  </sheetData>
  <mergeCells count="9">
    <mergeCell ref="A1:A2"/>
    <mergeCell ref="B1:B2"/>
    <mergeCell ref="C1:C2"/>
    <mergeCell ref="D1:F1"/>
    <mergeCell ref="G1:I1"/>
    <mergeCell ref="J1:L1"/>
    <mergeCell ref="M1:O1"/>
    <mergeCell ref="P1:R1"/>
    <mergeCell ref="S1:T2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" workbookViewId="0" zoomScale="85">
      <selection activeCell="B38" activeCellId="0" sqref="B7:B38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3.1992187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663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Таблица2567891011[[#This Row],[Итого кол-во рабочих часов]]/8</f>
        <v>16.875</v>
      </c>
      <c r="G5" s="126"/>
      <c r="H5" s="126">
        <v>135</v>
      </c>
      <c r="I5" s="127" t="e">
        <f>VLOOKUP($A5,Сотрудники!$A$3:$L$1202,14,0)</f>
        <v>#REF!</v>
      </c>
      <c r="J5" s="128" t="e">
        <f t="shared" ref="J5:J34" si="116">I5/8</f>
        <v>#REF!</v>
      </c>
      <c r="K5" s="129" t="e">
        <f t="shared" ref="K5:K34" si="117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Таблица2567891011[[#This Row],[Итого кол-во рабочих часов]]/8</f>
        <v>16.875</v>
      </c>
      <c r="G6" s="126"/>
      <c r="H6" s="126">
        <v>135</v>
      </c>
      <c r="I6" s="127" t="e">
        <f>VLOOKUP($A6,Сотрудники!$A$3:$L$1202,14,0)</f>
        <v>#REF!</v>
      </c>
      <c r="J6" s="128" t="e">
        <f t="shared" si="116"/>
        <v>#REF!</v>
      </c>
      <c r="K6" s="129" t="e">
        <f t="shared" si="117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Таблица2567891011[[#This Row],[Итого кол-во рабочих часов]]/8</f>
        <v>16.875</v>
      </c>
      <c r="G7" s="131"/>
      <c r="H7" s="126">
        <v>135</v>
      </c>
      <c r="I7" s="127" t="e">
        <f>VLOOKUP($A7,Сотрудники!$A$3:$L$1202,14,0)</f>
        <v>#REF!</v>
      </c>
      <c r="J7" s="128" t="e">
        <f t="shared" si="116"/>
        <v>#REF!</v>
      </c>
      <c r="K7" s="129" t="e">
        <f t="shared" si="117"/>
        <v>#REF!</v>
      </c>
    </row>
    <row r="8" ht="33">
      <c r="A8" s="135">
        <v>5</v>
      </c>
      <c r="B8" s="125" t="str">
        <f>VLOOKUP($A8,Сотрудники!$A$3:$L$1202,2,0)</f>
        <v xml:space="preserve">Яковлев Дмитрий</v>
      </c>
      <c r="C8" s="125" t="str">
        <f>VLOOKUP($A8,Сотрудники!$A$3:$L$1202,9,0)</f>
        <v xml:space="preserve">Кредиты наличными 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Таблица2567891011[[#This Row],[Итого кол-во рабочих часов]]/8</f>
        <v>16.875</v>
      </c>
      <c r="G8" s="131"/>
      <c r="H8" s="131">
        <v>135</v>
      </c>
      <c r="I8" s="127" t="e">
        <f>VLOOKUP($A8,Сотрудники!$A$3:$L$1202,14,0)</f>
        <v>#REF!</v>
      </c>
      <c r="J8" s="128" t="e">
        <f t="shared" si="116"/>
        <v>#REF!</v>
      </c>
      <c r="K8" s="132" t="e">
        <f t="shared" si="117"/>
        <v>#REF!</v>
      </c>
    </row>
    <row r="9" ht="33">
      <c r="A9" s="135">
        <v>8</v>
      </c>
      <c r="B9" s="125" t="str">
        <f>VLOOKUP($A9,Сотрудники!$A$3:$L$1202,2,0)</f>
        <v xml:space="preserve">Хохлова Крестина</v>
      </c>
      <c r="C9" s="125" t="str">
        <f>VLOOKUP($A9,Сотрудники!$A$3:$L$1202,9,0)</f>
        <v xml:space="preserve">Ресурсное планирование</v>
      </c>
      <c r="D9" s="125">
        <f>VLOOKUP($A9,Сотрудники!$A$3:$L$1202,10,0)</f>
        <v>0.14999999999999999</v>
      </c>
      <c r="E9" s="136">
        <f>VLOOKUP($A9,Сотрудники!$A$3:$L$1202,11,0)</f>
        <v>150000</v>
      </c>
      <c r="F9" s="126">
        <f>H9/8</f>
        <v>16.875</v>
      </c>
      <c r="G9" s="131"/>
      <c r="H9" s="131">
        <v>135</v>
      </c>
      <c r="I9" s="127" t="e">
        <f>VLOOKUP($A9,Сотрудники!$A$3:$L$1202,14,0)</f>
        <v>#REF!</v>
      </c>
      <c r="J9" s="128" t="e">
        <f t="shared" si="116"/>
        <v>#REF!</v>
      </c>
      <c r="K9" s="132" t="e">
        <f t="shared" si="117"/>
        <v>#REF!</v>
      </c>
    </row>
    <row r="10" ht="49.5">
      <c r="A10" s="135">
        <v>9</v>
      </c>
      <c r="B10" s="125" t="str">
        <f>VLOOKUP($A10,Сотрудники!$A$3:$L$1202,2,0)</f>
        <v xml:space="preserve">Пойш Виталий</v>
      </c>
      <c r="C10" s="125" t="str">
        <f>VLOOKUP($A10,Сотрудники!$A$3:$L$1202,9,0)</f>
        <v xml:space="preserve">Единое окно сотрудника ЕОС ФЛ</v>
      </c>
      <c r="D10" s="125">
        <f>VLOOKUP($A10,Сотрудники!$A$3:$L$1202,10,0)</f>
        <v>0</v>
      </c>
      <c r="E10" s="125">
        <f>VLOOKUP($A10,Сотрудники!$A$3:$L$1202,11,0)</f>
        <v>303500</v>
      </c>
      <c r="F10" s="126">
        <f t="shared" ref="F10:F38" si="118">H10/8</f>
        <v>16.875</v>
      </c>
      <c r="G10" s="131"/>
      <c r="H10" s="131">
        <v>135</v>
      </c>
      <c r="I10" s="127" t="e">
        <f>VLOOKUP($A10,Сотрудники!$A$3:$L$1202,14,0)</f>
        <v>#REF!</v>
      </c>
      <c r="J10" s="128" t="e">
        <f t="shared" si="116"/>
        <v>#REF!</v>
      </c>
      <c r="K10" s="132" t="e">
        <f t="shared" si="117"/>
        <v>#REF!</v>
      </c>
    </row>
    <row r="11">
      <c r="A11" s="135">
        <v>10</v>
      </c>
      <c r="B11" s="125" t="str">
        <f>VLOOKUP($A11,Сотрудники!$A$3:$L$1202,2,0)</f>
        <v xml:space="preserve">Офицеров Дмитрий</v>
      </c>
      <c r="C11" s="125" t="str">
        <f>VLOOKUP($A11,Сотрудники!$A$3:$L$1202,9,0)</f>
        <v>приземление</v>
      </c>
      <c r="D11" s="125">
        <f>VLOOKUP($A11,Сотрудники!$A$3:$L$1202,10,0)</f>
        <v>0</v>
      </c>
      <c r="E11" s="125">
        <f>VLOOKUP($A11,Сотрудники!$A$3:$L$1202,11,0)</f>
        <v>218400</v>
      </c>
      <c r="F11" s="126">
        <f t="shared" si="118"/>
        <v>16.875</v>
      </c>
      <c r="G11" s="131"/>
      <c r="H11" s="131">
        <v>135</v>
      </c>
      <c r="I11" s="127" t="e">
        <f>VLOOKUP($A11,Сотрудники!$A$3:$L$1202,14,0)</f>
        <v>#REF!</v>
      </c>
      <c r="J11" s="128" t="e">
        <f t="shared" si="116"/>
        <v>#REF!</v>
      </c>
      <c r="K11" s="132" t="e">
        <f t="shared" si="117"/>
        <v>#REF!</v>
      </c>
    </row>
    <row r="12" ht="49.5">
      <c r="A12" s="135">
        <v>11</v>
      </c>
      <c r="B12" s="125" t="str">
        <f>VLOOKUP($A12,Сотрудники!$A$3:$L$1202,2,0)</f>
        <v xml:space="preserve">Муштекенов Тимур</v>
      </c>
      <c r="C12" s="125" t="str">
        <f>VLOOKUP($A12,Сотрудники!$A$3:$L$1202,9,0)</f>
        <v xml:space="preserve">Loan Manager/ Кредитный конвейер</v>
      </c>
      <c r="D12" s="125">
        <f>VLOOKUP($A12,Сотрудники!$A$3:$L$1202,10,0)</f>
        <v>0</v>
      </c>
      <c r="E12" s="125">
        <f>VLOOKUP($A12,Сотрудники!$A$3:$L$1202,11,0)</f>
        <v>0</v>
      </c>
      <c r="F12" s="126">
        <f t="shared" si="118"/>
        <v>16.875</v>
      </c>
      <c r="G12" s="131"/>
      <c r="H12" s="131">
        <v>135</v>
      </c>
      <c r="I12" s="127" t="e">
        <f>VLOOKUP($A12,Сотрудники!$A$3:$L$1202,14,0)</f>
        <v>#REF!</v>
      </c>
      <c r="J12" s="128" t="e">
        <f t="shared" si="116"/>
        <v>#REF!</v>
      </c>
      <c r="K12" s="132" t="e">
        <f t="shared" si="117"/>
        <v>#REF!</v>
      </c>
    </row>
    <row r="13">
      <c r="A13" s="135">
        <v>12</v>
      </c>
      <c r="B13" s="125" t="str">
        <f>VLOOKUP($A13,Сотрудники!$A$3:$L$1202,2,0)</f>
        <v xml:space="preserve">Нурбаева Елена</v>
      </c>
      <c r="C13" s="125" t="str">
        <f>VLOOKUP($A13,Сотрудники!$A$3:$L$1202,9,0)</f>
        <v>приземление</v>
      </c>
      <c r="D13" s="125">
        <f>VLOOKUP($A13,Сотрудники!$A$3:$L$1202,10,0)</f>
        <v>0</v>
      </c>
      <c r="E13" s="125">
        <f>VLOOKUP($A13,Сотрудники!$A$3:$L$1202,11,0)</f>
        <v>0</v>
      </c>
      <c r="F13" s="126">
        <f t="shared" si="118"/>
        <v>16.875</v>
      </c>
      <c r="G13" s="131"/>
      <c r="H13" s="131">
        <v>135</v>
      </c>
      <c r="I13" s="127" t="e">
        <f>VLOOKUP($A13,Сотрудники!$A$3:$L$1202,14,0)</f>
        <v>#REF!</v>
      </c>
      <c r="J13" s="128" t="e">
        <f t="shared" si="116"/>
        <v>#REF!</v>
      </c>
      <c r="K13" s="132" t="e">
        <f t="shared" si="117"/>
        <v>#REF!</v>
      </c>
    </row>
    <row r="14">
      <c r="A14" s="135">
        <v>13</v>
      </c>
      <c r="B14" s="125" t="str">
        <f>VLOOKUP($A14,Сотрудники!$A$3:$L$1202,2,0)</f>
        <v xml:space="preserve">Богданов Михаил</v>
      </c>
      <c r="C14" s="125" t="str">
        <f>VLOOKUP($A14,Сотрудники!$A$3:$L$1202,9,0)</f>
        <v xml:space="preserve">LM Риски</v>
      </c>
      <c r="D14" s="125">
        <f>VLOOKUP($A14,Сотрудники!$A$3:$L$1202,10,0)</f>
        <v>0</v>
      </c>
      <c r="E14" s="125">
        <f>VLOOKUP($A14,Сотрудники!$A$3:$L$1202,11,0)</f>
        <v>0</v>
      </c>
      <c r="F14" s="126">
        <f t="shared" si="118"/>
        <v>16.875</v>
      </c>
      <c r="G14" s="131"/>
      <c r="H14" s="131">
        <v>135</v>
      </c>
      <c r="I14" s="127" t="e">
        <f>VLOOKUP($A14,Сотрудники!$A$3:$L$1202,14,0)</f>
        <v>#REF!</v>
      </c>
      <c r="J14" s="128" t="e">
        <f t="shared" si="116"/>
        <v>#REF!</v>
      </c>
      <c r="K14" s="132" t="e">
        <f t="shared" si="117"/>
        <v>#REF!</v>
      </c>
    </row>
    <row r="15">
      <c r="A15" s="135">
        <v>14</v>
      </c>
      <c r="B15" s="125" t="str">
        <f>VLOOKUP($A15,Сотрудники!$A$3:$L$1202,2,0)</f>
        <v xml:space="preserve">Смирнова Екатерина</v>
      </c>
      <c r="C15" s="125" t="str">
        <f>VLOOKUP($A15,Сотрудники!$A$3:$L$1202,9,0)</f>
        <v>Tableau</v>
      </c>
      <c r="D15" s="125">
        <f>VLOOKUP($A15,Сотрудники!$A$3:$L$1202,10,0)</f>
        <v>0</v>
      </c>
      <c r="E15" s="125">
        <f>VLOOKUP($A15,Сотрудники!$A$3:$L$1202,11,0)</f>
        <v>0</v>
      </c>
      <c r="F15" s="126">
        <f t="shared" si="118"/>
        <v>16.875</v>
      </c>
      <c r="G15" s="131"/>
      <c r="H15" s="131">
        <v>135</v>
      </c>
      <c r="I15" s="127" t="e">
        <f>VLOOKUP($A15,Сотрудники!$A$3:$L$1202,14,0)</f>
        <v>#REF!</v>
      </c>
      <c r="J15" s="128" t="e">
        <f t="shared" si="116"/>
        <v>#REF!</v>
      </c>
      <c r="K15" s="132" t="e">
        <f t="shared" si="117"/>
        <v>#REF!</v>
      </c>
    </row>
    <row r="16" s="119" customFormat="1" ht="33">
      <c r="A16" s="135">
        <v>15</v>
      </c>
      <c r="B16" s="125" t="str">
        <f>VLOOKUP($A16,Сотрудники!$A$3:$L$1202,2,0)</f>
        <v xml:space="preserve">Герасимова Елизавета</v>
      </c>
      <c r="C16" s="125" t="str">
        <f>VLOOKUP($A16,Сотрудники!$A$3:$L$1202,9,0)</f>
        <v xml:space="preserve">Ресурсное планирование</v>
      </c>
      <c r="D16" s="125">
        <f>VLOOKUP($A16,Сотрудники!$A$3:$L$1202,10,0)</f>
        <v>0.14999999999999999</v>
      </c>
      <c r="E16" s="125">
        <f>VLOOKUP($A16,Сотрудники!$A$3:$L$1202,11,0)</f>
        <v>150000</v>
      </c>
      <c r="F16" s="126">
        <f t="shared" si="118"/>
        <v>16.875</v>
      </c>
      <c r="G16" s="131"/>
      <c r="H16" s="131">
        <v>135</v>
      </c>
      <c r="I16" s="127" t="e">
        <f>VLOOKUP($A16,Сотрудники!$A$3:$L$1202,14,0)</f>
        <v>#REF!</v>
      </c>
      <c r="J16" s="128" t="e">
        <f t="shared" si="116"/>
        <v>#REF!</v>
      </c>
      <c r="K16" s="132" t="e">
        <f t="shared" si="117"/>
        <v>#REF!</v>
      </c>
    </row>
    <row r="17" s="119" customFormat="1" ht="33">
      <c r="A17" s="135">
        <v>16</v>
      </c>
      <c r="B17" s="125" t="str">
        <f>VLOOKUP($A17,Сотрудники!$A$3:$L$1202,2,0)</f>
        <v xml:space="preserve">Абдуллаева Анжелика</v>
      </c>
      <c r="C17" s="125" t="str">
        <f>VLOOKUP($A17,Сотрудники!$A$3:$L$1202,9,0)</f>
        <v xml:space="preserve">Ресурсное планирование</v>
      </c>
      <c r="D17" s="125">
        <f>VLOOKUP($A17,Сотрудники!$A$3:$L$1202,10,0)</f>
        <v>0</v>
      </c>
      <c r="E17" s="125">
        <f>VLOOKUP($A17,Сотрудники!$A$3:$L$1202,11,0)</f>
        <v>0</v>
      </c>
      <c r="F17" s="126">
        <f t="shared" si="118"/>
        <v>16.875</v>
      </c>
      <c r="G17" s="131"/>
      <c r="H17" s="131">
        <v>135</v>
      </c>
      <c r="I17" s="127" t="e">
        <f>VLOOKUP($A17,Сотрудники!$A$3:$L$1202,14,0)</f>
        <v>#REF!</v>
      </c>
      <c r="J17" s="128" t="e">
        <f t="shared" si="116"/>
        <v>#REF!</v>
      </c>
      <c r="K17" s="132" t="e">
        <f t="shared" si="117"/>
        <v>#REF!</v>
      </c>
    </row>
    <row r="18" ht="66">
      <c r="A18" s="135">
        <v>17</v>
      </c>
      <c r="B18" s="125" t="str">
        <f>VLOOKUP($A18,Сотрудники!$A$3:$L$1202,2,0)</f>
        <v xml:space="preserve">Наймушин Евгений</v>
      </c>
      <c r="C18" s="125" t="str">
        <f>VLOOKUP($A18,Сотрудники!$A$3:$L$1202,9,0)</f>
        <v xml:space="preserve">МАПЛ (Модуль автоматизации программ лояльности)</v>
      </c>
      <c r="D18" s="125">
        <f>VLOOKUP($A18,Сотрудники!$A$3:$L$1202,10,0)</f>
        <v>0</v>
      </c>
      <c r="E18" s="125">
        <f>VLOOKUP($A18,Сотрудники!$A$3:$L$1202,11,0)</f>
        <v>344900</v>
      </c>
      <c r="F18" s="126">
        <f t="shared" si="118"/>
        <v>16.875</v>
      </c>
      <c r="G18" s="131"/>
      <c r="H18" s="131">
        <v>135</v>
      </c>
      <c r="I18" s="127" t="e">
        <f>VLOOKUP($A18,Сотрудники!$A$3:$L$1202,14,0)</f>
        <v>#REF!</v>
      </c>
      <c r="J18" s="128" t="e">
        <f t="shared" si="116"/>
        <v>#REF!</v>
      </c>
      <c r="K18" s="132" t="e">
        <f t="shared" si="117"/>
        <v>#REF!</v>
      </c>
    </row>
    <row r="19" ht="33">
      <c r="A19" s="135">
        <v>18</v>
      </c>
      <c r="B19" s="125" t="str">
        <f>VLOOKUP($A19,Сотрудники!$A$3:$L$1202,2,0)</f>
        <v xml:space="preserve">Тимиргалеев Иван</v>
      </c>
      <c r="C19" s="125" t="str">
        <f>VLOOKUP($A19,Сотрудники!$A$3:$L$1202,9,0)</f>
        <v xml:space="preserve">Пообъектный учёт залогов</v>
      </c>
      <c r="D19" s="125">
        <f>VLOOKUP($A19,Сотрудники!$A$3:$L$1202,10,0)</f>
        <v>0</v>
      </c>
      <c r="E19" s="125">
        <f>VLOOKUP($A19,Сотрудники!$A$3:$L$1202,11,0)</f>
        <v>0</v>
      </c>
      <c r="F19" s="126">
        <f t="shared" si="118"/>
        <v>16.875</v>
      </c>
      <c r="G19" s="131"/>
      <c r="H19" s="131">
        <v>135</v>
      </c>
      <c r="I19" s="127" t="e">
        <f>VLOOKUP($A19,Сотрудники!$A$3:$L$1202,14,0)</f>
        <v>#REF!</v>
      </c>
      <c r="J19" s="128" t="e">
        <f t="shared" si="116"/>
        <v>#REF!</v>
      </c>
      <c r="K19" s="132" t="e">
        <f t="shared" si="117"/>
        <v>#REF!</v>
      </c>
    </row>
    <row r="20">
      <c r="A20" s="135">
        <v>19</v>
      </c>
      <c r="B20" s="125" t="str">
        <f>VLOOKUP($A20,Сотрудники!$A$3:$L$1202,2,0)</f>
        <v xml:space="preserve">Лопатин Максим</v>
      </c>
      <c r="C20" s="125">
        <f>VLOOKUP($A20,Сотрудники!$A$3:$L$1202,9,0)</f>
        <v>0</v>
      </c>
      <c r="D20" s="125">
        <f>VLOOKUP($A20,Сотрудники!$A$3:$L$1202,10,0)</f>
        <v>0</v>
      </c>
      <c r="E20" s="136">
        <f>VLOOKUP($A20,Сотрудники!$A$3:$L$1202,11,0)</f>
        <v>0</v>
      </c>
      <c r="F20" s="126">
        <f t="shared" si="118"/>
        <v>16.875</v>
      </c>
      <c r="G20" s="131"/>
      <c r="H20" s="131">
        <v>135</v>
      </c>
      <c r="I20" s="127" t="e">
        <f>VLOOKUP($A20,Сотрудники!$A$3:$L$1202,14,0)</f>
        <v>#REF!</v>
      </c>
      <c r="J20" s="128" t="e">
        <f t="shared" si="116"/>
        <v>#REF!</v>
      </c>
      <c r="K20" s="132" t="e">
        <f t="shared" si="117"/>
        <v>#REF!</v>
      </c>
    </row>
    <row r="21">
      <c r="A21" s="135">
        <v>20</v>
      </c>
      <c r="B21" s="125" t="str">
        <f>VLOOKUP($A21,Сотрудники!$A$3:$L$1202,2,0)</f>
        <v xml:space="preserve">Калмурзаев Руслан </v>
      </c>
      <c r="C21" s="125" t="str">
        <f>VLOOKUP($A21,Сотрудники!$A$3:$L$1202,9,0)</f>
        <v>приземление</v>
      </c>
      <c r="D21" s="125">
        <f>VLOOKUP($A21,Сотрудники!$A$3:$L$1202,10,0)</f>
        <v>0</v>
      </c>
      <c r="E21" s="125">
        <f>VLOOKUP($A21,Сотрудники!$A$3:$L$1202,11,0)</f>
        <v>90000</v>
      </c>
      <c r="F21" s="126">
        <f t="shared" si="118"/>
        <v>16.875</v>
      </c>
      <c r="G21" s="131"/>
      <c r="H21" s="131">
        <v>135</v>
      </c>
      <c r="I21" s="127" t="e">
        <f>VLOOKUP($A21,Сотрудники!$A$3:$L$1202,14,0)</f>
        <v>#REF!</v>
      </c>
      <c r="J21" s="128" t="e">
        <f t="shared" si="116"/>
        <v>#REF!</v>
      </c>
      <c r="K21" s="132" t="e">
        <f t="shared" si="117"/>
        <v>#REF!</v>
      </c>
    </row>
    <row r="22">
      <c r="A22" s="135">
        <v>21</v>
      </c>
      <c r="B22" s="125" t="str">
        <f>VLOOKUP($A22,Сотрудники!$A$3:$L$1202,2,0)</f>
        <v xml:space="preserve">Шимберев Борис</v>
      </c>
      <c r="C22" s="125">
        <f>VLOOKUP($A22,Сотрудники!$A$3:$L$1202,9,0)</f>
        <v>0</v>
      </c>
      <c r="D22" s="125">
        <f>VLOOKUP($A22,Сотрудники!$A$3:$L$1202,10,0)</f>
        <v>0</v>
      </c>
      <c r="E22" s="125">
        <f>VLOOKUP($A22,Сотрудники!$A$3:$L$1202,11,0)</f>
        <v>0</v>
      </c>
      <c r="F22" s="126">
        <f t="shared" si="118"/>
        <v>13.875</v>
      </c>
      <c r="G22" s="131">
        <v>3</v>
      </c>
      <c r="H22" s="131">
        <v>111</v>
      </c>
      <c r="I22" s="127" t="e">
        <f>VLOOKUP($A22,Сотрудники!$A$3:$L$1202,14,0)</f>
        <v>#REF!</v>
      </c>
      <c r="J22" s="128" t="e">
        <f t="shared" si="116"/>
        <v>#REF!</v>
      </c>
      <c r="K22" s="132" t="e">
        <f t="shared" si="117"/>
        <v>#REF!</v>
      </c>
    </row>
    <row r="23">
      <c r="A23" s="135">
        <v>22</v>
      </c>
      <c r="B23" s="125" t="str">
        <f>VLOOKUP($A23,Сотрудники!$A$3:$L$1202,2,0)</f>
        <v xml:space="preserve">Виштак Татьяна</v>
      </c>
      <c r="C23" s="125" t="str">
        <f>VLOOKUP($A23,Сотрудники!$A$3:$L$1202,9,0)</f>
        <v>приземление</v>
      </c>
      <c r="D23" s="125">
        <f>VLOOKUP($A23,Сотрудники!$A$3:$L$1202,10,0)</f>
        <v>0</v>
      </c>
      <c r="E23" s="125" t="str">
        <f>VLOOKUP($A23,Сотрудники!$A$3:$L$1202,11,0)</f>
        <v xml:space="preserve">310 400 </v>
      </c>
      <c r="F23" s="126">
        <f t="shared" si="118"/>
        <v>16.875</v>
      </c>
      <c r="G23" s="131"/>
      <c r="H23" s="131">
        <v>135</v>
      </c>
      <c r="I23" s="127" t="e">
        <f>VLOOKUP($A23,Сотрудники!$A$3:$L$1202,14,0)</f>
        <v>#REF!</v>
      </c>
      <c r="J23" s="128" t="e">
        <f t="shared" si="116"/>
        <v>#REF!</v>
      </c>
      <c r="K23" s="132" t="e">
        <f t="shared" si="117"/>
        <v>#REF!</v>
      </c>
    </row>
    <row r="24">
      <c r="A24" s="135">
        <v>23</v>
      </c>
      <c r="B24" s="125" t="str">
        <f>VLOOKUP($A24,Сотрудники!$A$3:$L$1202,2,0)</f>
        <v xml:space="preserve">Путилов Александр</v>
      </c>
      <c r="C24" s="125">
        <f>VLOOKUP($A24,Сотрудники!$A$3:$L$1202,9,0)</f>
        <v>0</v>
      </c>
      <c r="D24" s="125">
        <f>VLOOKUP($A24,Сотрудники!$A$3:$L$1202,10,0)</f>
        <v>0</v>
      </c>
      <c r="E24" s="125">
        <f>VLOOKUP($A24,Сотрудники!$A$3:$L$1202,11,0)</f>
        <v>303500</v>
      </c>
      <c r="F24" s="126">
        <f t="shared" si="118"/>
        <v>16.875</v>
      </c>
      <c r="G24" s="131"/>
      <c r="H24" s="131">
        <v>135</v>
      </c>
      <c r="I24" s="127" t="e">
        <f>VLOOKUP($A24,Сотрудники!$A$3:$L$1202,14,0)</f>
        <v>#REF!</v>
      </c>
      <c r="J24" s="128" t="e">
        <f t="shared" si="116"/>
        <v>#REF!</v>
      </c>
      <c r="K24" s="132" t="e">
        <f t="shared" si="117"/>
        <v>#REF!</v>
      </c>
    </row>
    <row r="25" ht="33">
      <c r="A25" s="135">
        <v>24</v>
      </c>
      <c r="B25" s="125" t="str">
        <f>VLOOKUP($A25,Сотрудники!$A$3:$L$1202,2,0)</f>
        <v xml:space="preserve">Цыганкова Анастасия</v>
      </c>
      <c r="C25" s="125" t="str">
        <f>VLOOKUP($A25,Сотрудники!$A$3:$L$1202,9,0)</f>
        <v xml:space="preserve">Ресурсное планирование</v>
      </c>
      <c r="D25" s="125">
        <f>VLOOKUP($A25,Сотрудники!$A$3:$L$1202,10,0)</f>
        <v>0.14999999999999999</v>
      </c>
      <c r="E25" s="125">
        <f>VLOOKUP($A25,Сотрудники!$A$3:$L$1202,11,0)</f>
        <v>150000</v>
      </c>
      <c r="F25" s="126">
        <f t="shared" si="118"/>
        <v>16.875</v>
      </c>
      <c r="G25" s="131"/>
      <c r="H25" s="131">
        <v>135</v>
      </c>
      <c r="I25" s="127" t="e">
        <f>VLOOKUP($A25,Сотрудники!$A$3:$L$1202,14,0)</f>
        <v>#REF!</v>
      </c>
      <c r="J25" s="128" t="e">
        <f t="shared" si="116"/>
        <v>#REF!</v>
      </c>
      <c r="K25" s="132" t="e">
        <f t="shared" si="117"/>
        <v>#REF!</v>
      </c>
    </row>
    <row r="26">
      <c r="A26" s="135">
        <v>25</v>
      </c>
      <c r="B26" s="125" t="str">
        <f>VLOOKUP($A26,Сотрудники!$A$3:$L$1202,2,0)</f>
        <v xml:space="preserve">Беседин Игорь</v>
      </c>
      <c r="C26" s="125" t="str">
        <f>VLOOKUP($A26,Сотрудники!$A$3:$L$1202,9,0)</f>
        <v>приземление</v>
      </c>
      <c r="D26" s="125">
        <f>VLOOKUP($A26,Сотрудники!$A$3:$L$1202,10,0)</f>
        <v>0</v>
      </c>
      <c r="E26" s="125">
        <f>VLOOKUP($A26,Сотрудники!$A$3:$L$1202,11,0)</f>
        <v>310000</v>
      </c>
      <c r="F26" s="126">
        <f t="shared" si="118"/>
        <v>16.875</v>
      </c>
      <c r="G26" s="131"/>
      <c r="H26" s="131">
        <v>135</v>
      </c>
      <c r="I26" s="127" t="e">
        <f>VLOOKUP($A26,Сотрудники!$A$3:$L$1202,14,0)</f>
        <v>#REF!</v>
      </c>
      <c r="J26" s="128" t="e">
        <f t="shared" si="116"/>
        <v>#REF!</v>
      </c>
      <c r="K26" s="132" t="e">
        <f t="shared" si="117"/>
        <v>#REF!</v>
      </c>
    </row>
    <row r="27" ht="33">
      <c r="A27" s="135">
        <v>26</v>
      </c>
      <c r="B27" s="125" t="str">
        <f>VLOOKUP($A27,Сотрудники!$A$3:$L$1202,2,0)</f>
        <v xml:space="preserve">Молчанов Роман</v>
      </c>
      <c r="C27" s="125" t="str">
        <f>VLOOKUP($A27,Сотрудники!$A$3:$L$1202,9,0)</f>
        <v xml:space="preserve">Кредиты наличными </v>
      </c>
      <c r="D27" s="125">
        <f>VLOOKUP($A27,Сотрудники!$A$3:$L$1202,10,0)</f>
        <v>0</v>
      </c>
      <c r="E27" s="125">
        <f>VLOOKUP($A27,Сотрудники!$A$3:$L$1202,11,0)</f>
        <v>300000</v>
      </c>
      <c r="F27" s="126">
        <f t="shared" si="118"/>
        <v>16.875</v>
      </c>
      <c r="G27" s="131"/>
      <c r="H27" s="131">
        <v>135</v>
      </c>
      <c r="I27" s="127" t="e">
        <f>VLOOKUP($A27,Сотрудники!$A$3:$L$1202,14,0)</f>
        <v>#REF!</v>
      </c>
      <c r="J27" s="128" t="e">
        <f t="shared" si="116"/>
        <v>#REF!</v>
      </c>
      <c r="K27" s="132" t="e">
        <f t="shared" si="117"/>
        <v>#REF!</v>
      </c>
    </row>
    <row r="28">
      <c r="A28" s="135">
        <v>27</v>
      </c>
      <c r="B28" s="125" t="str">
        <f>VLOOKUP($A28,Сотрудники!$A$3:$L$1202,2,0)</f>
        <v xml:space="preserve">Пузанов Андрей</v>
      </c>
      <c r="C28" s="125">
        <f>VLOOKUP($A28,Сотрудники!$A$3:$L$1202,9,0)</f>
        <v>0</v>
      </c>
      <c r="D28" s="125">
        <f>VLOOKUP($A28,Сотрудники!$A$3:$L$1202,10,0)</f>
        <v>0</v>
      </c>
      <c r="E28" s="125">
        <f>VLOOKUP($A28,Сотрудники!$A$3:$L$1202,11,0)</f>
        <v>0</v>
      </c>
      <c r="F28" s="126">
        <f t="shared" si="118"/>
        <v>16.875</v>
      </c>
      <c r="G28" s="131"/>
      <c r="H28" s="131">
        <v>135</v>
      </c>
      <c r="I28" s="127" t="e">
        <f>VLOOKUP($A28,Сотрудники!$A$3:$L$1202,14,0)</f>
        <v>#REF!</v>
      </c>
      <c r="J28" s="128" t="e">
        <f t="shared" si="116"/>
        <v>#REF!</v>
      </c>
      <c r="K28" s="132" t="e">
        <f t="shared" si="117"/>
        <v>#REF!</v>
      </c>
    </row>
    <row r="29" ht="66">
      <c r="A29" s="135">
        <v>28</v>
      </c>
      <c r="B29" s="125" t="str">
        <f>VLOOKUP($A29,Сотрудники!$A$3:$L$1202,2,0)</f>
        <v xml:space="preserve">Хотулев Дмитрий</v>
      </c>
      <c r="C29" s="125" t="str">
        <f>VLOOKUP($A29,Сотрудники!$A$3:$L$1202,9,0)</f>
        <v xml:space="preserve">Платежи юридических лиц (Малый и средний бизнес)</v>
      </c>
      <c r="D29" s="125">
        <f>VLOOKUP($A29,Сотрудники!$A$3:$L$1202,10,0)</f>
        <v>0</v>
      </c>
      <c r="E29" s="125">
        <f>VLOOKUP($A29,Сотрудники!$A$3:$L$1202,11,0)</f>
        <v>0</v>
      </c>
      <c r="F29" s="126">
        <f t="shared" si="118"/>
        <v>16.875</v>
      </c>
      <c r="G29" s="131"/>
      <c r="H29" s="131">
        <v>135</v>
      </c>
      <c r="I29" s="127" t="e">
        <f>VLOOKUP($A29,Сотрудники!$A$3:$L$1202,14,0)</f>
        <v>#REF!</v>
      </c>
      <c r="J29" s="128" t="e">
        <f t="shared" si="116"/>
        <v>#REF!</v>
      </c>
      <c r="K29" s="132" t="e">
        <f t="shared" si="117"/>
        <v>#REF!</v>
      </c>
    </row>
    <row r="30">
      <c r="A30" s="135">
        <v>29</v>
      </c>
      <c r="B30" s="125" t="str">
        <f>VLOOKUP($A30,Сотрудники!$A$3:$L$1202,2,0)</f>
        <v xml:space="preserve">Воронцов Григорий</v>
      </c>
      <c r="C30" s="125" t="str">
        <f>VLOOKUP($A30,Сотрудники!$A$3:$L$1202,9,0)</f>
        <v>приземление</v>
      </c>
      <c r="D30" s="125">
        <f>VLOOKUP($A30,Сотрудники!$A$3:$L$1202,10,0)</f>
        <v>0</v>
      </c>
      <c r="E30" s="125">
        <f>VLOOKUP($A30,Сотрудники!$A$3:$L$1202,11,0)</f>
        <v>0</v>
      </c>
      <c r="F30" s="126">
        <f t="shared" si="118"/>
        <v>16.875</v>
      </c>
      <c r="G30" s="131"/>
      <c r="H30" s="131">
        <v>135</v>
      </c>
      <c r="I30" s="127" t="e">
        <f>VLOOKUP($A30,Сотрудники!$A$3:$L$1202,14,0)</f>
        <v>#REF!</v>
      </c>
      <c r="J30" s="128" t="e">
        <f t="shared" si="116"/>
        <v>#REF!</v>
      </c>
      <c r="K30" s="132" t="e">
        <f t="shared" si="117"/>
        <v>#REF!</v>
      </c>
    </row>
    <row r="31">
      <c r="A31" s="135">
        <v>30</v>
      </c>
      <c r="B31" s="125" t="str">
        <f>VLOOKUP($A31,Сотрудники!$A$3:$L$1202,2,0)</f>
        <v xml:space="preserve">Тарасов Алексей</v>
      </c>
      <c r="C31" s="125">
        <f>VLOOKUP($A31,Сотрудники!$A$3:$L$1202,9,0)</f>
        <v>0</v>
      </c>
      <c r="D31" s="125">
        <f>VLOOKUP($A31,Сотрудники!$A$3:$L$1202,10,0)</f>
        <v>0</v>
      </c>
      <c r="E31" s="125">
        <f>VLOOKUP($A31,Сотрудники!$A$3:$L$1202,11,0)</f>
        <v>248000</v>
      </c>
      <c r="F31" s="126">
        <f t="shared" si="118"/>
        <v>16.875</v>
      </c>
      <c r="G31" s="131"/>
      <c r="H31" s="131">
        <v>135</v>
      </c>
      <c r="I31" s="127" t="e">
        <f>VLOOKUP($A31,Сотрудники!$A$3:$L$1202,14,0)</f>
        <v>#REF!</v>
      </c>
      <c r="J31" s="128" t="e">
        <f t="shared" si="116"/>
        <v>#REF!</v>
      </c>
      <c r="K31" s="132" t="e">
        <f t="shared" si="117"/>
        <v>#REF!</v>
      </c>
    </row>
    <row r="32">
      <c r="A32" s="135">
        <v>31</v>
      </c>
      <c r="B32" s="125" t="str">
        <f>VLOOKUP($A32,Сотрудники!$A$3:$L$1202,2,0)</f>
        <v xml:space="preserve">Саринков Андрей</v>
      </c>
      <c r="C32" s="125">
        <f>VLOOKUP($A32,Сотрудники!$A$3:$L$1202,9,0)</f>
        <v>0</v>
      </c>
      <c r="D32" s="125">
        <f>VLOOKUP($A32,Сотрудники!$A$3:$L$1202,10,0)</f>
        <v>0</v>
      </c>
      <c r="E32" s="125">
        <f>VLOOKUP($A32,Сотрудники!$A$3:$L$1202,11,0)</f>
        <v>0</v>
      </c>
      <c r="F32" s="126">
        <f t="shared" si="118"/>
        <v>16.875</v>
      </c>
      <c r="G32" s="131"/>
      <c r="H32" s="131">
        <v>135</v>
      </c>
      <c r="I32" s="127" t="e">
        <f>VLOOKUP($A32,Сотрудники!$A$3:$L$1202,14,0)</f>
        <v>#REF!</v>
      </c>
      <c r="J32" s="128" t="e">
        <f t="shared" si="116"/>
        <v>#REF!</v>
      </c>
      <c r="K32" s="132" t="e">
        <f t="shared" si="117"/>
        <v>#REF!</v>
      </c>
    </row>
    <row r="33">
      <c r="A33" s="135">
        <v>32</v>
      </c>
      <c r="B33" s="125" t="str">
        <f>VLOOKUP($A33,Сотрудники!$A$3:$L$1202,2,0)</f>
        <v xml:space="preserve">Смердов Алексей</v>
      </c>
      <c r="C33" s="125">
        <f>VLOOKUP($A33,Сотрудники!$A$3:$L$1202,9,0)</f>
        <v>0</v>
      </c>
      <c r="D33" s="125">
        <f>VLOOKUP($A33,Сотрудники!$A$3:$L$1202,10,0)</f>
        <v>0</v>
      </c>
      <c r="E33" s="125">
        <f>VLOOKUP($A33,Сотрудники!$A$3:$L$1202,11,0)</f>
        <v>0</v>
      </c>
      <c r="F33" s="126">
        <f t="shared" si="118"/>
        <v>6.875</v>
      </c>
      <c r="G33" s="131">
        <v>14</v>
      </c>
      <c r="H33" s="131">
        <v>55</v>
      </c>
      <c r="I33" s="127" t="e">
        <f>VLOOKUP($A33,Сотрудники!$A$3:$L$1202,14,0)</f>
        <v>#REF!</v>
      </c>
      <c r="J33" s="128" t="e">
        <f t="shared" si="116"/>
        <v>#REF!</v>
      </c>
      <c r="K33" s="132" t="e">
        <f t="shared" si="117"/>
        <v>#REF!</v>
      </c>
    </row>
    <row r="34">
      <c r="A34" s="135">
        <v>33</v>
      </c>
      <c r="B34" s="125" t="str">
        <f>VLOOKUP($A34,Сотрудники!$A$3:$L$1202,2,0)</f>
        <v xml:space="preserve">Киевский Сергей</v>
      </c>
      <c r="C34" s="125">
        <f>VLOOKUP($A34,Сотрудники!$A$3:$L$1202,9,0)</f>
        <v>0</v>
      </c>
      <c r="D34" s="125">
        <f>VLOOKUP($A34,Сотрудники!$A$3:$L$1202,10,0)</f>
        <v>0</v>
      </c>
      <c r="E34" s="125">
        <f>VLOOKUP($A34,Сотрудники!$A$3:$L$1202,11,0)</f>
        <v>0</v>
      </c>
      <c r="F34" s="126">
        <f t="shared" si="118"/>
        <v>16.875</v>
      </c>
      <c r="G34" s="131"/>
      <c r="H34" s="131">
        <v>135</v>
      </c>
      <c r="I34" s="127" t="e">
        <f>VLOOKUP($A34,Сотрудники!$A$3:$L$1202,14,0)</f>
        <v>#REF!</v>
      </c>
      <c r="J34" s="128" t="e">
        <f t="shared" si="116"/>
        <v>#REF!</v>
      </c>
      <c r="K34" s="132" t="e">
        <f t="shared" si="117"/>
        <v>#REF!</v>
      </c>
    </row>
    <row r="35">
      <c r="A35" s="135">
        <v>34</v>
      </c>
      <c r="B35" s="125" t="str">
        <f>VLOOKUP($A35,Сотрудники!$A$3:$L$1202,2,0)</f>
        <v xml:space="preserve">Ильин Дмитрий</v>
      </c>
      <c r="C35" s="125">
        <f>VLOOKUP($A35,Сотрудники!$A$3:$L$1202,9,0)</f>
        <v>0</v>
      </c>
      <c r="D35" s="125">
        <f>VLOOKUP($A35,Сотрудники!$A$3:$L$1202,10,0)</f>
        <v>0</v>
      </c>
      <c r="E35" s="125">
        <f>VLOOKUP($A35,Сотрудники!$A$3:$L$1202,11,0)</f>
        <v>0</v>
      </c>
      <c r="F35" s="126">
        <f t="shared" si="118"/>
        <v>12</v>
      </c>
      <c r="G35" s="131"/>
      <c r="H35" s="131">
        <v>96</v>
      </c>
      <c r="I35" s="127" t="e">
        <f>VLOOKUP($A35,Сотрудники!$A$3:$L$1202,14,0)</f>
        <v>#REF!</v>
      </c>
      <c r="J35" s="128" t="e">
        <f t="shared" ref="J35:J38" si="119">I35/8</f>
        <v>#REF!</v>
      </c>
      <c r="K35" s="132" t="e">
        <f t="shared" ref="K35:K38" si="120">+H35*J35</f>
        <v>#REF!</v>
      </c>
    </row>
    <row r="36">
      <c r="A36" s="135">
        <v>35</v>
      </c>
      <c r="B36" s="125" t="str">
        <f>VLOOKUP($A36,Сотрудники!$A$3:$L$1202,2,0)</f>
        <v xml:space="preserve">Дмитриев Николай</v>
      </c>
      <c r="C36" s="125">
        <f>VLOOKUP($A36,Сотрудники!$A$3:$L$1202,9,0)</f>
        <v>0</v>
      </c>
      <c r="D36" s="125">
        <f>VLOOKUP($A36,Сотрудники!$A$3:$L$1202,10,0)</f>
        <v>0</v>
      </c>
      <c r="E36" s="125">
        <f>VLOOKUP($A36,Сотрудники!$A$3:$L$1202,11,0)</f>
        <v>0</v>
      </c>
      <c r="F36" s="126">
        <f t="shared" si="118"/>
        <v>13</v>
      </c>
      <c r="G36" s="131"/>
      <c r="H36" s="131">
        <v>104</v>
      </c>
      <c r="I36" s="127" t="e">
        <f>VLOOKUP($A36,Сотрудники!$A$3:$L$1202,14,0)</f>
        <v>#REF!</v>
      </c>
      <c r="J36" s="128" t="e">
        <f t="shared" si="119"/>
        <v>#REF!</v>
      </c>
      <c r="K36" s="132" t="e">
        <f t="shared" si="120"/>
        <v>#REF!</v>
      </c>
    </row>
    <row r="37">
      <c r="A37" s="135">
        <v>36</v>
      </c>
      <c r="B37" s="125" t="str">
        <f>VLOOKUP($A37,Сотрудники!$A$3:$L$1202,2,0)</f>
        <v xml:space="preserve">Юркин Николай</v>
      </c>
      <c r="C37" s="125">
        <f>VLOOKUP($A37,Сотрудники!$A$3:$L$1202,9,0)</f>
        <v>0</v>
      </c>
      <c r="D37" s="125">
        <f>VLOOKUP($A37,Сотрудники!$A$3:$L$1202,10,0)</f>
        <v>0</v>
      </c>
      <c r="E37" s="125">
        <f>VLOOKUP($A37,Сотрудники!$A$3:$L$1202,11,0)</f>
        <v>0</v>
      </c>
      <c r="F37" s="126">
        <f t="shared" si="118"/>
        <v>5</v>
      </c>
      <c r="G37" s="131"/>
      <c r="H37" s="131">
        <v>40</v>
      </c>
      <c r="I37" s="127" t="e">
        <f>VLOOKUP($A37,Сотрудники!$A$3:$L$1202,14,0)</f>
        <v>#REF!</v>
      </c>
      <c r="J37" s="128" t="e">
        <f t="shared" si="119"/>
        <v>#REF!</v>
      </c>
      <c r="K37" s="132" t="e">
        <f t="shared" si="120"/>
        <v>#REF!</v>
      </c>
    </row>
    <row r="38">
      <c r="A38" s="135">
        <v>37</v>
      </c>
      <c r="B38" s="125" t="str">
        <f>VLOOKUP($A38,Сотрудники!$A$3:$L$1202,2,0)</f>
        <v xml:space="preserve">Ионов Евгений</v>
      </c>
      <c r="C38" s="125">
        <f>VLOOKUP($A38,Сотрудники!$A$3:$L$1202,9,0)</f>
        <v>0</v>
      </c>
      <c r="D38" s="125">
        <f>VLOOKUP($A38,Сотрудники!$A$3:$L$1202,10,0)</f>
        <v>0</v>
      </c>
      <c r="E38" s="125">
        <f>VLOOKUP($A38,Сотрудники!$A$3:$L$1202,11,0)</f>
        <v>0</v>
      </c>
      <c r="F38" s="126">
        <f t="shared" si="118"/>
        <v>1</v>
      </c>
      <c r="G38" s="131"/>
      <c r="H38" s="131">
        <v>8</v>
      </c>
      <c r="I38" s="127" t="e">
        <f>VLOOKUP($A38,Сотрудники!$A$3:$L$1202,14,0)</f>
        <v>#REF!</v>
      </c>
      <c r="J38" s="128" t="e">
        <f t="shared" si="119"/>
        <v>#REF!</v>
      </c>
      <c r="K38" s="132" t="e">
        <f t="shared" si="120"/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69">
      <pane activePane="bottomRight" state="frozen" topLeftCell="C3" xSplit="2" ySplit="2"/>
      <selection activeCell="A65" activeCellId="0" sqref="65:65"/>
    </sheetView>
  </sheetViews>
  <sheetFormatPr defaultColWidth="9" defaultRowHeight="16.5"/>
  <cols>
    <col customWidth="1" min="1" max="1" style="108" width="3.3984375"/>
    <col bestFit="1" customWidth="1" min="2" max="2" style="108" width="29.3984375"/>
    <col customWidth="1" min="3" max="3" style="108" width="25.5976562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2">
        <v>43983</v>
      </c>
      <c r="E2" s="112">
        <f>D2+1</f>
        <v>43984</v>
      </c>
      <c r="F2" s="112">
        <f t="shared" ref="F2:G2" si="121">E2+1</f>
        <v>43985</v>
      </c>
      <c r="G2" s="112">
        <f t="shared" si="121"/>
        <v>43986</v>
      </c>
      <c r="H2" s="112">
        <f>G2+1</f>
        <v>43987</v>
      </c>
      <c r="I2" s="111">
        <f t="shared" ref="I2:AF2" si="122">H2+1</f>
        <v>43988</v>
      </c>
      <c r="J2" s="111">
        <f t="shared" si="122"/>
        <v>43989</v>
      </c>
      <c r="K2" s="112">
        <f t="shared" si="122"/>
        <v>43990</v>
      </c>
      <c r="L2" s="112">
        <f t="shared" si="122"/>
        <v>43991</v>
      </c>
      <c r="M2" s="112">
        <f t="shared" si="122"/>
        <v>43992</v>
      </c>
      <c r="N2" s="112">
        <f t="shared" si="122"/>
        <v>43993</v>
      </c>
      <c r="O2" s="111">
        <f t="shared" si="122"/>
        <v>43994</v>
      </c>
      <c r="P2" s="111">
        <f t="shared" si="122"/>
        <v>43995</v>
      </c>
      <c r="Q2" s="111">
        <f t="shared" si="122"/>
        <v>43996</v>
      </c>
      <c r="R2" s="112">
        <f t="shared" si="122"/>
        <v>43997</v>
      </c>
      <c r="S2" s="112">
        <f t="shared" si="122"/>
        <v>43998</v>
      </c>
      <c r="T2" s="112">
        <f t="shared" si="122"/>
        <v>43999</v>
      </c>
      <c r="U2" s="112">
        <f t="shared" si="122"/>
        <v>44000</v>
      </c>
      <c r="V2" s="112">
        <f t="shared" si="122"/>
        <v>44001</v>
      </c>
      <c r="W2" s="111">
        <f t="shared" si="122"/>
        <v>44002</v>
      </c>
      <c r="X2" s="111">
        <f t="shared" si="122"/>
        <v>44003</v>
      </c>
      <c r="Y2" s="112">
        <f t="shared" si="122"/>
        <v>44004</v>
      </c>
      <c r="Z2" s="112">
        <f t="shared" si="122"/>
        <v>44005</v>
      </c>
      <c r="AA2" s="111">
        <f t="shared" si="122"/>
        <v>44006</v>
      </c>
      <c r="AB2" s="112">
        <f t="shared" si="122"/>
        <v>44007</v>
      </c>
      <c r="AC2" s="112">
        <f t="shared" si="122"/>
        <v>44008</v>
      </c>
      <c r="AD2" s="111">
        <f t="shared" si="122"/>
        <v>44009</v>
      </c>
      <c r="AE2" s="111">
        <f t="shared" si="122"/>
        <v>44010</v>
      </c>
      <c r="AF2" s="112">
        <f t="shared" si="122"/>
        <v>44011</v>
      </c>
      <c r="AG2" s="112">
        <f>+AF2+1</f>
        <v>44012</v>
      </c>
      <c r="AH2" s="112">
        <f>+AG2+1</f>
        <v>44013</v>
      </c>
      <c r="AI2" s="112">
        <f>+AH2+1</f>
        <v>44014</v>
      </c>
      <c r="AJ2" s="112">
        <f>+AI2+1</f>
        <v>44015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5" t="str">
        <f t="shared" ref="D3:AJ38" si="123">IF(ISBLANK(D42),"",IF(D42=0,"Выходной",IF(D42&lt;&gt;0,"Работал","")))</f>
        <v>Работал</v>
      </c>
      <c r="E3" s="115" t="str">
        <f t="shared" si="123"/>
        <v>Работал</v>
      </c>
      <c r="F3" s="115" t="str">
        <f t="shared" si="123"/>
        <v>Работал</v>
      </c>
      <c r="G3" s="113" t="str">
        <f t="shared" si="123"/>
        <v>Работал</v>
      </c>
      <c r="H3" s="113" t="str">
        <f t="shared" si="123"/>
        <v>Работал</v>
      </c>
      <c r="I3" s="133" t="str">
        <f t="shared" si="123"/>
        <v/>
      </c>
      <c r="J3" s="133" t="str">
        <f t="shared" si="123"/>
        <v/>
      </c>
      <c r="K3" s="115" t="str">
        <f t="shared" si="123"/>
        <v>Работал</v>
      </c>
      <c r="L3" s="115" t="str">
        <f t="shared" si="123"/>
        <v>Работал</v>
      </c>
      <c r="M3" s="115" t="str">
        <f t="shared" si="123"/>
        <v>Работал</v>
      </c>
      <c r="N3" s="115" t="str">
        <f t="shared" si="123"/>
        <v>Работал</v>
      </c>
      <c r="O3" s="133" t="str">
        <f t="shared" si="123"/>
        <v/>
      </c>
      <c r="P3" s="133" t="str">
        <f t="shared" si="123"/>
        <v/>
      </c>
      <c r="Q3" s="133" t="str">
        <f t="shared" si="123"/>
        <v/>
      </c>
      <c r="R3" s="115" t="str">
        <f t="shared" si="123"/>
        <v>Работал</v>
      </c>
      <c r="S3" s="115" t="str">
        <f t="shared" si="123"/>
        <v>Работал</v>
      </c>
      <c r="T3" s="115" t="str">
        <f t="shared" si="123"/>
        <v>Работал</v>
      </c>
      <c r="U3" s="115" t="str">
        <f t="shared" si="123"/>
        <v>Работал</v>
      </c>
      <c r="V3" s="115" t="str">
        <f t="shared" si="123"/>
        <v>Работал</v>
      </c>
      <c r="W3" s="133" t="str">
        <f t="shared" si="123"/>
        <v/>
      </c>
      <c r="X3" s="133" t="str">
        <f t="shared" si="123"/>
        <v/>
      </c>
      <c r="Y3" s="115" t="str">
        <f t="shared" si="123"/>
        <v>Работал</v>
      </c>
      <c r="Z3" s="115" t="str">
        <f t="shared" si="123"/>
        <v>Работал</v>
      </c>
      <c r="AA3" s="133" t="str">
        <f t="shared" si="123"/>
        <v/>
      </c>
      <c r="AB3" s="115" t="str">
        <f t="shared" si="123"/>
        <v>Работал</v>
      </c>
      <c r="AC3" s="115" t="str">
        <f t="shared" si="123"/>
        <v>Работал</v>
      </c>
      <c r="AD3" s="133" t="str">
        <f t="shared" si="123"/>
        <v/>
      </c>
      <c r="AE3" s="133" t="str">
        <f t="shared" si="123"/>
        <v/>
      </c>
      <c r="AF3" s="115" t="str">
        <f t="shared" si="123"/>
        <v>Выходной</v>
      </c>
      <c r="AG3" s="115" t="str">
        <f t="shared" si="123"/>
        <v>Выходной</v>
      </c>
      <c r="AH3" s="115" t="str">
        <f t="shared" si="123"/>
        <v/>
      </c>
      <c r="AI3" s="115" t="str">
        <f t="shared" si="123"/>
        <v/>
      </c>
      <c r="AJ3" s="115" t="str">
        <f t="shared" si="123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5" t="str">
        <f t="shared" si="123"/>
        <v>Работал</v>
      </c>
      <c r="E4" s="115" t="str">
        <f t="shared" si="123"/>
        <v>Работал</v>
      </c>
      <c r="F4" s="115" t="str">
        <f t="shared" si="123"/>
        <v>Работал</v>
      </c>
      <c r="G4" s="115" t="str">
        <f t="shared" si="123"/>
        <v>Работал</v>
      </c>
      <c r="H4" s="115" t="str">
        <f t="shared" si="123"/>
        <v>Работал</v>
      </c>
      <c r="I4" s="133" t="str">
        <f t="shared" si="123"/>
        <v/>
      </c>
      <c r="J4" s="133" t="str">
        <f t="shared" si="123"/>
        <v/>
      </c>
      <c r="K4" s="115" t="str">
        <f t="shared" si="123"/>
        <v>Работал</v>
      </c>
      <c r="L4" s="115" t="str">
        <f t="shared" si="123"/>
        <v>Работал</v>
      </c>
      <c r="M4" s="115" t="str">
        <f t="shared" si="123"/>
        <v>Работал</v>
      </c>
      <c r="N4" s="115" t="str">
        <f t="shared" si="123"/>
        <v>Работал</v>
      </c>
      <c r="O4" s="133" t="str">
        <f t="shared" si="123"/>
        <v/>
      </c>
      <c r="P4" s="133" t="str">
        <f t="shared" si="123"/>
        <v/>
      </c>
      <c r="Q4" s="133" t="str">
        <f t="shared" si="123"/>
        <v/>
      </c>
      <c r="R4" s="115" t="str">
        <f t="shared" si="123"/>
        <v>Работал</v>
      </c>
      <c r="S4" s="115" t="str">
        <f t="shared" si="123"/>
        <v>Работал</v>
      </c>
      <c r="T4" s="115" t="str">
        <f t="shared" si="123"/>
        <v>Работал</v>
      </c>
      <c r="U4" s="115" t="str">
        <f t="shared" si="123"/>
        <v>Работал</v>
      </c>
      <c r="V4" s="115" t="str">
        <f t="shared" si="123"/>
        <v>Работал</v>
      </c>
      <c r="W4" s="133" t="str">
        <f t="shared" si="123"/>
        <v/>
      </c>
      <c r="X4" s="133" t="str">
        <f t="shared" si="123"/>
        <v/>
      </c>
      <c r="Y4" s="115" t="str">
        <f t="shared" si="123"/>
        <v>Работал</v>
      </c>
      <c r="Z4" s="115" t="str">
        <f t="shared" si="123"/>
        <v>Работал</v>
      </c>
      <c r="AA4" s="133" t="str">
        <f t="shared" si="123"/>
        <v/>
      </c>
      <c r="AB4" s="115" t="str">
        <f t="shared" si="123"/>
        <v>Работал</v>
      </c>
      <c r="AC4" s="115" t="str">
        <f t="shared" si="123"/>
        <v>Работал</v>
      </c>
      <c r="AD4" s="133" t="str">
        <f t="shared" si="123"/>
        <v/>
      </c>
      <c r="AE4" s="133" t="str">
        <f t="shared" si="123"/>
        <v/>
      </c>
      <c r="AF4" s="115" t="str">
        <f t="shared" si="123"/>
        <v>Работал</v>
      </c>
      <c r="AG4" s="115" t="str">
        <f t="shared" si="123"/>
        <v>Работал</v>
      </c>
      <c r="AH4" s="115" t="str">
        <f t="shared" si="123"/>
        <v/>
      </c>
      <c r="AI4" s="115" t="str">
        <f t="shared" si="123"/>
        <v/>
      </c>
      <c r="AJ4" s="115" t="str">
        <f t="shared" si="123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5" t="str">
        <f t="shared" si="123"/>
        <v>Работал</v>
      </c>
      <c r="E5" s="115" t="str">
        <f t="shared" si="123"/>
        <v>Работал</v>
      </c>
      <c r="F5" s="115" t="str">
        <f t="shared" si="123"/>
        <v>Работал</v>
      </c>
      <c r="G5" s="115" t="str">
        <f t="shared" si="123"/>
        <v>Работал</v>
      </c>
      <c r="H5" s="115" t="str">
        <f t="shared" si="123"/>
        <v>Работал</v>
      </c>
      <c r="I5" s="133" t="str">
        <f t="shared" si="123"/>
        <v/>
      </c>
      <c r="J5" s="133" t="str">
        <f t="shared" si="123"/>
        <v/>
      </c>
      <c r="K5" s="115" t="str">
        <f t="shared" si="123"/>
        <v>Работал</v>
      </c>
      <c r="L5" s="115" t="str">
        <f t="shared" si="123"/>
        <v>Работал</v>
      </c>
      <c r="M5" s="115" t="str">
        <f t="shared" si="123"/>
        <v>Работал</v>
      </c>
      <c r="N5" s="115" t="str">
        <f t="shared" si="123"/>
        <v>Работал</v>
      </c>
      <c r="O5" s="133" t="str">
        <f t="shared" si="123"/>
        <v/>
      </c>
      <c r="P5" s="133" t="str">
        <f t="shared" si="123"/>
        <v/>
      </c>
      <c r="Q5" s="133" t="str">
        <f t="shared" si="123"/>
        <v/>
      </c>
      <c r="R5" s="115" t="str">
        <f t="shared" si="123"/>
        <v>Работал</v>
      </c>
      <c r="S5" s="115" t="str">
        <f t="shared" si="123"/>
        <v>Работал</v>
      </c>
      <c r="T5" s="115" t="str">
        <f t="shared" si="123"/>
        <v>Работал</v>
      </c>
      <c r="U5" s="115" t="str">
        <f t="shared" si="123"/>
        <v>Работал</v>
      </c>
      <c r="V5" s="115" t="str">
        <f t="shared" si="123"/>
        <v>Работал</v>
      </c>
      <c r="W5" s="133" t="str">
        <f t="shared" si="123"/>
        <v/>
      </c>
      <c r="X5" s="133" t="str">
        <f t="shared" si="123"/>
        <v/>
      </c>
      <c r="Y5" s="115" t="str">
        <f t="shared" si="123"/>
        <v>Работал</v>
      </c>
      <c r="Z5" s="115" t="str">
        <f t="shared" si="123"/>
        <v>Работал</v>
      </c>
      <c r="AA5" s="133" t="str">
        <f t="shared" si="123"/>
        <v/>
      </c>
      <c r="AB5" s="115" t="str">
        <f t="shared" si="123"/>
        <v>Работал</v>
      </c>
      <c r="AC5" s="115" t="str">
        <f t="shared" si="123"/>
        <v>Работал</v>
      </c>
      <c r="AD5" s="133" t="str">
        <f t="shared" si="123"/>
        <v/>
      </c>
      <c r="AE5" s="133" t="str">
        <f t="shared" si="123"/>
        <v/>
      </c>
      <c r="AF5" s="115" t="str">
        <f t="shared" si="123"/>
        <v>Работал</v>
      </c>
      <c r="AG5" s="115" t="str">
        <f t="shared" si="123"/>
        <v>Работал</v>
      </c>
      <c r="AH5" s="115" t="str">
        <f t="shared" si="123"/>
        <v/>
      </c>
      <c r="AI5" s="115" t="str">
        <f t="shared" si="123"/>
        <v/>
      </c>
      <c r="AJ5" s="115" t="str">
        <f t="shared" si="123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15" t="str">
        <f t="shared" si="123"/>
        <v>Работал</v>
      </c>
      <c r="E6" s="115" t="str">
        <f t="shared" si="123"/>
        <v>Работал</v>
      </c>
      <c r="F6" s="115" t="str">
        <f t="shared" si="123"/>
        <v>Работал</v>
      </c>
      <c r="G6" s="115" t="str">
        <f t="shared" si="123"/>
        <v>Работал</v>
      </c>
      <c r="H6" s="115" t="str">
        <f t="shared" si="123"/>
        <v>Работал</v>
      </c>
      <c r="I6" s="133" t="str">
        <f t="shared" si="123"/>
        <v/>
      </c>
      <c r="J6" s="133" t="str">
        <f t="shared" si="123"/>
        <v/>
      </c>
      <c r="K6" s="115" t="str">
        <f t="shared" si="123"/>
        <v>Работал</v>
      </c>
      <c r="L6" s="115" t="str">
        <f t="shared" si="123"/>
        <v>Работал</v>
      </c>
      <c r="M6" s="115" t="str">
        <f t="shared" si="123"/>
        <v>Работал</v>
      </c>
      <c r="N6" s="115" t="str">
        <f t="shared" si="123"/>
        <v>Работал</v>
      </c>
      <c r="O6" s="133" t="str">
        <f t="shared" si="123"/>
        <v/>
      </c>
      <c r="P6" s="133" t="str">
        <f t="shared" si="123"/>
        <v/>
      </c>
      <c r="Q6" s="133" t="str">
        <f t="shared" si="123"/>
        <v/>
      </c>
      <c r="R6" s="115" t="str">
        <f t="shared" si="123"/>
        <v>Работал</v>
      </c>
      <c r="S6" s="115" t="str">
        <f t="shared" si="123"/>
        <v>Работал</v>
      </c>
      <c r="T6" s="115" t="str">
        <f t="shared" si="123"/>
        <v>Работал</v>
      </c>
      <c r="U6" s="115" t="str">
        <f t="shared" si="123"/>
        <v>Работал</v>
      </c>
      <c r="V6" s="115" t="str">
        <f t="shared" si="123"/>
        <v>Работал</v>
      </c>
      <c r="W6" s="133" t="str">
        <f t="shared" si="123"/>
        <v/>
      </c>
      <c r="X6" s="133" t="str">
        <f t="shared" si="123"/>
        <v/>
      </c>
      <c r="Y6" s="115" t="str">
        <f t="shared" si="123"/>
        <v>Работал</v>
      </c>
      <c r="Z6" s="115" t="str">
        <f t="shared" si="123"/>
        <v>Работал</v>
      </c>
      <c r="AA6" s="133" t="str">
        <f t="shared" si="123"/>
        <v/>
      </c>
      <c r="AB6" s="115" t="str">
        <f t="shared" si="123"/>
        <v>Работал</v>
      </c>
      <c r="AC6" s="115" t="str">
        <f t="shared" si="123"/>
        <v>Работал</v>
      </c>
      <c r="AD6" s="133" t="str">
        <f t="shared" si="123"/>
        <v/>
      </c>
      <c r="AE6" s="133" t="str">
        <f t="shared" si="123"/>
        <v/>
      </c>
      <c r="AF6" s="115" t="str">
        <f t="shared" si="123"/>
        <v>Работал</v>
      </c>
      <c r="AG6" s="115" t="str">
        <f t="shared" si="123"/>
        <v>Работал</v>
      </c>
      <c r="AH6" s="115" t="str">
        <f t="shared" si="123"/>
        <v/>
      </c>
      <c r="AI6" s="115" t="str">
        <f t="shared" si="123"/>
        <v/>
      </c>
      <c r="AJ6" s="115" t="str">
        <f t="shared" si="123"/>
        <v/>
      </c>
    </row>
    <row r="7">
      <c r="A7" s="108">
        <v>8</v>
      </c>
      <c r="B7" s="113" t="str">
        <f>VLOOKUP($A7,Сотрудники!$A$3:$L$1202,2,0)</f>
        <v xml:space="preserve">Хохлова Крестина</v>
      </c>
      <c r="C7" s="113" t="str">
        <f>VLOOKUP($A7,Сотрудники!$A$3:$L$1202,8,0)</f>
        <v>Москва</v>
      </c>
      <c r="D7" s="115" t="str">
        <f t="shared" si="123"/>
        <v>Работал</v>
      </c>
      <c r="E7" s="115" t="str">
        <f t="shared" si="123"/>
        <v>Работал</v>
      </c>
      <c r="F7" s="115" t="str">
        <f t="shared" si="123"/>
        <v>Работал</v>
      </c>
      <c r="G7" s="115" t="str">
        <f t="shared" si="123"/>
        <v>Работал</v>
      </c>
      <c r="H7" s="115" t="str">
        <f t="shared" si="123"/>
        <v>Работал</v>
      </c>
      <c r="I7" s="133" t="str">
        <f t="shared" si="123"/>
        <v/>
      </c>
      <c r="J7" s="133" t="str">
        <f t="shared" si="123"/>
        <v/>
      </c>
      <c r="K7" s="115" t="str">
        <f t="shared" si="123"/>
        <v>Работал</v>
      </c>
      <c r="L7" s="115" t="str">
        <f t="shared" si="123"/>
        <v>Работал</v>
      </c>
      <c r="M7" s="115" t="str">
        <f t="shared" si="123"/>
        <v>Работал</v>
      </c>
      <c r="N7" s="115" t="str">
        <f t="shared" si="123"/>
        <v>Работал</v>
      </c>
      <c r="O7" s="133" t="str">
        <f t="shared" si="123"/>
        <v/>
      </c>
      <c r="P7" s="133" t="str">
        <f t="shared" si="123"/>
        <v/>
      </c>
      <c r="Q7" s="133" t="str">
        <f t="shared" si="123"/>
        <v/>
      </c>
      <c r="R7" s="115" t="str">
        <f t="shared" si="123"/>
        <v>Работал</v>
      </c>
      <c r="S7" s="115" t="str">
        <f t="shared" si="123"/>
        <v>Работал</v>
      </c>
      <c r="T7" s="115" t="str">
        <f t="shared" si="123"/>
        <v>Работал</v>
      </c>
      <c r="U7" s="115" t="str">
        <f t="shared" si="123"/>
        <v>Работал</v>
      </c>
      <c r="V7" s="115" t="str">
        <f t="shared" si="123"/>
        <v>Работал</v>
      </c>
      <c r="W7" s="133" t="str">
        <f t="shared" si="123"/>
        <v/>
      </c>
      <c r="X7" s="133" t="str">
        <f t="shared" si="123"/>
        <v/>
      </c>
      <c r="Y7" s="115" t="str">
        <f t="shared" si="123"/>
        <v>Работал</v>
      </c>
      <c r="Z7" s="115" t="str">
        <f t="shared" si="123"/>
        <v>Работал</v>
      </c>
      <c r="AA7" s="133" t="str">
        <f t="shared" si="123"/>
        <v/>
      </c>
      <c r="AB7" s="115" t="str">
        <f t="shared" si="123"/>
        <v>Работал</v>
      </c>
      <c r="AC7" s="115" t="str">
        <f t="shared" si="123"/>
        <v>Работал</v>
      </c>
      <c r="AD7" s="133" t="str">
        <f t="shared" si="123"/>
        <v/>
      </c>
      <c r="AE7" s="133" t="str">
        <f t="shared" si="123"/>
        <v/>
      </c>
      <c r="AF7" s="115" t="str">
        <f t="shared" si="123"/>
        <v>Работал</v>
      </c>
      <c r="AG7" s="115" t="str">
        <f t="shared" si="123"/>
        <v>Работал</v>
      </c>
      <c r="AH7" s="115" t="str">
        <f t="shared" si="123"/>
        <v/>
      </c>
      <c r="AI7" s="115" t="str">
        <f t="shared" si="123"/>
        <v/>
      </c>
      <c r="AJ7" s="115" t="str">
        <f t="shared" si="123"/>
        <v/>
      </c>
    </row>
    <row r="8">
      <c r="A8" s="108">
        <v>9</v>
      </c>
      <c r="B8" s="113" t="str">
        <f>VLOOKUP($A8,Сотрудники!$A$3:$L$1202,2,0)</f>
        <v xml:space="preserve">Пойш Виталий</v>
      </c>
      <c r="C8" s="113" t="str">
        <f>VLOOKUP($A8,Сотрудники!$A$3:$L$1202,8,0)</f>
        <v>Екатеринбург</v>
      </c>
      <c r="D8" s="115" t="str">
        <f t="shared" si="123"/>
        <v>Работал</v>
      </c>
      <c r="E8" s="115" t="str">
        <f t="shared" si="123"/>
        <v>Работал</v>
      </c>
      <c r="F8" s="115" t="str">
        <f t="shared" si="123"/>
        <v>Работал</v>
      </c>
      <c r="G8" s="115" t="str">
        <f t="shared" si="123"/>
        <v>Работал</v>
      </c>
      <c r="H8" s="115" t="str">
        <f t="shared" si="123"/>
        <v>Работал</v>
      </c>
      <c r="I8" s="133" t="str">
        <f t="shared" si="123"/>
        <v/>
      </c>
      <c r="J8" s="133" t="str">
        <f t="shared" si="123"/>
        <v/>
      </c>
      <c r="K8" s="115" t="str">
        <f t="shared" si="123"/>
        <v>Работал</v>
      </c>
      <c r="L8" s="115" t="str">
        <f t="shared" si="123"/>
        <v>Работал</v>
      </c>
      <c r="M8" s="115" t="str">
        <f t="shared" si="123"/>
        <v>Работал</v>
      </c>
      <c r="N8" s="115" t="str">
        <f t="shared" si="123"/>
        <v>Работал</v>
      </c>
      <c r="O8" s="133" t="str">
        <f t="shared" si="123"/>
        <v/>
      </c>
      <c r="P8" s="133" t="str">
        <f t="shared" si="123"/>
        <v/>
      </c>
      <c r="Q8" s="133" t="str">
        <f t="shared" si="123"/>
        <v/>
      </c>
      <c r="R8" s="115" t="str">
        <f t="shared" si="123"/>
        <v>Работал</v>
      </c>
      <c r="S8" s="115" t="str">
        <f t="shared" si="123"/>
        <v>Работал</v>
      </c>
      <c r="T8" s="115" t="str">
        <f t="shared" si="123"/>
        <v>Работал</v>
      </c>
      <c r="U8" s="115" t="str">
        <f t="shared" si="123"/>
        <v>Работал</v>
      </c>
      <c r="V8" s="115" t="str">
        <f t="shared" si="123"/>
        <v>Работал</v>
      </c>
      <c r="W8" s="133" t="str">
        <f t="shared" si="123"/>
        <v/>
      </c>
      <c r="X8" s="133" t="str">
        <f t="shared" si="123"/>
        <v/>
      </c>
      <c r="Y8" s="115" t="str">
        <f t="shared" si="123"/>
        <v>Работал</v>
      </c>
      <c r="Z8" s="115" t="str">
        <f t="shared" si="123"/>
        <v>Работал</v>
      </c>
      <c r="AA8" s="133" t="str">
        <f t="shared" si="123"/>
        <v/>
      </c>
      <c r="AB8" s="115" t="str">
        <f t="shared" si="123"/>
        <v>Работал</v>
      </c>
      <c r="AC8" s="115" t="str">
        <f t="shared" si="123"/>
        <v>Работал</v>
      </c>
      <c r="AD8" s="133" t="str">
        <f t="shared" si="123"/>
        <v/>
      </c>
      <c r="AE8" s="133" t="str">
        <f t="shared" si="123"/>
        <v/>
      </c>
      <c r="AF8" s="115" t="str">
        <f t="shared" si="123"/>
        <v>Работал</v>
      </c>
      <c r="AG8" s="115" t="str">
        <f t="shared" si="123"/>
        <v>Работал</v>
      </c>
      <c r="AH8" s="115" t="str">
        <f t="shared" si="123"/>
        <v/>
      </c>
      <c r="AI8" s="115" t="str">
        <f t="shared" si="123"/>
        <v/>
      </c>
      <c r="AJ8" s="115" t="str">
        <f t="shared" si="123"/>
        <v/>
      </c>
    </row>
    <row r="9">
      <c r="A9" s="108">
        <v>10</v>
      </c>
      <c r="B9" s="113" t="str">
        <f>VLOOKUP($A9,Сотрудники!$A$3:$L$1202,2,0)</f>
        <v xml:space="preserve">Офицеров Дмитрий</v>
      </c>
      <c r="C9" s="113" t="str">
        <f>VLOOKUP($A9,Сотрудники!$A$3:$L$1202,8,0)</f>
        <v>СПБ</v>
      </c>
      <c r="D9" s="115" t="str">
        <f t="shared" si="123"/>
        <v>Работал</v>
      </c>
      <c r="E9" s="115" t="str">
        <f t="shared" si="123"/>
        <v>Работал</v>
      </c>
      <c r="F9" s="115" t="str">
        <f t="shared" si="123"/>
        <v>Работал</v>
      </c>
      <c r="G9" s="115" t="str">
        <f t="shared" si="123"/>
        <v>Работал</v>
      </c>
      <c r="H9" s="115" t="str">
        <f t="shared" si="123"/>
        <v>Работал</v>
      </c>
      <c r="I9" s="133" t="str">
        <f t="shared" si="123"/>
        <v/>
      </c>
      <c r="J9" s="133" t="str">
        <f t="shared" si="123"/>
        <v/>
      </c>
      <c r="K9" s="115" t="str">
        <f t="shared" si="123"/>
        <v>Работал</v>
      </c>
      <c r="L9" s="115" t="str">
        <f t="shared" si="123"/>
        <v>Работал</v>
      </c>
      <c r="M9" s="115" t="str">
        <f t="shared" si="123"/>
        <v>Работал</v>
      </c>
      <c r="N9" s="115" t="str">
        <f t="shared" si="123"/>
        <v>Работал</v>
      </c>
      <c r="O9" s="133" t="str">
        <f t="shared" si="123"/>
        <v/>
      </c>
      <c r="P9" s="133" t="str">
        <f t="shared" si="123"/>
        <v/>
      </c>
      <c r="Q9" s="133" t="str">
        <f t="shared" si="123"/>
        <v/>
      </c>
      <c r="R9" s="115" t="str">
        <f t="shared" si="123"/>
        <v>Работал</v>
      </c>
      <c r="S9" s="115" t="str">
        <f t="shared" si="123"/>
        <v>Работал</v>
      </c>
      <c r="T9" s="115" t="str">
        <f t="shared" si="123"/>
        <v>Работал</v>
      </c>
      <c r="U9" s="115" t="str">
        <f t="shared" si="123"/>
        <v>Работал</v>
      </c>
      <c r="V9" s="115" t="str">
        <f t="shared" si="123"/>
        <v>Работал</v>
      </c>
      <c r="W9" s="133" t="str">
        <f t="shared" si="123"/>
        <v/>
      </c>
      <c r="X9" s="133" t="str">
        <f t="shared" si="123"/>
        <v/>
      </c>
      <c r="Y9" s="115" t="str">
        <f t="shared" si="123"/>
        <v>Работал</v>
      </c>
      <c r="Z9" s="115" t="str">
        <f t="shared" si="123"/>
        <v>Работал</v>
      </c>
      <c r="AA9" s="133" t="str">
        <f t="shared" si="123"/>
        <v/>
      </c>
      <c r="AB9" s="115" t="str">
        <f t="shared" si="123"/>
        <v>Работал</v>
      </c>
      <c r="AC9" s="115" t="str">
        <f t="shared" si="123"/>
        <v>Работал</v>
      </c>
      <c r="AD9" s="133" t="str">
        <f t="shared" si="123"/>
        <v/>
      </c>
      <c r="AE9" s="133" t="str">
        <f t="shared" si="123"/>
        <v/>
      </c>
      <c r="AF9" s="115" t="str">
        <f t="shared" si="123"/>
        <v>Работал</v>
      </c>
      <c r="AG9" s="115" t="str">
        <f t="shared" si="123"/>
        <v>Работал</v>
      </c>
      <c r="AH9" s="115" t="str">
        <f t="shared" si="123"/>
        <v/>
      </c>
      <c r="AI9" s="115" t="str">
        <f t="shared" si="123"/>
        <v/>
      </c>
      <c r="AJ9" s="115" t="str">
        <f t="shared" si="123"/>
        <v/>
      </c>
    </row>
    <row r="10">
      <c r="A10" s="108">
        <v>11</v>
      </c>
      <c r="B10" s="113" t="str">
        <f>VLOOKUP($A10,Сотрудники!$A$3:$L$1202,2,0)</f>
        <v xml:space="preserve">Муштекенов Тимур</v>
      </c>
      <c r="C10" s="113" t="str">
        <f>VLOOKUP($A10,Сотрудники!$A$3:$L$1202,8,0)</f>
        <v>СПБ</v>
      </c>
      <c r="D10" s="115" t="str">
        <f t="shared" si="123"/>
        <v>Работал</v>
      </c>
      <c r="E10" s="115" t="str">
        <f t="shared" si="123"/>
        <v>Работал</v>
      </c>
      <c r="F10" s="115" t="str">
        <f t="shared" si="123"/>
        <v>Работал</v>
      </c>
      <c r="G10" s="115" t="str">
        <f t="shared" si="123"/>
        <v>Работал</v>
      </c>
      <c r="H10" s="115" t="str">
        <f t="shared" si="123"/>
        <v>Работал</v>
      </c>
      <c r="I10" s="133" t="str">
        <f t="shared" si="123"/>
        <v/>
      </c>
      <c r="J10" s="133" t="str">
        <f t="shared" si="123"/>
        <v/>
      </c>
      <c r="K10" s="115" t="str">
        <f t="shared" si="123"/>
        <v>Работал</v>
      </c>
      <c r="L10" s="115" t="str">
        <f t="shared" si="123"/>
        <v>Работал</v>
      </c>
      <c r="M10" s="115" t="str">
        <f t="shared" si="123"/>
        <v>Работал</v>
      </c>
      <c r="N10" s="115" t="str">
        <f t="shared" si="123"/>
        <v>Работал</v>
      </c>
      <c r="O10" s="133" t="str">
        <f t="shared" si="123"/>
        <v/>
      </c>
      <c r="P10" s="133" t="str">
        <f t="shared" si="123"/>
        <v/>
      </c>
      <c r="Q10" s="133" t="str">
        <f t="shared" si="123"/>
        <v/>
      </c>
      <c r="R10" s="115" t="str">
        <f t="shared" si="123"/>
        <v>Работал</v>
      </c>
      <c r="S10" s="115" t="str">
        <f t="shared" si="123"/>
        <v>Работал</v>
      </c>
      <c r="T10" s="115" t="str">
        <f t="shared" si="123"/>
        <v>Работал</v>
      </c>
      <c r="U10" s="115" t="str">
        <f t="shared" si="123"/>
        <v>Работал</v>
      </c>
      <c r="V10" s="115" t="str">
        <f t="shared" si="123"/>
        <v>Работал</v>
      </c>
      <c r="W10" s="133" t="str">
        <f t="shared" si="123"/>
        <v/>
      </c>
      <c r="X10" s="133" t="str">
        <f t="shared" si="123"/>
        <v/>
      </c>
      <c r="Y10" s="115" t="str">
        <f t="shared" si="123"/>
        <v>Работал</v>
      </c>
      <c r="Z10" s="115" t="str">
        <f t="shared" si="123"/>
        <v>Работал</v>
      </c>
      <c r="AA10" s="133" t="str">
        <f t="shared" si="123"/>
        <v/>
      </c>
      <c r="AB10" s="115" t="str">
        <f t="shared" ref="AB10:AJ10" si="124">IF(ISBLANK(AB49),"",IF(AB49=0,"Выходной",IF(AB49&lt;&gt;0,"Работал","")))</f>
        <v>Работал</v>
      </c>
      <c r="AC10" s="115" t="str">
        <f t="shared" si="124"/>
        <v>Работал</v>
      </c>
      <c r="AD10" s="133" t="str">
        <f t="shared" si="124"/>
        <v/>
      </c>
      <c r="AE10" s="133" t="str">
        <f t="shared" si="124"/>
        <v/>
      </c>
      <c r="AF10" s="115" t="str">
        <f t="shared" si="124"/>
        <v>Работал</v>
      </c>
      <c r="AG10" s="115" t="str">
        <f t="shared" si="124"/>
        <v>Работал</v>
      </c>
      <c r="AH10" s="115" t="str">
        <f t="shared" si="124"/>
        <v/>
      </c>
      <c r="AI10" s="115" t="str">
        <f t="shared" si="124"/>
        <v/>
      </c>
      <c r="AJ10" s="115" t="str">
        <f t="shared" si="124"/>
        <v/>
      </c>
    </row>
    <row r="11">
      <c r="A11" s="108">
        <v>13</v>
      </c>
      <c r="B11" s="113" t="str">
        <f>VLOOKUP($A11,Сотрудники!$A$3:$L$1202,2,0)</f>
        <v xml:space="preserve">Богданов Михаил</v>
      </c>
      <c r="C11" s="113" t="str">
        <f>VLOOKUP($A11,Сотрудники!$A$3:$L$1202,8,0)</f>
        <v>СПБ</v>
      </c>
      <c r="D11" s="115" t="str">
        <f t="shared" si="123"/>
        <v>Работал</v>
      </c>
      <c r="E11" s="115" t="str">
        <f t="shared" si="123"/>
        <v>Работал</v>
      </c>
      <c r="F11" s="115" t="str">
        <f t="shared" si="123"/>
        <v>Работал</v>
      </c>
      <c r="G11" s="115" t="str">
        <f t="shared" si="123"/>
        <v>Работал</v>
      </c>
      <c r="H11" s="115" t="str">
        <f t="shared" si="123"/>
        <v>Работал</v>
      </c>
      <c r="I11" s="133" t="str">
        <f t="shared" si="123"/>
        <v/>
      </c>
      <c r="J11" s="133" t="str">
        <f t="shared" si="123"/>
        <v/>
      </c>
      <c r="K11" s="115" t="str">
        <f t="shared" si="123"/>
        <v>Работал</v>
      </c>
      <c r="L11" s="115" t="str">
        <f t="shared" si="123"/>
        <v>Работал</v>
      </c>
      <c r="M11" s="115" t="str">
        <f t="shared" si="123"/>
        <v>Работал</v>
      </c>
      <c r="N11" s="115" t="str">
        <f t="shared" si="123"/>
        <v>Работал</v>
      </c>
      <c r="O11" s="133" t="str">
        <f t="shared" si="123"/>
        <v/>
      </c>
      <c r="P11" s="133" t="str">
        <f t="shared" si="123"/>
        <v/>
      </c>
      <c r="Q11" s="133" t="str">
        <f t="shared" si="123"/>
        <v/>
      </c>
      <c r="R11" s="115" t="str">
        <f t="shared" si="123"/>
        <v>Работал</v>
      </c>
      <c r="S11" s="115" t="str">
        <f t="shared" si="123"/>
        <v>Работал</v>
      </c>
      <c r="T11" s="115" t="str">
        <f t="shared" si="123"/>
        <v>Работал</v>
      </c>
      <c r="U11" s="115" t="str">
        <f t="shared" si="123"/>
        <v>Работал</v>
      </c>
      <c r="V11" s="115" t="str">
        <f t="shared" si="123"/>
        <v>Работал</v>
      </c>
      <c r="W11" s="133" t="str">
        <f t="shared" si="123"/>
        <v/>
      </c>
      <c r="X11" s="133" t="str">
        <f t="shared" si="123"/>
        <v/>
      </c>
      <c r="Y11" s="115" t="str">
        <f t="shared" si="123"/>
        <v>Работал</v>
      </c>
      <c r="Z11" s="115" t="str">
        <f t="shared" si="123"/>
        <v>Работал</v>
      </c>
      <c r="AA11" s="133" t="str">
        <f t="shared" si="123"/>
        <v/>
      </c>
      <c r="AB11" s="115" t="str">
        <f t="shared" si="123"/>
        <v>Работал</v>
      </c>
      <c r="AC11" s="115" t="str">
        <f t="shared" si="123"/>
        <v>Работал</v>
      </c>
      <c r="AD11" s="133" t="str">
        <f t="shared" si="123"/>
        <v/>
      </c>
      <c r="AE11" s="133" t="str">
        <f t="shared" si="123"/>
        <v/>
      </c>
      <c r="AF11" s="115" t="str">
        <f t="shared" si="123"/>
        <v>Работал</v>
      </c>
      <c r="AG11" s="115" t="str">
        <f t="shared" si="123"/>
        <v>Работал</v>
      </c>
      <c r="AH11" s="115" t="str">
        <f t="shared" si="123"/>
        <v/>
      </c>
      <c r="AI11" s="115" t="str">
        <f t="shared" si="123"/>
        <v/>
      </c>
      <c r="AJ11" s="115" t="str">
        <f t="shared" si="123"/>
        <v/>
      </c>
    </row>
    <row r="12">
      <c r="A12" s="108">
        <v>14</v>
      </c>
      <c r="B12" s="113" t="str">
        <f>VLOOKUP($A12,Сотрудники!$A$3:$L$1202,2,0)</f>
        <v xml:space="preserve">Смирнова Екатерина</v>
      </c>
      <c r="C12" s="113" t="str">
        <f>VLOOKUP($A12,Сотрудники!$A$3:$L$1202,8,0)</f>
        <v>Москва</v>
      </c>
      <c r="D12" s="115" t="str">
        <f t="shared" si="123"/>
        <v>Работал</v>
      </c>
      <c r="E12" s="115" t="str">
        <f t="shared" si="123"/>
        <v>Работал</v>
      </c>
      <c r="F12" s="115" t="str">
        <f t="shared" si="123"/>
        <v>Работал</v>
      </c>
      <c r="G12" s="115" t="str">
        <f t="shared" si="123"/>
        <v>Работал</v>
      </c>
      <c r="H12" s="115" t="str">
        <f t="shared" si="123"/>
        <v>Работал</v>
      </c>
      <c r="I12" s="133" t="str">
        <f t="shared" si="123"/>
        <v/>
      </c>
      <c r="J12" s="133" t="str">
        <f t="shared" si="123"/>
        <v/>
      </c>
      <c r="K12" s="115" t="str">
        <f t="shared" si="123"/>
        <v>Работал</v>
      </c>
      <c r="L12" s="115" t="str">
        <f t="shared" si="123"/>
        <v>Работал</v>
      </c>
      <c r="M12" s="115" t="str">
        <f t="shared" si="123"/>
        <v>Работал</v>
      </c>
      <c r="N12" s="115" t="str">
        <f t="shared" si="123"/>
        <v>Работал</v>
      </c>
      <c r="O12" s="133" t="str">
        <f t="shared" si="123"/>
        <v/>
      </c>
      <c r="P12" s="133" t="str">
        <f t="shared" si="123"/>
        <v/>
      </c>
      <c r="Q12" s="133" t="str">
        <f t="shared" si="123"/>
        <v/>
      </c>
      <c r="R12" s="115" t="str">
        <f t="shared" si="123"/>
        <v>Работал</v>
      </c>
      <c r="S12" s="115" t="str">
        <f t="shared" si="123"/>
        <v>Работал</v>
      </c>
      <c r="T12" s="115" t="str">
        <f t="shared" si="123"/>
        <v>Работал</v>
      </c>
      <c r="U12" s="115" t="str">
        <f t="shared" si="123"/>
        <v>Работал</v>
      </c>
      <c r="V12" s="115" t="str">
        <f t="shared" si="123"/>
        <v>Работал</v>
      </c>
      <c r="W12" s="133" t="str">
        <f t="shared" si="123"/>
        <v/>
      </c>
      <c r="X12" s="133" t="str">
        <f t="shared" si="123"/>
        <v/>
      </c>
      <c r="Y12" s="115" t="str">
        <f t="shared" si="123"/>
        <v>Работал</v>
      </c>
      <c r="Z12" s="115" t="str">
        <f t="shared" si="123"/>
        <v>Работал</v>
      </c>
      <c r="AA12" s="133" t="str">
        <f t="shared" si="123"/>
        <v/>
      </c>
      <c r="AB12" s="115" t="str">
        <f t="shared" si="123"/>
        <v>Работал</v>
      </c>
      <c r="AC12" s="115" t="str">
        <f t="shared" si="123"/>
        <v>Работал</v>
      </c>
      <c r="AD12" s="133" t="str">
        <f t="shared" si="123"/>
        <v/>
      </c>
      <c r="AE12" s="133" t="str">
        <f t="shared" si="123"/>
        <v/>
      </c>
      <c r="AF12" s="115" t="str">
        <f t="shared" si="123"/>
        <v>Работал</v>
      </c>
      <c r="AG12" s="115" t="str">
        <f t="shared" si="123"/>
        <v>Работал</v>
      </c>
      <c r="AH12" s="115" t="str">
        <f t="shared" si="123"/>
        <v/>
      </c>
      <c r="AI12" s="115" t="str">
        <f t="shared" si="123"/>
        <v/>
      </c>
      <c r="AJ12" s="115" t="str">
        <f t="shared" si="123"/>
        <v/>
      </c>
    </row>
    <row r="13">
      <c r="A13" s="108">
        <v>15</v>
      </c>
      <c r="B13" s="113" t="str">
        <f>VLOOKUP($A13,Сотрудники!$A$3:$L$1202,2,0)</f>
        <v xml:space="preserve">Герасимова Елизавета</v>
      </c>
      <c r="C13" s="113" t="str">
        <f>VLOOKUP($A13,Сотрудники!$A$3:$L$1202,8,0)</f>
        <v>Москва</v>
      </c>
      <c r="D13" s="115" t="str">
        <f t="shared" si="123"/>
        <v>Работал</v>
      </c>
      <c r="E13" s="115" t="str">
        <f t="shared" si="123"/>
        <v>Работал</v>
      </c>
      <c r="F13" s="115" t="str">
        <f t="shared" si="123"/>
        <v>Работал</v>
      </c>
      <c r="G13" s="115" t="str">
        <f t="shared" si="123"/>
        <v>Работал</v>
      </c>
      <c r="H13" s="115" t="str">
        <f t="shared" si="123"/>
        <v>Работал</v>
      </c>
      <c r="I13" s="133" t="str">
        <f t="shared" si="123"/>
        <v/>
      </c>
      <c r="J13" s="133" t="str">
        <f t="shared" si="123"/>
        <v/>
      </c>
      <c r="K13" s="115" t="str">
        <f t="shared" si="123"/>
        <v>Работал</v>
      </c>
      <c r="L13" s="115" t="str">
        <f t="shared" si="123"/>
        <v>Работал</v>
      </c>
      <c r="M13" s="115" t="str">
        <f t="shared" si="123"/>
        <v>Работал</v>
      </c>
      <c r="N13" s="115" t="str">
        <f t="shared" si="123"/>
        <v>Работал</v>
      </c>
      <c r="O13" s="133" t="str">
        <f t="shared" si="123"/>
        <v/>
      </c>
      <c r="P13" s="133" t="str">
        <f t="shared" si="123"/>
        <v/>
      </c>
      <c r="Q13" s="133" t="str">
        <f t="shared" si="123"/>
        <v/>
      </c>
      <c r="R13" s="115" t="str">
        <f t="shared" si="123"/>
        <v>Работал</v>
      </c>
      <c r="S13" s="115" t="str">
        <f t="shared" si="123"/>
        <v>Работал</v>
      </c>
      <c r="T13" s="115" t="str">
        <f t="shared" si="123"/>
        <v>Работал</v>
      </c>
      <c r="U13" s="115" t="str">
        <f t="shared" si="123"/>
        <v>Работал</v>
      </c>
      <c r="V13" s="115" t="str">
        <f t="shared" si="123"/>
        <v>Работал</v>
      </c>
      <c r="W13" s="133" t="str">
        <f t="shared" si="123"/>
        <v/>
      </c>
      <c r="X13" s="133" t="str">
        <f t="shared" si="123"/>
        <v/>
      </c>
      <c r="Y13" s="115" t="str">
        <f t="shared" si="123"/>
        <v>Работал</v>
      </c>
      <c r="Z13" s="115" t="str">
        <f t="shared" si="123"/>
        <v>Работал</v>
      </c>
      <c r="AA13" s="133" t="str">
        <f t="shared" si="123"/>
        <v/>
      </c>
      <c r="AB13" s="115" t="str">
        <f t="shared" si="123"/>
        <v>Работал</v>
      </c>
      <c r="AC13" s="115" t="str">
        <f t="shared" si="123"/>
        <v>Работал</v>
      </c>
      <c r="AD13" s="133" t="str">
        <f t="shared" si="123"/>
        <v/>
      </c>
      <c r="AE13" s="133" t="str">
        <f t="shared" si="123"/>
        <v/>
      </c>
      <c r="AF13" s="115" t="str">
        <f t="shared" si="123"/>
        <v>Работал</v>
      </c>
      <c r="AG13" s="115" t="str">
        <f t="shared" si="123"/>
        <v>Работал</v>
      </c>
      <c r="AH13" s="115" t="str">
        <f t="shared" si="123"/>
        <v/>
      </c>
      <c r="AI13" s="115" t="str">
        <f t="shared" si="123"/>
        <v/>
      </c>
      <c r="AJ13" s="115" t="str">
        <f t="shared" si="123"/>
        <v/>
      </c>
    </row>
    <row r="14">
      <c r="A14" s="108">
        <v>16</v>
      </c>
      <c r="B14" s="113" t="str">
        <f>VLOOKUP($A14,Сотрудники!$A$3:$L$1202,2,0)</f>
        <v xml:space="preserve">Абдуллаева Анжелика</v>
      </c>
      <c r="C14" s="113" t="str">
        <f>VLOOKUP($A14,Сотрудники!$A$3:$L$1202,8,0)</f>
        <v>Москва</v>
      </c>
      <c r="D14" s="115" t="str">
        <f t="shared" si="123"/>
        <v>Работал</v>
      </c>
      <c r="E14" s="115" t="str">
        <f t="shared" si="123"/>
        <v>Работал</v>
      </c>
      <c r="F14" s="115" t="str">
        <f t="shared" si="123"/>
        <v>Работал</v>
      </c>
      <c r="G14" s="115" t="str">
        <f t="shared" si="123"/>
        <v>Работал</v>
      </c>
      <c r="H14" s="115" t="str">
        <f t="shared" si="123"/>
        <v>Работал</v>
      </c>
      <c r="I14" s="133" t="str">
        <f t="shared" si="123"/>
        <v/>
      </c>
      <c r="J14" s="133" t="str">
        <f t="shared" si="123"/>
        <v/>
      </c>
      <c r="K14" s="115" t="str">
        <f t="shared" si="123"/>
        <v>Работал</v>
      </c>
      <c r="L14" s="115" t="str">
        <f t="shared" si="123"/>
        <v>Работал</v>
      </c>
      <c r="M14" s="115" t="str">
        <f t="shared" si="123"/>
        <v>Работал</v>
      </c>
      <c r="N14" s="115" t="str">
        <f t="shared" si="123"/>
        <v>Работал</v>
      </c>
      <c r="O14" s="133" t="str">
        <f t="shared" si="123"/>
        <v/>
      </c>
      <c r="P14" s="133" t="str">
        <f t="shared" si="123"/>
        <v/>
      </c>
      <c r="Q14" s="133" t="str">
        <f t="shared" si="123"/>
        <v/>
      </c>
      <c r="R14" s="115" t="str">
        <f t="shared" si="123"/>
        <v>Работал</v>
      </c>
      <c r="S14" s="115" t="str">
        <f t="shared" si="123"/>
        <v>Работал</v>
      </c>
      <c r="T14" s="115" t="str">
        <f t="shared" si="123"/>
        <v>Работал</v>
      </c>
      <c r="U14" s="115" t="str">
        <f t="shared" si="123"/>
        <v>Работал</v>
      </c>
      <c r="V14" s="115" t="str">
        <f t="shared" si="123"/>
        <v>Работал</v>
      </c>
      <c r="W14" s="133" t="str">
        <f t="shared" si="123"/>
        <v/>
      </c>
      <c r="X14" s="133" t="str">
        <f t="shared" si="123"/>
        <v/>
      </c>
      <c r="Y14" s="115" t="str">
        <f t="shared" si="123"/>
        <v>Работал</v>
      </c>
      <c r="Z14" s="115" t="str">
        <f t="shared" si="123"/>
        <v>Работал</v>
      </c>
      <c r="AA14" s="133" t="str">
        <f t="shared" si="123"/>
        <v/>
      </c>
      <c r="AB14" s="115" t="str">
        <f t="shared" si="123"/>
        <v>Работал</v>
      </c>
      <c r="AC14" s="115" t="str">
        <f t="shared" si="123"/>
        <v>Работал</v>
      </c>
      <c r="AD14" s="133" t="str">
        <f t="shared" si="123"/>
        <v/>
      </c>
      <c r="AE14" s="133" t="str">
        <f t="shared" si="123"/>
        <v/>
      </c>
      <c r="AF14" s="115" t="str">
        <f t="shared" si="123"/>
        <v>Работал</v>
      </c>
      <c r="AG14" s="115" t="str">
        <f t="shared" si="123"/>
        <v>Работал</v>
      </c>
      <c r="AH14" s="115" t="str">
        <f t="shared" si="123"/>
        <v/>
      </c>
      <c r="AI14" s="115" t="str">
        <f t="shared" si="123"/>
        <v/>
      </c>
      <c r="AJ14" s="115" t="str">
        <f t="shared" si="123"/>
        <v/>
      </c>
    </row>
    <row r="15">
      <c r="A15" s="108">
        <v>17</v>
      </c>
      <c r="B15" s="113" t="str">
        <f>VLOOKUP($A15,Сотрудники!$A$3:$L$1202,2,0)</f>
        <v xml:space="preserve">Наймушин Евгений</v>
      </c>
      <c r="C15" s="113" t="str">
        <f>VLOOKUP($A15,Сотрудники!$A$3:$L$1202,8,0)</f>
        <v>Екатеринбург</v>
      </c>
      <c r="D15" s="115" t="str">
        <f t="shared" si="123"/>
        <v>Работал</v>
      </c>
      <c r="E15" s="115" t="str">
        <f t="shared" si="123"/>
        <v>Работал</v>
      </c>
      <c r="F15" s="115" t="str">
        <f t="shared" si="123"/>
        <v>Работал</v>
      </c>
      <c r="G15" s="115" t="str">
        <f t="shared" si="123"/>
        <v>Работал</v>
      </c>
      <c r="H15" s="115" t="str">
        <f t="shared" si="123"/>
        <v>Работал</v>
      </c>
      <c r="I15" s="133" t="str">
        <f t="shared" si="123"/>
        <v/>
      </c>
      <c r="J15" s="133" t="str">
        <f t="shared" si="123"/>
        <v/>
      </c>
      <c r="K15" s="115" t="str">
        <f t="shared" si="123"/>
        <v>Работал</v>
      </c>
      <c r="L15" s="115" t="str">
        <f t="shared" si="123"/>
        <v>Работал</v>
      </c>
      <c r="M15" s="115" t="str">
        <f t="shared" si="123"/>
        <v>Работал</v>
      </c>
      <c r="N15" s="115" t="str">
        <f t="shared" si="123"/>
        <v>Работал</v>
      </c>
      <c r="O15" s="133" t="str">
        <f t="shared" si="123"/>
        <v/>
      </c>
      <c r="P15" s="133" t="str">
        <f t="shared" si="123"/>
        <v/>
      </c>
      <c r="Q15" s="133" t="str">
        <f t="shared" si="123"/>
        <v/>
      </c>
      <c r="R15" s="115" t="str">
        <f t="shared" si="123"/>
        <v>Работал</v>
      </c>
      <c r="S15" s="115" t="str">
        <f t="shared" si="123"/>
        <v>Работал</v>
      </c>
      <c r="T15" s="115" t="str">
        <f t="shared" si="123"/>
        <v>Работал</v>
      </c>
      <c r="U15" s="115" t="str">
        <f t="shared" si="123"/>
        <v>Работал</v>
      </c>
      <c r="V15" s="115" t="str">
        <f t="shared" si="123"/>
        <v>Работал</v>
      </c>
      <c r="W15" s="133" t="str">
        <f t="shared" si="123"/>
        <v/>
      </c>
      <c r="X15" s="133" t="str">
        <f t="shared" si="123"/>
        <v/>
      </c>
      <c r="Y15" s="115" t="str">
        <f t="shared" si="123"/>
        <v>Работал</v>
      </c>
      <c r="Z15" s="115" t="str">
        <f t="shared" si="123"/>
        <v>Работал</v>
      </c>
      <c r="AA15" s="133" t="str">
        <f t="shared" si="123"/>
        <v/>
      </c>
      <c r="AB15" s="115" t="str">
        <f t="shared" si="123"/>
        <v>Работал</v>
      </c>
      <c r="AC15" s="115" t="str">
        <f t="shared" si="123"/>
        <v>Работал</v>
      </c>
      <c r="AD15" s="133" t="str">
        <f t="shared" si="123"/>
        <v/>
      </c>
      <c r="AE15" s="133" t="str">
        <f t="shared" si="123"/>
        <v/>
      </c>
      <c r="AF15" s="115" t="str">
        <f t="shared" si="123"/>
        <v>Работал</v>
      </c>
      <c r="AG15" s="115" t="str">
        <f t="shared" si="123"/>
        <v>Работал</v>
      </c>
      <c r="AH15" s="115" t="str">
        <f t="shared" si="123"/>
        <v/>
      </c>
      <c r="AI15" s="115" t="str">
        <f t="shared" si="123"/>
        <v/>
      </c>
      <c r="AJ15" s="115" t="str">
        <f t="shared" si="123"/>
        <v/>
      </c>
    </row>
    <row r="16">
      <c r="A16" s="108">
        <v>18</v>
      </c>
      <c r="B16" s="113" t="str">
        <f>VLOOKUP($A16,Сотрудники!$A$3:$L$1202,2,0)</f>
        <v xml:space="preserve">Тимиргалеев Иван</v>
      </c>
      <c r="C16" s="113" t="str">
        <f>VLOOKUP($A16,Сотрудники!$A$3:$L$1202,8,0)</f>
        <v>Екатеринбург</v>
      </c>
      <c r="D16" s="115" t="str">
        <f t="shared" si="123"/>
        <v>Работал</v>
      </c>
      <c r="E16" s="115" t="str">
        <f t="shared" si="123"/>
        <v>Работал</v>
      </c>
      <c r="F16" s="115" t="str">
        <f t="shared" si="123"/>
        <v>Работал</v>
      </c>
      <c r="G16" s="115" t="str">
        <f t="shared" si="123"/>
        <v>Работал</v>
      </c>
      <c r="H16" s="115" t="str">
        <f t="shared" si="123"/>
        <v>Работал</v>
      </c>
      <c r="I16" s="133" t="str">
        <f t="shared" si="123"/>
        <v/>
      </c>
      <c r="J16" s="133" t="str">
        <f t="shared" si="123"/>
        <v/>
      </c>
      <c r="K16" s="115" t="str">
        <f t="shared" si="123"/>
        <v>Работал</v>
      </c>
      <c r="L16" s="115" t="str">
        <f t="shared" si="123"/>
        <v>Работал</v>
      </c>
      <c r="M16" s="115" t="str">
        <f t="shared" si="123"/>
        <v>Работал</v>
      </c>
      <c r="N16" s="115" t="str">
        <f t="shared" si="123"/>
        <v>Работал</v>
      </c>
      <c r="O16" s="133" t="str">
        <f t="shared" si="123"/>
        <v/>
      </c>
      <c r="P16" s="133" t="str">
        <f t="shared" si="123"/>
        <v/>
      </c>
      <c r="Q16" s="133" t="str">
        <f t="shared" si="123"/>
        <v/>
      </c>
      <c r="R16" s="115" t="str">
        <f t="shared" si="123"/>
        <v>Работал</v>
      </c>
      <c r="S16" s="115" t="str">
        <f t="shared" si="123"/>
        <v>Работал</v>
      </c>
      <c r="T16" s="115" t="str">
        <f t="shared" si="123"/>
        <v>Работал</v>
      </c>
      <c r="U16" s="115" t="str">
        <f t="shared" si="123"/>
        <v>Работал</v>
      </c>
      <c r="V16" s="115" t="str">
        <f t="shared" si="123"/>
        <v>Работал</v>
      </c>
      <c r="W16" s="133" t="str">
        <f t="shared" si="123"/>
        <v/>
      </c>
      <c r="X16" s="133" t="str">
        <f t="shared" si="123"/>
        <v/>
      </c>
      <c r="Y16" s="115" t="str">
        <f t="shared" si="123"/>
        <v>Работал</v>
      </c>
      <c r="Z16" s="115" t="str">
        <f t="shared" si="123"/>
        <v>Работал</v>
      </c>
      <c r="AA16" s="133" t="str">
        <f t="shared" si="123"/>
        <v/>
      </c>
      <c r="AB16" s="115" t="str">
        <f t="shared" si="123"/>
        <v>Работал</v>
      </c>
      <c r="AC16" s="115" t="str">
        <f t="shared" si="123"/>
        <v>Работал</v>
      </c>
      <c r="AD16" s="133" t="str">
        <f t="shared" si="123"/>
        <v/>
      </c>
      <c r="AE16" s="133" t="str">
        <f t="shared" si="123"/>
        <v/>
      </c>
      <c r="AF16" s="115" t="str">
        <f t="shared" si="123"/>
        <v>Работал</v>
      </c>
      <c r="AG16" s="115" t="str">
        <f t="shared" si="123"/>
        <v>Работал</v>
      </c>
      <c r="AH16" s="115" t="str">
        <f t="shared" si="123"/>
        <v/>
      </c>
      <c r="AI16" s="115" t="str">
        <f t="shared" si="123"/>
        <v/>
      </c>
      <c r="AJ16" s="115" t="str">
        <f t="shared" si="123"/>
        <v/>
      </c>
    </row>
    <row r="17">
      <c r="A17" s="108">
        <v>19</v>
      </c>
      <c r="B17" s="113" t="str">
        <f>VLOOKUP($A17,Сотрудники!$A$3:$L$1202,2,0)</f>
        <v xml:space="preserve">Лопатин Максим</v>
      </c>
      <c r="C17" s="113" t="str">
        <f>VLOOKUP($A17,Сотрудники!$A$3:$L$1202,8,0)</f>
        <v>Москва</v>
      </c>
      <c r="D17" s="115" t="str">
        <f t="shared" si="123"/>
        <v>Работал</v>
      </c>
      <c r="E17" s="115" t="str">
        <f t="shared" si="123"/>
        <v>Работал</v>
      </c>
      <c r="F17" s="115" t="str">
        <f t="shared" si="123"/>
        <v>Работал</v>
      </c>
      <c r="G17" s="115" t="str">
        <f t="shared" si="123"/>
        <v>Работал</v>
      </c>
      <c r="H17" s="115" t="str">
        <f t="shared" si="123"/>
        <v>Работал</v>
      </c>
      <c r="I17" s="133" t="str">
        <f t="shared" si="123"/>
        <v/>
      </c>
      <c r="J17" s="133" t="str">
        <f t="shared" si="123"/>
        <v/>
      </c>
      <c r="K17" s="115" t="str">
        <f t="shared" si="123"/>
        <v>Работал</v>
      </c>
      <c r="L17" s="115" t="str">
        <f t="shared" si="123"/>
        <v>Работал</v>
      </c>
      <c r="M17" s="115" t="str">
        <f t="shared" si="123"/>
        <v>Работал</v>
      </c>
      <c r="N17" s="115" t="str">
        <f t="shared" si="123"/>
        <v>Работал</v>
      </c>
      <c r="O17" s="133" t="str">
        <f t="shared" si="123"/>
        <v/>
      </c>
      <c r="P17" s="133" t="str">
        <f t="shared" si="123"/>
        <v/>
      </c>
      <c r="Q17" s="133" t="str">
        <f t="shared" si="123"/>
        <v/>
      </c>
      <c r="R17" s="115" t="str">
        <f t="shared" si="123"/>
        <v>Работал</v>
      </c>
      <c r="S17" s="115" t="str">
        <f t="shared" si="123"/>
        <v>Работал</v>
      </c>
      <c r="T17" s="115" t="str">
        <f t="shared" si="123"/>
        <v>Работал</v>
      </c>
      <c r="U17" s="115" t="str">
        <f t="shared" si="123"/>
        <v>Работал</v>
      </c>
      <c r="V17" s="115" t="str">
        <f t="shared" si="123"/>
        <v>Работал</v>
      </c>
      <c r="W17" s="133" t="str">
        <f t="shared" si="123"/>
        <v/>
      </c>
      <c r="X17" s="133" t="str">
        <f t="shared" si="123"/>
        <v/>
      </c>
      <c r="Y17" s="115" t="str">
        <f t="shared" si="123"/>
        <v>Работал</v>
      </c>
      <c r="Z17" s="115" t="str">
        <f t="shared" si="123"/>
        <v>Работал</v>
      </c>
      <c r="AA17" s="133" t="str">
        <f t="shared" si="123"/>
        <v/>
      </c>
      <c r="AB17" s="115" t="str">
        <f t="shared" si="123"/>
        <v>Работал</v>
      </c>
      <c r="AC17" s="115" t="str">
        <f t="shared" si="123"/>
        <v>Работал</v>
      </c>
      <c r="AD17" s="133" t="str">
        <f t="shared" si="123"/>
        <v/>
      </c>
      <c r="AE17" s="133" t="str">
        <f t="shared" si="123"/>
        <v/>
      </c>
      <c r="AF17" s="115" t="str">
        <f t="shared" si="123"/>
        <v>Работал</v>
      </c>
      <c r="AG17" s="115" t="str">
        <f t="shared" si="123"/>
        <v>Работал</v>
      </c>
      <c r="AH17" s="115" t="str">
        <f t="shared" si="123"/>
        <v/>
      </c>
      <c r="AI17" s="115" t="str">
        <f t="shared" si="123"/>
        <v/>
      </c>
      <c r="AJ17" s="115" t="str">
        <f t="shared" si="123"/>
        <v/>
      </c>
    </row>
    <row r="18">
      <c r="A18" s="108">
        <v>20</v>
      </c>
      <c r="B18" s="113" t="str">
        <f>VLOOKUP($A18,Сотрудники!$A$3:$L$1202,2,0)</f>
        <v xml:space="preserve">Калмурзаев Руслан </v>
      </c>
      <c r="C18" s="113" t="str">
        <f>VLOOKUP($A18,Сотрудники!$A$3:$L$1202,8,0)</f>
        <v>Москва</v>
      </c>
      <c r="D18" s="115" t="str">
        <f t="shared" si="123"/>
        <v>Работал</v>
      </c>
      <c r="E18" s="115" t="str">
        <f t="shared" si="123"/>
        <v>Работал</v>
      </c>
      <c r="F18" s="115" t="str">
        <f t="shared" si="123"/>
        <v>Работал</v>
      </c>
      <c r="G18" s="115" t="str">
        <f t="shared" si="123"/>
        <v>Работал</v>
      </c>
      <c r="H18" s="115" t="str">
        <f t="shared" si="123"/>
        <v>Работал</v>
      </c>
      <c r="I18" s="133" t="str">
        <f t="shared" si="123"/>
        <v/>
      </c>
      <c r="J18" s="133" t="str">
        <f t="shared" si="123"/>
        <v/>
      </c>
      <c r="K18" s="115" t="str">
        <f t="shared" si="123"/>
        <v>Работал</v>
      </c>
      <c r="L18" s="115" t="str">
        <f t="shared" si="123"/>
        <v>Работал</v>
      </c>
      <c r="M18" s="115" t="str">
        <f t="shared" si="123"/>
        <v>Работал</v>
      </c>
      <c r="N18" s="115" t="str">
        <f t="shared" si="123"/>
        <v>Работал</v>
      </c>
      <c r="O18" s="133" t="str">
        <f t="shared" si="123"/>
        <v/>
      </c>
      <c r="P18" s="133" t="str">
        <f t="shared" si="123"/>
        <v/>
      </c>
      <c r="Q18" s="133" t="str">
        <f t="shared" si="123"/>
        <v/>
      </c>
      <c r="R18" s="115" t="str">
        <f t="shared" si="123"/>
        <v>Работал</v>
      </c>
      <c r="S18" s="115" t="str">
        <f t="shared" si="123"/>
        <v>Работал</v>
      </c>
      <c r="T18" s="115" t="str">
        <f t="shared" si="123"/>
        <v>Работал</v>
      </c>
      <c r="U18" s="115" t="str">
        <f t="shared" si="123"/>
        <v>Работал</v>
      </c>
      <c r="V18" s="115" t="str">
        <f t="shared" si="123"/>
        <v>Работал</v>
      </c>
      <c r="W18" s="133" t="str">
        <f t="shared" si="123"/>
        <v/>
      </c>
      <c r="X18" s="133" t="str">
        <f t="shared" si="123"/>
        <v/>
      </c>
      <c r="Y18" s="115" t="str">
        <f t="shared" si="123"/>
        <v/>
      </c>
      <c r="Z18" s="115" t="str">
        <f t="shared" si="123"/>
        <v/>
      </c>
      <c r="AA18" s="133" t="str">
        <f t="shared" si="123"/>
        <v/>
      </c>
      <c r="AB18" s="115" t="str">
        <f t="shared" ref="AB18:AJ18" si="125">IF(ISBLANK(AB57),"",IF(AB57=0,"Выходной",IF(AB57&lt;&gt;0,"Работал","")))</f>
        <v/>
      </c>
      <c r="AC18" s="115" t="str">
        <f t="shared" si="125"/>
        <v/>
      </c>
      <c r="AD18" s="133" t="str">
        <f t="shared" si="125"/>
        <v/>
      </c>
      <c r="AE18" s="133" t="str">
        <f t="shared" si="125"/>
        <v/>
      </c>
      <c r="AF18" s="115" t="str">
        <f t="shared" si="125"/>
        <v/>
      </c>
      <c r="AG18" s="115" t="str">
        <f t="shared" si="125"/>
        <v/>
      </c>
      <c r="AH18" s="115" t="str">
        <f t="shared" si="125"/>
        <v/>
      </c>
      <c r="AI18" s="115" t="str">
        <f t="shared" si="125"/>
        <v/>
      </c>
      <c r="AJ18" s="115" t="str">
        <f t="shared" si="125"/>
        <v/>
      </c>
    </row>
    <row r="19">
      <c r="A19" s="108">
        <v>21</v>
      </c>
      <c r="B19" s="113" t="str">
        <f>VLOOKUP($A19,Сотрудники!$A$3:$L$1202,2,0)</f>
        <v xml:space="preserve">Шимберев Борис</v>
      </c>
      <c r="C19" s="113" t="str">
        <f>VLOOKUP($A19,Сотрудники!$A$3:$L$1202,8,0)</f>
        <v>СПБ</v>
      </c>
      <c r="D19" s="115" t="str">
        <f t="shared" si="123"/>
        <v>Работал</v>
      </c>
      <c r="E19" s="115" t="str">
        <f t="shared" si="123"/>
        <v>Работал</v>
      </c>
      <c r="F19" s="115" t="str">
        <f t="shared" si="123"/>
        <v>Работал</v>
      </c>
      <c r="G19" s="115" t="str">
        <f t="shared" si="123"/>
        <v>Работал</v>
      </c>
      <c r="H19" s="115" t="str">
        <f t="shared" si="123"/>
        <v>Работал</v>
      </c>
      <c r="I19" s="133" t="str">
        <f t="shared" si="123"/>
        <v/>
      </c>
      <c r="J19" s="133" t="str">
        <f t="shared" si="123"/>
        <v/>
      </c>
      <c r="K19" s="115" t="str">
        <f t="shared" si="123"/>
        <v>Работал</v>
      </c>
      <c r="L19" s="115" t="str">
        <f t="shared" si="123"/>
        <v>Работал</v>
      </c>
      <c r="M19" s="115" t="str">
        <f t="shared" si="123"/>
        <v>Работал</v>
      </c>
      <c r="N19" s="115" t="str">
        <f t="shared" si="123"/>
        <v>Работал</v>
      </c>
      <c r="O19" s="133" t="str">
        <f t="shared" si="123"/>
        <v/>
      </c>
      <c r="P19" s="133" t="str">
        <f t="shared" si="123"/>
        <v/>
      </c>
      <c r="Q19" s="133" t="str">
        <f t="shared" si="123"/>
        <v/>
      </c>
      <c r="R19" s="115" t="str">
        <f t="shared" si="123"/>
        <v>Выходной</v>
      </c>
      <c r="S19" s="115" t="str">
        <f t="shared" si="123"/>
        <v>Выходной</v>
      </c>
      <c r="T19" s="115" t="str">
        <f t="shared" si="123"/>
        <v>Выходной</v>
      </c>
      <c r="U19" s="115" t="str">
        <f t="shared" si="123"/>
        <v>Работал</v>
      </c>
      <c r="V19" s="115" t="str">
        <f t="shared" si="123"/>
        <v>Работал</v>
      </c>
      <c r="W19" s="133" t="str">
        <f t="shared" si="123"/>
        <v/>
      </c>
      <c r="X19" s="133" t="str">
        <f t="shared" si="123"/>
        <v/>
      </c>
      <c r="Y19" s="115" t="str">
        <f t="shared" si="123"/>
        <v>Работал</v>
      </c>
      <c r="Z19" s="115" t="str">
        <f t="shared" si="123"/>
        <v>Работал</v>
      </c>
      <c r="AA19" s="133" t="str">
        <f t="shared" si="123"/>
        <v/>
      </c>
      <c r="AB19" s="115" t="str">
        <f t="shared" si="123"/>
        <v>Работал</v>
      </c>
      <c r="AC19" s="115" t="str">
        <f t="shared" si="123"/>
        <v>Работал</v>
      </c>
      <c r="AD19" s="133" t="str">
        <f t="shared" si="123"/>
        <v/>
      </c>
      <c r="AE19" s="133" t="str">
        <f t="shared" si="123"/>
        <v/>
      </c>
      <c r="AF19" s="115" t="str">
        <f t="shared" si="123"/>
        <v>Работал</v>
      </c>
      <c r="AG19" s="115" t="str">
        <f t="shared" si="123"/>
        <v>Работал</v>
      </c>
      <c r="AH19" s="115" t="str">
        <f t="shared" si="123"/>
        <v/>
      </c>
      <c r="AI19" s="115" t="str">
        <f t="shared" si="123"/>
        <v/>
      </c>
      <c r="AJ19" s="115" t="str">
        <f t="shared" si="123"/>
        <v/>
      </c>
    </row>
    <row r="20">
      <c r="A20" s="108">
        <v>22</v>
      </c>
      <c r="B20" s="113" t="str">
        <f>VLOOKUP($A20,Сотрудники!$A$3:$L$1202,2,0)</f>
        <v xml:space="preserve">Виштак Татьяна</v>
      </c>
      <c r="C20" s="113" t="str">
        <f>VLOOKUP($A20,Сотрудники!$A$3:$L$1202,8,0)</f>
        <v>Москва</v>
      </c>
      <c r="D20" s="115" t="str">
        <f t="shared" si="123"/>
        <v>Работал</v>
      </c>
      <c r="E20" s="115" t="str">
        <f t="shared" si="123"/>
        <v>Работал</v>
      </c>
      <c r="F20" s="115" t="str">
        <f t="shared" si="123"/>
        <v>Работал</v>
      </c>
      <c r="G20" s="115" t="str">
        <f t="shared" si="123"/>
        <v>Работал</v>
      </c>
      <c r="H20" s="115" t="str">
        <f t="shared" si="123"/>
        <v>Работал</v>
      </c>
      <c r="I20" s="133" t="str">
        <f t="shared" si="123"/>
        <v/>
      </c>
      <c r="J20" s="133" t="str">
        <f t="shared" si="123"/>
        <v/>
      </c>
      <c r="K20" s="115" t="str">
        <f t="shared" si="123"/>
        <v>Работал</v>
      </c>
      <c r="L20" s="115" t="str">
        <f t="shared" si="123"/>
        <v>Работал</v>
      </c>
      <c r="M20" s="115" t="str">
        <f t="shared" si="123"/>
        <v>Работал</v>
      </c>
      <c r="N20" s="115" t="str">
        <f t="shared" si="123"/>
        <v>Работал</v>
      </c>
      <c r="O20" s="133" t="str">
        <f t="shared" si="123"/>
        <v/>
      </c>
      <c r="P20" s="133" t="str">
        <f t="shared" si="123"/>
        <v/>
      </c>
      <c r="Q20" s="133" t="str">
        <f t="shared" si="123"/>
        <v/>
      </c>
      <c r="R20" s="115" t="str">
        <f t="shared" si="123"/>
        <v>Работал</v>
      </c>
      <c r="S20" s="115" t="str">
        <f t="shared" si="123"/>
        <v>Работал</v>
      </c>
      <c r="T20" s="115" t="str">
        <f t="shared" si="123"/>
        <v>Работал</v>
      </c>
      <c r="U20" s="115" t="str">
        <f t="shared" si="123"/>
        <v>Работал</v>
      </c>
      <c r="V20" s="115" t="str">
        <f t="shared" si="123"/>
        <v>Работал</v>
      </c>
      <c r="W20" s="133" t="str">
        <f t="shared" si="123"/>
        <v/>
      </c>
      <c r="X20" s="133" t="str">
        <f t="shared" si="123"/>
        <v/>
      </c>
      <c r="Y20" s="115" t="str">
        <f t="shared" si="123"/>
        <v>Работал</v>
      </c>
      <c r="Z20" s="115" t="str">
        <f t="shared" si="123"/>
        <v>Работал</v>
      </c>
      <c r="AA20" s="133" t="str">
        <f t="shared" si="123"/>
        <v/>
      </c>
      <c r="AB20" s="115" t="str">
        <f t="shared" si="123"/>
        <v>Работал</v>
      </c>
      <c r="AC20" s="115" t="str">
        <f t="shared" si="123"/>
        <v>Работал</v>
      </c>
      <c r="AD20" s="133" t="str">
        <f t="shared" si="123"/>
        <v/>
      </c>
      <c r="AE20" s="133" t="str">
        <f t="shared" si="123"/>
        <v/>
      </c>
      <c r="AF20" s="115" t="str">
        <f t="shared" si="123"/>
        <v>Работал</v>
      </c>
      <c r="AG20" s="115" t="str">
        <f t="shared" si="123"/>
        <v>Работал</v>
      </c>
      <c r="AH20" s="115" t="str">
        <f t="shared" si="123"/>
        <v/>
      </c>
      <c r="AI20" s="115" t="str">
        <f t="shared" si="123"/>
        <v/>
      </c>
      <c r="AJ20" s="115" t="str">
        <f t="shared" si="123"/>
        <v/>
      </c>
    </row>
    <row r="21">
      <c r="A21" s="108">
        <v>23</v>
      </c>
      <c r="B21" s="113" t="str">
        <f>VLOOKUP($A21,Сотрудники!$A$3:$L$1202,2,0)</f>
        <v xml:space="preserve">Путилов Александр</v>
      </c>
      <c r="C21" s="113" t="str">
        <f>VLOOKUP($A21,Сотрудники!$A$3:$L$1202,8,0)</f>
        <v>Екатеринбург</v>
      </c>
      <c r="D21" s="115" t="str">
        <f t="shared" si="123"/>
        <v>Работал</v>
      </c>
      <c r="E21" s="115" t="str">
        <f t="shared" si="123"/>
        <v>Работал</v>
      </c>
      <c r="F21" s="115" t="str">
        <f t="shared" si="123"/>
        <v>Работал</v>
      </c>
      <c r="G21" s="115" t="str">
        <f t="shared" si="123"/>
        <v>Работал</v>
      </c>
      <c r="H21" s="115" t="str">
        <f t="shared" si="123"/>
        <v>Работал</v>
      </c>
      <c r="I21" s="133" t="str">
        <f t="shared" si="123"/>
        <v/>
      </c>
      <c r="J21" s="133" t="str">
        <f t="shared" si="123"/>
        <v/>
      </c>
      <c r="K21" s="115" t="str">
        <f t="shared" si="123"/>
        <v>Работал</v>
      </c>
      <c r="L21" s="115" t="str">
        <f t="shared" si="123"/>
        <v>Работал</v>
      </c>
      <c r="M21" s="115" t="str">
        <f t="shared" si="123"/>
        <v>Работал</v>
      </c>
      <c r="N21" s="115" t="str">
        <f t="shared" si="123"/>
        <v>Работал</v>
      </c>
      <c r="O21" s="133" t="str">
        <f t="shared" si="123"/>
        <v/>
      </c>
      <c r="P21" s="133" t="str">
        <f t="shared" si="123"/>
        <v/>
      </c>
      <c r="Q21" s="133" t="str">
        <f t="shared" si="123"/>
        <v/>
      </c>
      <c r="R21" s="115" t="str">
        <f t="shared" si="123"/>
        <v>Работал</v>
      </c>
      <c r="S21" s="115" t="str">
        <f t="shared" si="123"/>
        <v>Работал</v>
      </c>
      <c r="T21" s="115" t="str">
        <f t="shared" si="123"/>
        <v>Работал</v>
      </c>
      <c r="U21" s="115" t="str">
        <f t="shared" si="123"/>
        <v>Работал</v>
      </c>
      <c r="V21" s="115" t="str">
        <f t="shared" si="123"/>
        <v>Работал</v>
      </c>
      <c r="W21" s="133" t="str">
        <f t="shared" si="123"/>
        <v/>
      </c>
      <c r="X21" s="133" t="str">
        <f t="shared" si="123"/>
        <v/>
      </c>
      <c r="Y21" s="115" t="str">
        <f t="shared" si="123"/>
        <v>Работал</v>
      </c>
      <c r="Z21" s="115" t="str">
        <f t="shared" si="123"/>
        <v>Работал</v>
      </c>
      <c r="AA21" s="133" t="str">
        <f t="shared" si="123"/>
        <v/>
      </c>
      <c r="AB21" s="115" t="str">
        <f t="shared" si="123"/>
        <v>Работал</v>
      </c>
      <c r="AC21" s="115" t="str">
        <f t="shared" si="123"/>
        <v>Работал</v>
      </c>
      <c r="AD21" s="133" t="str">
        <f t="shared" si="123"/>
        <v/>
      </c>
      <c r="AE21" s="133" t="str">
        <f t="shared" si="123"/>
        <v/>
      </c>
      <c r="AF21" s="115" t="str">
        <f t="shared" si="123"/>
        <v>Работал</v>
      </c>
      <c r="AG21" s="115" t="str">
        <f t="shared" si="123"/>
        <v>Работал</v>
      </c>
      <c r="AH21" s="115" t="str">
        <f t="shared" si="123"/>
        <v/>
      </c>
      <c r="AI21" s="115" t="str">
        <f t="shared" si="123"/>
        <v/>
      </c>
      <c r="AJ21" s="115" t="str">
        <f t="shared" si="123"/>
        <v/>
      </c>
    </row>
    <row r="22">
      <c r="A22" s="108">
        <v>24</v>
      </c>
      <c r="B22" s="113" t="str">
        <f>VLOOKUP($A22,Сотрудники!$A$3:$L$1202,2,0)</f>
        <v xml:space="preserve">Цыганкова Анастасия</v>
      </c>
      <c r="C22" s="113" t="str">
        <f>VLOOKUP($A22,Сотрудники!$A$3:$L$1202,8,0)</f>
        <v>Москва</v>
      </c>
      <c r="D22" s="115" t="str">
        <f t="shared" si="123"/>
        <v>Работал</v>
      </c>
      <c r="E22" s="115" t="str">
        <f t="shared" si="123"/>
        <v>Работал</v>
      </c>
      <c r="F22" s="115" t="str">
        <f t="shared" si="123"/>
        <v>Работал</v>
      </c>
      <c r="G22" s="115" t="str">
        <f t="shared" si="123"/>
        <v>Работал</v>
      </c>
      <c r="H22" s="115" t="str">
        <f t="shared" si="123"/>
        <v>Работал</v>
      </c>
      <c r="I22" s="133" t="str">
        <f t="shared" si="123"/>
        <v/>
      </c>
      <c r="J22" s="133" t="str">
        <f t="shared" si="123"/>
        <v/>
      </c>
      <c r="K22" s="115" t="str">
        <f t="shared" si="123"/>
        <v>Работал</v>
      </c>
      <c r="L22" s="115" t="str">
        <f t="shared" si="123"/>
        <v>Работал</v>
      </c>
      <c r="M22" s="115" t="str">
        <f t="shared" si="123"/>
        <v>Работал</v>
      </c>
      <c r="N22" s="115" t="str">
        <f t="shared" si="123"/>
        <v>Работал</v>
      </c>
      <c r="O22" s="133" t="str">
        <f t="shared" si="123"/>
        <v/>
      </c>
      <c r="P22" s="133" t="str">
        <f t="shared" si="123"/>
        <v/>
      </c>
      <c r="Q22" s="133" t="str">
        <f t="shared" si="123"/>
        <v/>
      </c>
      <c r="R22" s="115" t="str">
        <f t="shared" si="123"/>
        <v>Работал</v>
      </c>
      <c r="S22" s="115" t="str">
        <f t="shared" si="123"/>
        <v>Работал</v>
      </c>
      <c r="T22" s="115" t="str">
        <f t="shared" si="123"/>
        <v>Работал</v>
      </c>
      <c r="U22" s="115" t="str">
        <f t="shared" si="123"/>
        <v>Работал</v>
      </c>
      <c r="V22" s="115" t="str">
        <f t="shared" si="123"/>
        <v>Работал</v>
      </c>
      <c r="W22" s="133" t="str">
        <f t="shared" si="123"/>
        <v/>
      </c>
      <c r="X22" s="133" t="str">
        <f t="shared" si="123"/>
        <v/>
      </c>
      <c r="Y22" s="115" t="str">
        <f t="shared" si="123"/>
        <v>Работал</v>
      </c>
      <c r="Z22" s="115" t="str">
        <f t="shared" si="123"/>
        <v>Работал</v>
      </c>
      <c r="AA22" s="133" t="str">
        <f t="shared" si="123"/>
        <v/>
      </c>
      <c r="AB22" s="115" t="str">
        <f t="shared" si="123"/>
        <v>Работал</v>
      </c>
      <c r="AC22" s="115" t="str">
        <f t="shared" si="123"/>
        <v>Работал</v>
      </c>
      <c r="AD22" s="133" t="str">
        <f t="shared" si="123"/>
        <v/>
      </c>
      <c r="AE22" s="133" t="str">
        <f t="shared" si="123"/>
        <v/>
      </c>
      <c r="AF22" s="115" t="str">
        <f t="shared" si="123"/>
        <v>Работал</v>
      </c>
      <c r="AG22" s="115" t="str">
        <f t="shared" si="123"/>
        <v>Работал</v>
      </c>
      <c r="AH22" s="115" t="str">
        <f t="shared" si="123"/>
        <v/>
      </c>
      <c r="AI22" s="115" t="str">
        <f t="shared" si="123"/>
        <v/>
      </c>
      <c r="AJ22" s="115" t="str">
        <f t="shared" si="123"/>
        <v/>
      </c>
    </row>
    <row r="23">
      <c r="A23" s="108">
        <v>25</v>
      </c>
      <c r="B23" s="113" t="str">
        <f>VLOOKUP($A23,Сотрудники!$A$3:$L$1202,2,0)</f>
        <v xml:space="preserve">Беседин Игорь</v>
      </c>
      <c r="C23" s="113" t="str">
        <f>VLOOKUP($A23,Сотрудники!$A$3:$L$1202,8,0)</f>
        <v xml:space="preserve">Нижний Новгород</v>
      </c>
      <c r="D23" s="115" t="str">
        <f t="shared" si="123"/>
        <v>Работал</v>
      </c>
      <c r="E23" s="115" t="str">
        <f t="shared" si="123"/>
        <v>Работал</v>
      </c>
      <c r="F23" s="115" t="str">
        <f t="shared" si="123"/>
        <v>Работал</v>
      </c>
      <c r="G23" s="115" t="str">
        <f t="shared" si="123"/>
        <v>Работал</v>
      </c>
      <c r="H23" s="115" t="str">
        <f t="shared" si="123"/>
        <v>Работал</v>
      </c>
      <c r="I23" s="133" t="str">
        <f t="shared" si="123"/>
        <v/>
      </c>
      <c r="J23" s="133" t="str">
        <f t="shared" si="123"/>
        <v/>
      </c>
      <c r="K23" s="115" t="str">
        <f t="shared" si="123"/>
        <v>Работал</v>
      </c>
      <c r="L23" s="115" t="str">
        <f t="shared" si="123"/>
        <v>Работал</v>
      </c>
      <c r="M23" s="115" t="str">
        <f t="shared" si="123"/>
        <v>Работал</v>
      </c>
      <c r="N23" s="115" t="str">
        <f t="shared" si="123"/>
        <v>Работал</v>
      </c>
      <c r="O23" s="133" t="str">
        <f t="shared" si="123"/>
        <v/>
      </c>
      <c r="P23" s="133" t="str">
        <f t="shared" si="123"/>
        <v/>
      </c>
      <c r="Q23" s="133" t="str">
        <f t="shared" si="123"/>
        <v/>
      </c>
      <c r="R23" s="115" t="str">
        <f t="shared" si="123"/>
        <v>Работал</v>
      </c>
      <c r="S23" s="115" t="str">
        <f t="shared" si="123"/>
        <v>Работал</v>
      </c>
      <c r="T23" s="115" t="str">
        <f t="shared" si="123"/>
        <v>Работал</v>
      </c>
      <c r="U23" s="115" t="str">
        <f t="shared" si="123"/>
        <v>Работал</v>
      </c>
      <c r="V23" s="115" t="str">
        <f t="shared" si="123"/>
        <v>Работал</v>
      </c>
      <c r="W23" s="133" t="str">
        <f t="shared" si="123"/>
        <v/>
      </c>
      <c r="X23" s="133" t="str">
        <f t="shared" si="123"/>
        <v/>
      </c>
      <c r="Y23" s="115" t="str">
        <f t="shared" si="123"/>
        <v>Работал</v>
      </c>
      <c r="Z23" s="115" t="str">
        <f t="shared" si="123"/>
        <v>Работал</v>
      </c>
      <c r="AA23" s="133" t="str">
        <f t="shared" si="123"/>
        <v/>
      </c>
      <c r="AB23" s="115" t="str">
        <f t="shared" si="123"/>
        <v>Работал</v>
      </c>
      <c r="AC23" s="115" t="str">
        <f t="shared" si="123"/>
        <v>Работал</v>
      </c>
      <c r="AD23" s="133" t="str">
        <f t="shared" si="123"/>
        <v/>
      </c>
      <c r="AE23" s="133" t="str">
        <f t="shared" si="123"/>
        <v/>
      </c>
      <c r="AF23" s="115" t="str">
        <f t="shared" si="123"/>
        <v>Работал</v>
      </c>
      <c r="AG23" s="115" t="str">
        <f t="shared" si="123"/>
        <v>Работал</v>
      </c>
      <c r="AH23" s="115" t="str">
        <f t="shared" si="123"/>
        <v/>
      </c>
      <c r="AI23" s="115" t="str">
        <f t="shared" si="123"/>
        <v/>
      </c>
      <c r="AJ23" s="115" t="str">
        <f t="shared" si="123"/>
        <v/>
      </c>
    </row>
    <row r="24">
      <c r="A24" s="108">
        <v>26</v>
      </c>
      <c r="B24" s="113" t="str">
        <f>VLOOKUP($A24,Сотрудники!$A$3:$L$1202,2,0)</f>
        <v xml:space="preserve">Молчанов Роман</v>
      </c>
      <c r="C24" s="113" t="str">
        <f>VLOOKUP($A24,Сотрудники!$A$3:$L$1202,8,0)</f>
        <v>Москва</v>
      </c>
      <c r="D24" s="115" t="str">
        <f t="shared" si="123"/>
        <v>Работал</v>
      </c>
      <c r="E24" s="115" t="str">
        <f t="shared" si="123"/>
        <v>Работал</v>
      </c>
      <c r="F24" s="115" t="str">
        <f t="shared" si="123"/>
        <v>Работал</v>
      </c>
      <c r="G24" s="115" t="str">
        <f t="shared" si="123"/>
        <v>Работал</v>
      </c>
      <c r="H24" s="115" t="str">
        <f t="shared" si="123"/>
        <v>Работал</v>
      </c>
      <c r="I24" s="133" t="str">
        <f t="shared" si="123"/>
        <v/>
      </c>
      <c r="J24" s="133" t="str">
        <f t="shared" si="123"/>
        <v/>
      </c>
      <c r="K24" s="115" t="str">
        <f t="shared" si="123"/>
        <v>Работал</v>
      </c>
      <c r="L24" s="115" t="str">
        <f t="shared" si="123"/>
        <v>Работал</v>
      </c>
      <c r="M24" s="115" t="str">
        <f t="shared" si="123"/>
        <v>Работал</v>
      </c>
      <c r="N24" s="115" t="str">
        <f t="shared" si="123"/>
        <v>Работал</v>
      </c>
      <c r="O24" s="133" t="str">
        <f t="shared" si="123"/>
        <v/>
      </c>
      <c r="P24" s="133" t="str">
        <f t="shared" si="123"/>
        <v/>
      </c>
      <c r="Q24" s="133" t="str">
        <f t="shared" si="123"/>
        <v/>
      </c>
      <c r="R24" s="115" t="str">
        <f t="shared" si="123"/>
        <v>Работал</v>
      </c>
      <c r="S24" s="115" t="str">
        <f t="shared" si="123"/>
        <v>Работал</v>
      </c>
      <c r="T24" s="115" t="str">
        <f t="shared" si="123"/>
        <v>Работал</v>
      </c>
      <c r="U24" s="115" t="str">
        <f t="shared" si="123"/>
        <v>Работал</v>
      </c>
      <c r="V24" s="115" t="str">
        <f t="shared" si="123"/>
        <v>Работал</v>
      </c>
      <c r="W24" s="133" t="str">
        <f t="shared" si="123"/>
        <v/>
      </c>
      <c r="X24" s="133" t="str">
        <f t="shared" si="123"/>
        <v/>
      </c>
      <c r="Y24" s="115" t="str">
        <f t="shared" si="123"/>
        <v>Работал</v>
      </c>
      <c r="Z24" s="115" t="str">
        <f t="shared" si="123"/>
        <v>Работал</v>
      </c>
      <c r="AA24" s="133" t="str">
        <f t="shared" si="123"/>
        <v/>
      </c>
      <c r="AB24" s="115" t="str">
        <f t="shared" si="123"/>
        <v>Работал</v>
      </c>
      <c r="AC24" s="115" t="str">
        <f t="shared" si="123"/>
        <v>Работал</v>
      </c>
      <c r="AD24" s="133" t="str">
        <f t="shared" si="123"/>
        <v/>
      </c>
      <c r="AE24" s="133" t="str">
        <f t="shared" si="123"/>
        <v/>
      </c>
      <c r="AF24" s="115" t="str">
        <f t="shared" si="123"/>
        <v>Работал</v>
      </c>
      <c r="AG24" s="115" t="str">
        <f t="shared" si="123"/>
        <v>Работал</v>
      </c>
      <c r="AH24" s="115" t="str">
        <f t="shared" si="123"/>
        <v/>
      </c>
      <c r="AI24" s="115" t="str">
        <f t="shared" si="123"/>
        <v/>
      </c>
      <c r="AJ24" s="115" t="str">
        <f t="shared" si="123"/>
        <v/>
      </c>
    </row>
    <row r="25">
      <c r="A25" s="108">
        <v>27</v>
      </c>
      <c r="B25" s="113" t="str">
        <f>VLOOKUP($A25,Сотрудники!$A$3:$L$1202,2,0)</f>
        <v xml:space="preserve">Пузанов Андрей</v>
      </c>
      <c r="C25" s="113" t="str">
        <f>VLOOKUP($A25,Сотрудники!$A$3:$L$1202,8,0)</f>
        <v>Москва</v>
      </c>
      <c r="D25" s="115" t="str">
        <f t="shared" si="123"/>
        <v>Работал</v>
      </c>
      <c r="E25" s="115" t="str">
        <f t="shared" si="123"/>
        <v>Работал</v>
      </c>
      <c r="F25" s="115" t="str">
        <f t="shared" si="123"/>
        <v>Работал</v>
      </c>
      <c r="G25" s="115" t="str">
        <f t="shared" si="123"/>
        <v>Работал</v>
      </c>
      <c r="H25" s="115" t="str">
        <f t="shared" si="123"/>
        <v>Работал</v>
      </c>
      <c r="I25" s="133" t="str">
        <f t="shared" si="123"/>
        <v/>
      </c>
      <c r="J25" s="133" t="str">
        <f t="shared" si="123"/>
        <v/>
      </c>
      <c r="K25" s="115" t="str">
        <f t="shared" si="123"/>
        <v>Работал</v>
      </c>
      <c r="L25" s="115" t="str">
        <f t="shared" si="123"/>
        <v>Работал</v>
      </c>
      <c r="M25" s="115" t="str">
        <f t="shared" si="123"/>
        <v>Работал</v>
      </c>
      <c r="N25" s="115" t="str">
        <f t="shared" si="123"/>
        <v>Работал</v>
      </c>
      <c r="O25" s="133" t="str">
        <f t="shared" si="123"/>
        <v/>
      </c>
      <c r="P25" s="133" t="str">
        <f t="shared" si="123"/>
        <v/>
      </c>
      <c r="Q25" s="133" t="str">
        <f t="shared" si="123"/>
        <v/>
      </c>
      <c r="R25" s="115" t="str">
        <f t="shared" si="123"/>
        <v>Работал</v>
      </c>
      <c r="S25" s="115" t="str">
        <f t="shared" si="123"/>
        <v>Работал</v>
      </c>
      <c r="T25" s="115" t="str">
        <f t="shared" si="123"/>
        <v>Работал</v>
      </c>
      <c r="U25" s="115" t="str">
        <f t="shared" si="123"/>
        <v>Работал</v>
      </c>
      <c r="V25" s="115" t="str">
        <f t="shared" si="123"/>
        <v>Работал</v>
      </c>
      <c r="W25" s="133" t="str">
        <f t="shared" si="123"/>
        <v/>
      </c>
      <c r="X25" s="133" t="str">
        <f t="shared" si="123"/>
        <v/>
      </c>
      <c r="Y25" s="115" t="str">
        <f t="shared" si="123"/>
        <v>Работал</v>
      </c>
      <c r="Z25" s="115" t="str">
        <f t="shared" si="123"/>
        <v>Работал</v>
      </c>
      <c r="AA25" s="133" t="str">
        <f t="shared" si="123"/>
        <v/>
      </c>
      <c r="AB25" s="115" t="str">
        <f t="shared" si="123"/>
        <v>Работал</v>
      </c>
      <c r="AC25" s="115" t="str">
        <f t="shared" si="123"/>
        <v>Работал</v>
      </c>
      <c r="AD25" s="133" t="str">
        <f t="shared" si="123"/>
        <v/>
      </c>
      <c r="AE25" s="133" t="str">
        <f t="shared" si="123"/>
        <v/>
      </c>
      <c r="AF25" s="115" t="str">
        <f t="shared" si="123"/>
        <v>Работал</v>
      </c>
      <c r="AG25" s="115" t="str">
        <f t="shared" si="123"/>
        <v>Работал</v>
      </c>
      <c r="AH25" s="115" t="str">
        <f t="shared" si="123"/>
        <v/>
      </c>
      <c r="AI25" s="115" t="str">
        <f t="shared" si="123"/>
        <v/>
      </c>
      <c r="AJ25" s="115" t="str">
        <f t="shared" si="123"/>
        <v/>
      </c>
    </row>
    <row r="26">
      <c r="A26" s="108">
        <v>28</v>
      </c>
      <c r="B26" s="113" t="str">
        <f>VLOOKUP($A26,Сотрудники!$A$3:$L$1202,2,0)</f>
        <v xml:space="preserve">Хотулев Дмитрий</v>
      </c>
      <c r="C26" s="113" t="str">
        <f>VLOOKUP($A26,Сотрудники!$A$3:$L$1202,8,0)</f>
        <v>Саратов</v>
      </c>
      <c r="D26" s="115" t="str">
        <f t="shared" si="123"/>
        <v>Работал</v>
      </c>
      <c r="E26" s="115" t="str">
        <f t="shared" si="123"/>
        <v>Работал</v>
      </c>
      <c r="F26" s="115" t="str">
        <f t="shared" si="123"/>
        <v>Работал</v>
      </c>
      <c r="G26" s="115" t="str">
        <f t="shared" si="123"/>
        <v>Работал</v>
      </c>
      <c r="H26" s="115" t="str">
        <f t="shared" si="123"/>
        <v>Работал</v>
      </c>
      <c r="I26" s="133" t="str">
        <f t="shared" si="123"/>
        <v/>
      </c>
      <c r="J26" s="133" t="str">
        <f t="shared" si="123"/>
        <v/>
      </c>
      <c r="K26" s="115" t="str">
        <f t="shared" si="123"/>
        <v>Работал</v>
      </c>
      <c r="L26" s="115" t="str">
        <f t="shared" si="123"/>
        <v>Работал</v>
      </c>
      <c r="M26" s="115" t="str">
        <f t="shared" si="123"/>
        <v>Работал</v>
      </c>
      <c r="N26" s="115" t="str">
        <f t="shared" si="123"/>
        <v>Работал</v>
      </c>
      <c r="O26" s="133" t="str">
        <f t="shared" si="123"/>
        <v/>
      </c>
      <c r="P26" s="133" t="str">
        <f t="shared" si="123"/>
        <v/>
      </c>
      <c r="Q26" s="133" t="str">
        <f t="shared" si="123"/>
        <v/>
      </c>
      <c r="R26" s="115" t="str">
        <f t="shared" si="123"/>
        <v>Работал</v>
      </c>
      <c r="S26" s="115" t="str">
        <f t="shared" si="123"/>
        <v>Работал</v>
      </c>
      <c r="T26" s="115" t="str">
        <f t="shared" si="123"/>
        <v>Работал</v>
      </c>
      <c r="U26" s="115" t="str">
        <f t="shared" si="123"/>
        <v>Работал</v>
      </c>
      <c r="V26" s="115" t="str">
        <f t="shared" si="123"/>
        <v>Работал</v>
      </c>
      <c r="W26" s="133" t="str">
        <f t="shared" si="123"/>
        <v/>
      </c>
      <c r="X26" s="133" t="str">
        <f t="shared" si="123"/>
        <v/>
      </c>
      <c r="Y26" s="115" t="str">
        <f t="shared" si="123"/>
        <v>Работал</v>
      </c>
      <c r="Z26" s="115" t="str">
        <f t="shared" si="123"/>
        <v>Работал</v>
      </c>
      <c r="AA26" s="133" t="str">
        <f t="shared" si="123"/>
        <v/>
      </c>
      <c r="AB26" s="115" t="str">
        <f t="shared" ref="AB26:AJ34" si="126">IF(ISBLANK(AB65),"",IF(AB65=0,"Выходной",IF(AB65&lt;&gt;0,"Работал","")))</f>
        <v>Работал</v>
      </c>
      <c r="AC26" s="115" t="str">
        <f t="shared" si="126"/>
        <v>Работал</v>
      </c>
      <c r="AD26" s="133" t="str">
        <f t="shared" si="126"/>
        <v/>
      </c>
      <c r="AE26" s="133" t="str">
        <f t="shared" si="126"/>
        <v/>
      </c>
      <c r="AF26" s="115" t="str">
        <f t="shared" si="126"/>
        <v>Работал</v>
      </c>
      <c r="AG26" s="115" t="str">
        <f t="shared" si="126"/>
        <v>Работал</v>
      </c>
      <c r="AH26" s="115" t="str">
        <f t="shared" si="126"/>
        <v/>
      </c>
      <c r="AI26" s="115" t="str">
        <f t="shared" si="126"/>
        <v/>
      </c>
      <c r="AJ26" s="115" t="str">
        <f t="shared" si="126"/>
        <v/>
      </c>
    </row>
    <row r="27">
      <c r="A27" s="108">
        <v>29</v>
      </c>
      <c r="B27" s="113" t="str">
        <f>VLOOKUP($A27,Сотрудники!$A$3:$L$1202,2,0)</f>
        <v xml:space="preserve">Воронцов Григорий</v>
      </c>
      <c r="C27" s="113" t="str">
        <f>VLOOKUP($A27,Сотрудники!$A$3:$L$1202,8,0)</f>
        <v>Екатеринбург</v>
      </c>
      <c r="D27" s="115" t="str">
        <f t="shared" si="123"/>
        <v>Работал</v>
      </c>
      <c r="E27" s="115" t="str">
        <f t="shared" si="123"/>
        <v>Работал</v>
      </c>
      <c r="F27" s="115" t="str">
        <f t="shared" si="123"/>
        <v>Работал</v>
      </c>
      <c r="G27" s="115" t="str">
        <f t="shared" si="123"/>
        <v>Работал</v>
      </c>
      <c r="H27" s="115" t="str">
        <f t="shared" si="123"/>
        <v>Работал</v>
      </c>
      <c r="I27" s="133" t="str">
        <f t="shared" si="123"/>
        <v/>
      </c>
      <c r="J27" s="133" t="str">
        <f t="shared" si="123"/>
        <v/>
      </c>
      <c r="K27" s="115" t="str">
        <f t="shared" si="123"/>
        <v>Работал</v>
      </c>
      <c r="L27" s="115" t="str">
        <f t="shared" si="123"/>
        <v>Работал</v>
      </c>
      <c r="M27" s="115" t="str">
        <f t="shared" si="123"/>
        <v>Работал</v>
      </c>
      <c r="N27" s="115" t="str">
        <f t="shared" si="123"/>
        <v>Работал</v>
      </c>
      <c r="O27" s="133" t="str">
        <f t="shared" si="123"/>
        <v/>
      </c>
      <c r="P27" s="133" t="str">
        <f t="shared" si="123"/>
        <v/>
      </c>
      <c r="Q27" s="133" t="str">
        <f t="shared" si="123"/>
        <v/>
      </c>
      <c r="R27" s="115" t="str">
        <f t="shared" si="123"/>
        <v>Работал</v>
      </c>
      <c r="S27" s="115" t="str">
        <f t="shared" si="123"/>
        <v>Работал</v>
      </c>
      <c r="T27" s="115" t="str">
        <f t="shared" si="123"/>
        <v>Работал</v>
      </c>
      <c r="U27" s="115" t="str">
        <f t="shared" si="123"/>
        <v>Работал</v>
      </c>
      <c r="V27" s="115" t="str">
        <f t="shared" si="123"/>
        <v>Работал</v>
      </c>
      <c r="W27" s="133" t="str">
        <f t="shared" si="123"/>
        <v/>
      </c>
      <c r="X27" s="133" t="str">
        <f t="shared" si="123"/>
        <v/>
      </c>
      <c r="Y27" s="115" t="str">
        <f t="shared" si="123"/>
        <v>Работал</v>
      </c>
      <c r="Z27" s="115" t="str">
        <f t="shared" si="123"/>
        <v>Работал</v>
      </c>
      <c r="AA27" s="133" t="str">
        <f t="shared" si="123"/>
        <v/>
      </c>
      <c r="AB27" s="115" t="str">
        <f t="shared" si="126"/>
        <v>Работал</v>
      </c>
      <c r="AC27" s="115" t="str">
        <f t="shared" si="126"/>
        <v>Работал</v>
      </c>
      <c r="AD27" s="133" t="str">
        <f t="shared" si="126"/>
        <v/>
      </c>
      <c r="AE27" s="133" t="str">
        <f t="shared" si="126"/>
        <v/>
      </c>
      <c r="AF27" s="115" t="str">
        <f t="shared" si="126"/>
        <v>Работал</v>
      </c>
      <c r="AG27" s="115" t="str">
        <f t="shared" si="126"/>
        <v>Работал</v>
      </c>
      <c r="AH27" s="115" t="str">
        <f t="shared" si="126"/>
        <v/>
      </c>
      <c r="AI27" s="115" t="str">
        <f t="shared" si="126"/>
        <v/>
      </c>
      <c r="AJ27" s="115" t="str">
        <f t="shared" si="126"/>
        <v/>
      </c>
    </row>
    <row r="28">
      <c r="A28" s="108">
        <v>30</v>
      </c>
      <c r="B28" s="113" t="str">
        <f>VLOOKUP($A28,Сотрудники!$A$3:$L$1202,2,0)</f>
        <v xml:space="preserve">Тарасов Алексей</v>
      </c>
      <c r="C28" s="113" t="str">
        <f>VLOOKUP($A28,Сотрудники!$A$3:$L$1202,8,0)</f>
        <v>СПБ</v>
      </c>
      <c r="D28" s="115" t="str">
        <f t="shared" si="123"/>
        <v>Работал</v>
      </c>
      <c r="E28" s="115" t="str">
        <f t="shared" si="123"/>
        <v>Работал</v>
      </c>
      <c r="F28" s="115" t="str">
        <f t="shared" si="123"/>
        <v>Работал</v>
      </c>
      <c r="G28" s="115" t="str">
        <f t="shared" si="123"/>
        <v>Работал</v>
      </c>
      <c r="H28" s="115" t="str">
        <f t="shared" si="123"/>
        <v>Работал</v>
      </c>
      <c r="I28" s="133" t="str">
        <f t="shared" si="123"/>
        <v/>
      </c>
      <c r="J28" s="133" t="str">
        <f t="shared" si="123"/>
        <v/>
      </c>
      <c r="K28" s="115" t="str">
        <f t="shared" si="123"/>
        <v>Работал</v>
      </c>
      <c r="L28" s="115" t="str">
        <f t="shared" si="123"/>
        <v>Работал</v>
      </c>
      <c r="M28" s="115" t="str">
        <f t="shared" si="123"/>
        <v>Работал</v>
      </c>
      <c r="N28" s="115" t="str">
        <f t="shared" si="123"/>
        <v>Работал</v>
      </c>
      <c r="O28" s="133" t="str">
        <f t="shared" si="123"/>
        <v/>
      </c>
      <c r="P28" s="133" t="str">
        <f t="shared" si="123"/>
        <v/>
      </c>
      <c r="Q28" s="133" t="str">
        <f t="shared" si="123"/>
        <v/>
      </c>
      <c r="R28" s="115" t="str">
        <f t="shared" si="123"/>
        <v>Работал</v>
      </c>
      <c r="S28" s="115" t="str">
        <f t="shared" si="123"/>
        <v>Работал</v>
      </c>
      <c r="T28" s="115" t="str">
        <f t="shared" si="123"/>
        <v>Работал</v>
      </c>
      <c r="U28" s="115" t="str">
        <f t="shared" si="123"/>
        <v>Работал</v>
      </c>
      <c r="V28" s="115" t="str">
        <f t="shared" si="123"/>
        <v>Работал</v>
      </c>
      <c r="W28" s="133" t="str">
        <f t="shared" si="123"/>
        <v/>
      </c>
      <c r="X28" s="133" t="str">
        <f t="shared" si="123"/>
        <v/>
      </c>
      <c r="Y28" s="115" t="str">
        <f t="shared" si="123"/>
        <v>Работал</v>
      </c>
      <c r="Z28" s="115" t="str">
        <f t="shared" si="123"/>
        <v>Работал</v>
      </c>
      <c r="AA28" s="133" t="str">
        <f t="shared" si="123"/>
        <v/>
      </c>
      <c r="AB28" s="115" t="str">
        <f t="shared" si="126"/>
        <v>Работал</v>
      </c>
      <c r="AC28" s="115" t="str">
        <f t="shared" si="126"/>
        <v>Работал</v>
      </c>
      <c r="AD28" s="133" t="str">
        <f t="shared" si="126"/>
        <v/>
      </c>
      <c r="AE28" s="133" t="str">
        <f t="shared" si="126"/>
        <v/>
      </c>
      <c r="AF28" s="115" t="str">
        <f t="shared" si="126"/>
        <v>Работал</v>
      </c>
      <c r="AG28" s="115" t="str">
        <f t="shared" si="126"/>
        <v>Работал</v>
      </c>
      <c r="AH28" s="115" t="str">
        <f t="shared" si="126"/>
        <v/>
      </c>
      <c r="AI28" s="115" t="str">
        <f t="shared" si="126"/>
        <v/>
      </c>
      <c r="AJ28" s="115" t="str">
        <f t="shared" si="126"/>
        <v/>
      </c>
    </row>
    <row r="29">
      <c r="A29" s="108">
        <v>31</v>
      </c>
      <c r="B29" s="113" t="str">
        <f>VLOOKUP($A29,Сотрудники!$A$3:$L$1202,2,0)</f>
        <v xml:space="preserve">Саринков Андрей</v>
      </c>
      <c r="C29" s="113" t="str">
        <f>VLOOKUP($A29,Сотрудники!$A$3:$L$1202,8,0)</f>
        <v>Москва</v>
      </c>
      <c r="D29" s="115" t="str">
        <f t="shared" si="123"/>
        <v>Работал</v>
      </c>
      <c r="E29" s="115" t="str">
        <f t="shared" si="123"/>
        <v>Работал</v>
      </c>
      <c r="F29" s="115" t="str">
        <f t="shared" si="123"/>
        <v>Работал</v>
      </c>
      <c r="G29" s="115" t="str">
        <f t="shared" si="123"/>
        <v>Работал</v>
      </c>
      <c r="H29" s="115" t="str">
        <f t="shared" si="123"/>
        <v>Работал</v>
      </c>
      <c r="I29" s="133" t="str">
        <f t="shared" si="123"/>
        <v/>
      </c>
      <c r="J29" s="133" t="str">
        <f t="shared" si="123"/>
        <v/>
      </c>
      <c r="K29" s="115" t="str">
        <f t="shared" si="123"/>
        <v>Работал</v>
      </c>
      <c r="L29" s="115" t="str">
        <f t="shared" si="123"/>
        <v>Работал</v>
      </c>
      <c r="M29" s="115" t="str">
        <f t="shared" si="123"/>
        <v>Работал</v>
      </c>
      <c r="N29" s="115" t="str">
        <f t="shared" si="123"/>
        <v>Работал</v>
      </c>
      <c r="O29" s="133" t="str">
        <f t="shared" si="123"/>
        <v/>
      </c>
      <c r="P29" s="133" t="str">
        <f t="shared" si="123"/>
        <v/>
      </c>
      <c r="Q29" s="133" t="str">
        <f t="shared" si="123"/>
        <v/>
      </c>
      <c r="R29" s="115" t="str">
        <f t="shared" si="123"/>
        <v>Работал</v>
      </c>
      <c r="S29" s="115" t="str">
        <f t="shared" si="123"/>
        <v>Работал</v>
      </c>
      <c r="T29" s="115" t="str">
        <f t="shared" si="123"/>
        <v>Работал</v>
      </c>
      <c r="U29" s="115" t="str">
        <f t="shared" si="123"/>
        <v>Работал</v>
      </c>
      <c r="V29" s="115" t="str">
        <f t="shared" si="123"/>
        <v>Работал</v>
      </c>
      <c r="W29" s="133" t="str">
        <f t="shared" si="123"/>
        <v/>
      </c>
      <c r="X29" s="133" t="str">
        <f t="shared" si="123"/>
        <v/>
      </c>
      <c r="Y29" s="115" t="str">
        <f t="shared" si="123"/>
        <v>Работал</v>
      </c>
      <c r="Z29" s="115" t="str">
        <f t="shared" si="123"/>
        <v>Работал</v>
      </c>
      <c r="AA29" s="133" t="str">
        <f t="shared" si="123"/>
        <v/>
      </c>
      <c r="AB29" s="115" t="str">
        <f t="shared" si="126"/>
        <v>Работал</v>
      </c>
      <c r="AC29" s="115" t="str">
        <f t="shared" si="126"/>
        <v>Работал</v>
      </c>
      <c r="AD29" s="133" t="str">
        <f t="shared" si="126"/>
        <v/>
      </c>
      <c r="AE29" s="133" t="str">
        <f t="shared" si="126"/>
        <v/>
      </c>
      <c r="AF29" s="115" t="str">
        <f t="shared" si="126"/>
        <v>Работал</v>
      </c>
      <c r="AG29" s="115" t="str">
        <f t="shared" si="126"/>
        <v>Работал</v>
      </c>
      <c r="AH29" s="115" t="str">
        <f t="shared" si="126"/>
        <v/>
      </c>
      <c r="AI29" s="115" t="str">
        <f t="shared" si="126"/>
        <v/>
      </c>
      <c r="AJ29" s="115" t="str">
        <f t="shared" si="126"/>
        <v/>
      </c>
    </row>
    <row r="30">
      <c r="A30" s="108">
        <v>32</v>
      </c>
      <c r="B30" s="113" t="str">
        <f>VLOOKUP($A30,Сотрудники!$A$3:$L$1202,2,0)</f>
        <v xml:space="preserve">Смердов Алексей</v>
      </c>
      <c r="C30" s="113" t="str">
        <f>VLOOKUP($A30,Сотрудники!$A$3:$L$1202,8,0)</f>
        <v>Екатеринбург</v>
      </c>
      <c r="D30" s="115" t="str">
        <f t="shared" si="123"/>
        <v>Работал</v>
      </c>
      <c r="E30" s="115" t="str">
        <f t="shared" si="123"/>
        <v>Работал</v>
      </c>
      <c r="F30" s="115" t="str">
        <f t="shared" si="123"/>
        <v/>
      </c>
      <c r="G30" s="115" t="str">
        <f t="shared" si="123"/>
        <v/>
      </c>
      <c r="H30" s="115" t="str">
        <f t="shared" si="123"/>
        <v/>
      </c>
      <c r="I30" s="133" t="str">
        <f t="shared" si="123"/>
        <v/>
      </c>
      <c r="J30" s="133" t="str">
        <f t="shared" si="123"/>
        <v/>
      </c>
      <c r="K30" s="115" t="str">
        <f t="shared" si="123"/>
        <v/>
      </c>
      <c r="L30" s="115" t="str">
        <f t="shared" si="123"/>
        <v/>
      </c>
      <c r="M30" s="115" t="str">
        <f t="shared" si="123"/>
        <v/>
      </c>
      <c r="N30" s="115" t="str">
        <f t="shared" si="123"/>
        <v/>
      </c>
      <c r="O30" s="133" t="str">
        <f t="shared" si="123"/>
        <v/>
      </c>
      <c r="P30" s="133" t="str">
        <f t="shared" si="123"/>
        <v/>
      </c>
      <c r="Q30" s="133" t="str">
        <f t="shared" si="123"/>
        <v/>
      </c>
      <c r="R30" s="115" t="str">
        <f t="shared" si="123"/>
        <v/>
      </c>
      <c r="S30" s="115" t="str">
        <f t="shared" si="123"/>
        <v/>
      </c>
      <c r="T30" s="115" t="str">
        <f t="shared" si="123"/>
        <v/>
      </c>
      <c r="U30" s="115" t="str">
        <f t="shared" si="123"/>
        <v/>
      </c>
      <c r="V30" s="115" t="str">
        <f t="shared" si="123"/>
        <v/>
      </c>
      <c r="W30" s="133" t="str">
        <f t="shared" si="123"/>
        <v/>
      </c>
      <c r="X30" s="133" t="str">
        <f t="shared" si="123"/>
        <v/>
      </c>
      <c r="Y30" s="115" t="str">
        <f t="shared" si="123"/>
        <v/>
      </c>
      <c r="Z30" s="115" t="str">
        <f t="shared" si="123"/>
        <v/>
      </c>
      <c r="AA30" s="133" t="str">
        <f t="shared" si="123"/>
        <v/>
      </c>
      <c r="AB30" s="115" t="str">
        <f t="shared" si="126"/>
        <v/>
      </c>
      <c r="AC30" s="115" t="str">
        <f t="shared" si="126"/>
        <v/>
      </c>
      <c r="AD30" s="133" t="str">
        <f t="shared" si="126"/>
        <v/>
      </c>
      <c r="AE30" s="133" t="str">
        <f t="shared" si="126"/>
        <v/>
      </c>
      <c r="AF30" s="115" t="str">
        <f t="shared" si="126"/>
        <v/>
      </c>
      <c r="AG30" s="115" t="str">
        <f t="shared" si="126"/>
        <v/>
      </c>
      <c r="AH30" s="115" t="str">
        <f t="shared" si="126"/>
        <v/>
      </c>
      <c r="AI30" s="115" t="str">
        <f t="shared" si="126"/>
        <v/>
      </c>
      <c r="AJ30" s="115" t="str">
        <f t="shared" si="126"/>
        <v/>
      </c>
    </row>
    <row r="31">
      <c r="A31" s="108">
        <v>33</v>
      </c>
      <c r="B31" s="113" t="str">
        <f>VLOOKUP($A31,Сотрудники!$A$3:$L$1202,2,0)</f>
        <v xml:space="preserve">Киевский Сергей</v>
      </c>
      <c r="C31" s="113" t="str">
        <f>VLOOKUP($A31,Сотрудники!$A$3:$L$1202,8,0)</f>
        <v>Москва</v>
      </c>
      <c r="D31" s="115" t="str">
        <f t="shared" si="123"/>
        <v>Работал</v>
      </c>
      <c r="E31" s="115" t="str">
        <f t="shared" si="123"/>
        <v>Работал</v>
      </c>
      <c r="F31" s="115" t="str">
        <f t="shared" si="123"/>
        <v>Работал</v>
      </c>
      <c r="G31" s="115" t="str">
        <f t="shared" si="123"/>
        <v>Работал</v>
      </c>
      <c r="H31" s="115" t="str">
        <f t="shared" si="123"/>
        <v>Работал</v>
      </c>
      <c r="I31" s="133" t="str">
        <f t="shared" si="123"/>
        <v/>
      </c>
      <c r="J31" s="133" t="str">
        <f t="shared" si="123"/>
        <v/>
      </c>
      <c r="K31" s="115" t="str">
        <f t="shared" si="123"/>
        <v>Работал</v>
      </c>
      <c r="L31" s="115" t="str">
        <f t="shared" si="123"/>
        <v>Работал</v>
      </c>
      <c r="M31" s="115" t="str">
        <f t="shared" si="123"/>
        <v>Работал</v>
      </c>
      <c r="N31" s="115" t="str">
        <f t="shared" si="123"/>
        <v>Работал</v>
      </c>
      <c r="O31" s="133" t="str">
        <f t="shared" si="123"/>
        <v/>
      </c>
      <c r="P31" s="133" t="str">
        <f t="shared" si="123"/>
        <v/>
      </c>
      <c r="Q31" s="133" t="str">
        <f t="shared" si="123"/>
        <v/>
      </c>
      <c r="R31" s="115" t="str">
        <f t="shared" si="123"/>
        <v>Работал</v>
      </c>
      <c r="S31" s="115" t="str">
        <f t="shared" si="123"/>
        <v>Работал</v>
      </c>
      <c r="T31" s="115" t="str">
        <f t="shared" si="123"/>
        <v>Работал</v>
      </c>
      <c r="U31" s="115" t="str">
        <f t="shared" si="123"/>
        <v>Работал</v>
      </c>
      <c r="V31" s="115" t="str">
        <f t="shared" si="123"/>
        <v>Работал</v>
      </c>
      <c r="W31" s="133" t="str">
        <f t="shared" si="123"/>
        <v/>
      </c>
      <c r="X31" s="133" t="str">
        <f t="shared" si="123"/>
        <v/>
      </c>
      <c r="Y31" s="115" t="str">
        <f t="shared" si="123"/>
        <v>Работал</v>
      </c>
      <c r="Z31" s="115" t="str">
        <f t="shared" si="123"/>
        <v>Работал</v>
      </c>
      <c r="AA31" s="133" t="str">
        <f t="shared" si="123"/>
        <v/>
      </c>
      <c r="AB31" s="115" t="str">
        <f t="shared" si="126"/>
        <v>Работал</v>
      </c>
      <c r="AC31" s="115" t="str">
        <f t="shared" si="126"/>
        <v>Работал</v>
      </c>
      <c r="AD31" s="133" t="str">
        <f t="shared" si="126"/>
        <v/>
      </c>
      <c r="AE31" s="133" t="str">
        <f t="shared" si="126"/>
        <v/>
      </c>
      <c r="AF31" s="115" t="str">
        <f t="shared" si="126"/>
        <v>Работал</v>
      </c>
      <c r="AG31" s="115" t="str">
        <f t="shared" si="126"/>
        <v>Работал</v>
      </c>
      <c r="AH31" s="115" t="str">
        <f t="shared" si="126"/>
        <v/>
      </c>
      <c r="AI31" s="115" t="str">
        <f t="shared" si="126"/>
        <v/>
      </c>
      <c r="AJ31" s="115" t="str">
        <f t="shared" si="126"/>
        <v/>
      </c>
    </row>
    <row r="32">
      <c r="A32" s="108">
        <v>35</v>
      </c>
      <c r="B32" s="113" t="str">
        <f>VLOOKUP($A32,Сотрудники!$A$3:$L$1202,2,0)</f>
        <v xml:space="preserve">Дмитриев Николай</v>
      </c>
      <c r="C32" s="113" t="str">
        <f>VLOOKUP($A32,Сотрудники!$A$3:$L$1202,8,0)</f>
        <v>Москва</v>
      </c>
      <c r="D32" s="115" t="str">
        <f t="shared" si="123"/>
        <v>Работал</v>
      </c>
      <c r="E32" s="115" t="str">
        <f t="shared" si="123"/>
        <v>Работал</v>
      </c>
      <c r="F32" s="115" t="str">
        <f t="shared" si="123"/>
        <v>Работал</v>
      </c>
      <c r="G32" s="115" t="str">
        <f t="shared" si="123"/>
        <v>Работал</v>
      </c>
      <c r="H32" s="115" t="str">
        <f t="shared" si="123"/>
        <v>Работал</v>
      </c>
      <c r="I32" s="133" t="str">
        <f t="shared" si="123"/>
        <v/>
      </c>
      <c r="J32" s="133" t="str">
        <f t="shared" si="123"/>
        <v/>
      </c>
      <c r="K32" s="115" t="str">
        <f t="shared" si="123"/>
        <v>Работал</v>
      </c>
      <c r="L32" s="115" t="str">
        <f t="shared" si="123"/>
        <v>Работал</v>
      </c>
      <c r="M32" s="115" t="str">
        <f t="shared" si="123"/>
        <v>Работал</v>
      </c>
      <c r="N32" s="115" t="str">
        <f t="shared" si="123"/>
        <v>Работал</v>
      </c>
      <c r="O32" s="133" t="str">
        <f t="shared" si="123"/>
        <v/>
      </c>
      <c r="P32" s="133" t="str">
        <f t="shared" si="123"/>
        <v/>
      </c>
      <c r="Q32" s="133" t="str">
        <f t="shared" si="123"/>
        <v/>
      </c>
      <c r="R32" s="115" t="str">
        <f t="shared" si="123"/>
        <v>Работал</v>
      </c>
      <c r="S32" s="115" t="str">
        <f t="shared" si="123"/>
        <v>Работал</v>
      </c>
      <c r="T32" s="115" t="str">
        <f t="shared" si="123"/>
        <v>Работал</v>
      </c>
      <c r="U32" s="115" t="str">
        <f t="shared" si="123"/>
        <v>Работал</v>
      </c>
      <c r="V32" s="115" t="str">
        <f t="shared" si="123"/>
        <v>Работал</v>
      </c>
      <c r="W32" s="133" t="str">
        <f t="shared" si="123"/>
        <v/>
      </c>
      <c r="X32" s="133" t="str">
        <f t="shared" si="123"/>
        <v/>
      </c>
      <c r="Y32" s="115" t="str">
        <f t="shared" si="123"/>
        <v>Работал</v>
      </c>
      <c r="Z32" s="115" t="str">
        <f t="shared" si="123"/>
        <v>Работал</v>
      </c>
      <c r="AA32" s="133" t="str">
        <f t="shared" si="123"/>
        <v/>
      </c>
      <c r="AB32" s="115" t="str">
        <f t="shared" si="126"/>
        <v>Работал</v>
      </c>
      <c r="AC32" s="115" t="str">
        <f t="shared" si="126"/>
        <v>Работал</v>
      </c>
      <c r="AD32" s="133" t="str">
        <f t="shared" si="126"/>
        <v/>
      </c>
      <c r="AE32" s="133" t="str">
        <f t="shared" si="126"/>
        <v/>
      </c>
      <c r="AF32" s="115" t="str">
        <f t="shared" si="126"/>
        <v>Работал</v>
      </c>
      <c r="AG32" s="115" t="str">
        <f t="shared" si="126"/>
        <v>Работал</v>
      </c>
      <c r="AH32" s="115" t="str">
        <f t="shared" si="126"/>
        <v/>
      </c>
      <c r="AI32" s="115" t="str">
        <f t="shared" si="126"/>
        <v/>
      </c>
      <c r="AJ32" s="115" t="str">
        <f t="shared" si="126"/>
        <v/>
      </c>
    </row>
    <row r="33">
      <c r="A33" s="108">
        <v>36</v>
      </c>
      <c r="B33" s="113" t="str">
        <f>VLOOKUP($A33,Сотрудники!$A$3:$L$1202,2,0)</f>
        <v xml:space="preserve">Юркин Николай</v>
      </c>
      <c r="C33" s="113" t="str">
        <f>VLOOKUP($A33,Сотрудники!$A$3:$L$1202,8,0)</f>
        <v>Москва</v>
      </c>
      <c r="D33" s="115" t="str">
        <f t="shared" si="123"/>
        <v>Работал</v>
      </c>
      <c r="E33" s="115" t="str">
        <f t="shared" si="123"/>
        <v>Работал</v>
      </c>
      <c r="F33" s="115" t="str">
        <f t="shared" si="123"/>
        <v>Работал</v>
      </c>
      <c r="G33" s="115" t="str">
        <f t="shared" si="123"/>
        <v>Работал</v>
      </c>
      <c r="H33" s="115" t="str">
        <f t="shared" si="123"/>
        <v>Работал</v>
      </c>
      <c r="I33" s="133" t="str">
        <f t="shared" si="123"/>
        <v/>
      </c>
      <c r="J33" s="133" t="str">
        <f t="shared" si="123"/>
        <v/>
      </c>
      <c r="K33" s="115" t="str">
        <f t="shared" si="123"/>
        <v>Работал</v>
      </c>
      <c r="L33" s="115" t="str">
        <f t="shared" si="123"/>
        <v>Работал</v>
      </c>
      <c r="M33" s="115" t="str">
        <f t="shared" si="123"/>
        <v>Работал</v>
      </c>
      <c r="N33" s="115" t="str">
        <f t="shared" si="123"/>
        <v>Работал</v>
      </c>
      <c r="O33" s="133" t="str">
        <f t="shared" si="123"/>
        <v/>
      </c>
      <c r="P33" s="133" t="str">
        <f t="shared" si="123"/>
        <v/>
      </c>
      <c r="Q33" s="133" t="str">
        <f t="shared" si="123"/>
        <v/>
      </c>
      <c r="R33" s="115" t="str">
        <f t="shared" si="123"/>
        <v>Работал</v>
      </c>
      <c r="S33" s="115" t="str">
        <f t="shared" si="123"/>
        <v>Работал</v>
      </c>
      <c r="T33" s="115" t="str">
        <f t="shared" si="123"/>
        <v>Работал</v>
      </c>
      <c r="U33" s="115" t="str">
        <f t="shared" si="123"/>
        <v>Работал</v>
      </c>
      <c r="V33" s="115" t="str">
        <f t="shared" si="123"/>
        <v>Работал</v>
      </c>
      <c r="W33" s="133" t="str">
        <f t="shared" si="123"/>
        <v/>
      </c>
      <c r="X33" s="133" t="str">
        <f t="shared" si="123"/>
        <v/>
      </c>
      <c r="Y33" s="115" t="str">
        <f t="shared" si="123"/>
        <v>Работал</v>
      </c>
      <c r="Z33" s="115" t="str">
        <f t="shared" si="123"/>
        <v>Работал</v>
      </c>
      <c r="AA33" s="133" t="str">
        <f t="shared" si="123"/>
        <v/>
      </c>
      <c r="AB33" s="115" t="str">
        <f t="shared" si="126"/>
        <v>Работал</v>
      </c>
      <c r="AC33" s="115" t="str">
        <f t="shared" si="126"/>
        <v>Работал</v>
      </c>
      <c r="AD33" s="133" t="str">
        <f t="shared" si="126"/>
        <v/>
      </c>
      <c r="AE33" s="133" t="str">
        <f t="shared" si="126"/>
        <v/>
      </c>
      <c r="AF33" s="115" t="str">
        <f t="shared" si="126"/>
        <v>Работал</v>
      </c>
      <c r="AG33" s="115" t="str">
        <f t="shared" si="126"/>
        <v>Работал</v>
      </c>
      <c r="AH33" s="115" t="str">
        <f t="shared" si="126"/>
        <v/>
      </c>
      <c r="AI33" s="115" t="str">
        <f t="shared" si="126"/>
        <v/>
      </c>
      <c r="AJ33" s="115" t="str">
        <f t="shared" si="126"/>
        <v/>
      </c>
    </row>
    <row r="34">
      <c r="A34" s="108">
        <v>37</v>
      </c>
      <c r="B34" s="113" t="str">
        <f>VLOOKUP($A34,Сотрудники!$A$3:$L$1202,2,0)</f>
        <v xml:space="preserve">Ионов Евгений</v>
      </c>
      <c r="C34" s="113" t="str">
        <f>VLOOKUP($A34,Сотрудники!$A$3:$L$1202,8,0)</f>
        <v>Москва</v>
      </c>
      <c r="D34" s="115" t="str">
        <f t="shared" si="123"/>
        <v>Работал</v>
      </c>
      <c r="E34" s="115" t="str">
        <f t="shared" si="123"/>
        <v>Работал</v>
      </c>
      <c r="F34" s="115" t="str">
        <f t="shared" si="123"/>
        <v>Работал</v>
      </c>
      <c r="G34" s="115" t="str">
        <f t="shared" si="123"/>
        <v>Работал</v>
      </c>
      <c r="H34" s="115" t="str">
        <f t="shared" si="123"/>
        <v>Работал</v>
      </c>
      <c r="I34" s="133" t="str">
        <f t="shared" si="123"/>
        <v/>
      </c>
      <c r="J34" s="133" t="str">
        <f t="shared" si="123"/>
        <v/>
      </c>
      <c r="K34" s="115" t="str">
        <f t="shared" si="123"/>
        <v>Работал</v>
      </c>
      <c r="L34" s="115" t="str">
        <f t="shared" si="123"/>
        <v>Работал</v>
      </c>
      <c r="M34" s="115" t="str">
        <f t="shared" si="123"/>
        <v>Работал</v>
      </c>
      <c r="N34" s="115" t="str">
        <f t="shared" si="123"/>
        <v>Работал</v>
      </c>
      <c r="O34" s="133" t="str">
        <f t="shared" si="123"/>
        <v/>
      </c>
      <c r="P34" s="133" t="str">
        <f t="shared" si="123"/>
        <v/>
      </c>
      <c r="Q34" s="133" t="str">
        <f t="shared" si="123"/>
        <v/>
      </c>
      <c r="R34" s="115" t="str">
        <f t="shared" si="123"/>
        <v>Работал</v>
      </c>
      <c r="S34" s="115" t="str">
        <f t="shared" si="123"/>
        <v>Работал</v>
      </c>
      <c r="T34" s="115" t="str">
        <f t="shared" si="123"/>
        <v>Работал</v>
      </c>
      <c r="U34" s="115" t="str">
        <f t="shared" si="123"/>
        <v>Работал</v>
      </c>
      <c r="V34" s="115" t="str">
        <f t="shared" si="123"/>
        <v>Работал</v>
      </c>
      <c r="W34" s="133" t="str">
        <f t="shared" si="123"/>
        <v/>
      </c>
      <c r="X34" s="133" t="str">
        <f t="shared" si="123"/>
        <v/>
      </c>
      <c r="Y34" s="115" t="str">
        <f t="shared" si="123"/>
        <v>Работал</v>
      </c>
      <c r="Z34" s="115" t="str">
        <f t="shared" si="123"/>
        <v>Работал</v>
      </c>
      <c r="AA34" s="133" t="str">
        <f t="shared" si="123"/>
        <v/>
      </c>
      <c r="AB34" s="115" t="str">
        <f t="shared" si="126"/>
        <v>Работал</v>
      </c>
      <c r="AC34" s="115" t="str">
        <f t="shared" si="126"/>
        <v>Работал</v>
      </c>
      <c r="AD34" s="133" t="str">
        <f t="shared" si="126"/>
        <v/>
      </c>
      <c r="AE34" s="133" t="str">
        <f t="shared" si="126"/>
        <v/>
      </c>
      <c r="AF34" s="115" t="str">
        <f t="shared" si="126"/>
        <v>Работал</v>
      </c>
      <c r="AG34" s="115" t="str">
        <f t="shared" si="126"/>
        <v>Работал</v>
      </c>
      <c r="AH34" s="115" t="str">
        <f t="shared" si="126"/>
        <v/>
      </c>
      <c r="AI34" s="115" t="str">
        <f t="shared" si="126"/>
        <v/>
      </c>
      <c r="AJ34" s="115" t="str">
        <f t="shared" si="126"/>
        <v/>
      </c>
    </row>
    <row r="35">
      <c r="A35" s="108">
        <v>38</v>
      </c>
      <c r="B35" s="113" t="s">
        <v>129</v>
      </c>
      <c r="C35" s="113" t="str">
        <f>VLOOKUP($A35,Сотрудники!$A$3:$L$1202,8,0)</f>
        <v>Москва</v>
      </c>
      <c r="D35" s="115" t="str">
        <f t="shared" si="123"/>
        <v>Работал</v>
      </c>
      <c r="E35" s="115" t="str">
        <f t="shared" si="123"/>
        <v>Работал</v>
      </c>
      <c r="F35" s="115" t="str">
        <f t="shared" si="123"/>
        <v>Работал</v>
      </c>
      <c r="G35" s="115" t="str">
        <f t="shared" si="123"/>
        <v>Работал</v>
      </c>
      <c r="H35" s="115" t="str">
        <f t="shared" si="123"/>
        <v>Работал</v>
      </c>
      <c r="I35" s="133" t="str">
        <f t="shared" si="123"/>
        <v/>
      </c>
      <c r="J35" s="133" t="str">
        <f t="shared" si="123"/>
        <v/>
      </c>
      <c r="K35" s="115" t="str">
        <f t="shared" si="123"/>
        <v>Работал</v>
      </c>
      <c r="L35" s="115" t="str">
        <f t="shared" si="123"/>
        <v>Работал</v>
      </c>
      <c r="M35" s="115" t="str">
        <f t="shared" si="123"/>
        <v>Работал</v>
      </c>
      <c r="N35" s="115" t="str">
        <f t="shared" si="123"/>
        <v>Работал</v>
      </c>
      <c r="O35" s="133" t="str">
        <f t="shared" si="123"/>
        <v/>
      </c>
      <c r="P35" s="133" t="str">
        <f t="shared" si="123"/>
        <v/>
      </c>
      <c r="Q35" s="133" t="str">
        <f t="shared" si="123"/>
        <v/>
      </c>
      <c r="R35" s="115" t="str">
        <f t="shared" si="123"/>
        <v>Работал</v>
      </c>
      <c r="S35" s="115" t="str">
        <f t="shared" si="123"/>
        <v>Работал</v>
      </c>
      <c r="T35" s="115" t="str">
        <f t="shared" si="123"/>
        <v>Работал</v>
      </c>
      <c r="U35" s="115" t="str">
        <f t="shared" si="123"/>
        <v>Работал</v>
      </c>
      <c r="V35" s="115" t="str">
        <f t="shared" si="123"/>
        <v>Работал</v>
      </c>
      <c r="W35" s="133" t="str">
        <f t="shared" si="123"/>
        <v/>
      </c>
      <c r="X35" s="133" t="str">
        <f t="shared" si="123"/>
        <v/>
      </c>
      <c r="Y35" s="115" t="str">
        <f t="shared" si="123"/>
        <v>Работал</v>
      </c>
      <c r="Z35" s="115" t="str">
        <f t="shared" si="123"/>
        <v>Работал</v>
      </c>
      <c r="AA35" s="133" t="str">
        <f t="shared" si="123"/>
        <v/>
      </c>
      <c r="AB35" s="115" t="str">
        <f t="shared" si="123"/>
        <v>Работал</v>
      </c>
      <c r="AC35" s="115" t="str">
        <f t="shared" si="123"/>
        <v>Работал</v>
      </c>
      <c r="AD35" s="133" t="str">
        <f t="shared" si="123"/>
        <v/>
      </c>
      <c r="AE35" s="133" t="str">
        <f t="shared" si="123"/>
        <v/>
      </c>
      <c r="AF35" s="115" t="str">
        <f t="shared" si="123"/>
        <v>Работал</v>
      </c>
      <c r="AG35" s="115" t="str">
        <f t="shared" si="123"/>
        <v>Работал</v>
      </c>
      <c r="AH35" s="115" t="str">
        <f t="shared" si="123"/>
        <v/>
      </c>
      <c r="AI35" s="115" t="str">
        <f t="shared" si="123"/>
        <v/>
      </c>
      <c r="AJ35" s="115" t="str">
        <f t="shared" si="123"/>
        <v/>
      </c>
    </row>
    <row r="36">
      <c r="A36" s="108">
        <v>39</v>
      </c>
      <c r="B36" s="113" t="s">
        <v>127</v>
      </c>
      <c r="C36" s="113" t="str">
        <f>VLOOKUP($A36,Сотрудники!$A$3:$L$1202,8,0)</f>
        <v>Москва</v>
      </c>
      <c r="D36" s="115" t="str">
        <f t="shared" si="123"/>
        <v>Работал</v>
      </c>
      <c r="E36" s="115" t="str">
        <f t="shared" si="123"/>
        <v>Работал</v>
      </c>
      <c r="F36" s="115" t="str">
        <f t="shared" si="123"/>
        <v>Работал</v>
      </c>
      <c r="G36" s="115" t="str">
        <f t="shared" si="123"/>
        <v>Работал</v>
      </c>
      <c r="H36" s="115" t="str">
        <f t="shared" si="123"/>
        <v>Работал</v>
      </c>
      <c r="I36" s="133" t="str">
        <f t="shared" si="123"/>
        <v/>
      </c>
      <c r="J36" s="133" t="str">
        <f t="shared" si="123"/>
        <v/>
      </c>
      <c r="K36" s="115" t="str">
        <f t="shared" si="123"/>
        <v>Работал</v>
      </c>
      <c r="L36" s="115" t="str">
        <f t="shared" si="123"/>
        <v>Работал</v>
      </c>
      <c r="M36" s="115" t="str">
        <f t="shared" si="123"/>
        <v>Работал</v>
      </c>
      <c r="N36" s="115" t="str">
        <f t="shared" si="123"/>
        <v>Работал</v>
      </c>
      <c r="O36" s="133" t="str">
        <f t="shared" si="123"/>
        <v/>
      </c>
      <c r="P36" s="133" t="str">
        <f t="shared" si="123"/>
        <v/>
      </c>
      <c r="Q36" s="133" t="str">
        <f t="shared" si="123"/>
        <v/>
      </c>
      <c r="R36" s="115" t="str">
        <f t="shared" si="123"/>
        <v>Работал</v>
      </c>
      <c r="S36" s="115" t="str">
        <f t="shared" si="123"/>
        <v>Работал</v>
      </c>
      <c r="T36" s="115" t="str">
        <f t="shared" si="123"/>
        <v>Работал</v>
      </c>
      <c r="U36" s="115" t="str">
        <f t="shared" si="123"/>
        <v>Работал</v>
      </c>
      <c r="V36" s="115" t="str">
        <f t="shared" si="123"/>
        <v>Работал</v>
      </c>
      <c r="W36" s="133" t="str">
        <f t="shared" si="123"/>
        <v/>
      </c>
      <c r="X36" s="133" t="str">
        <f t="shared" si="123"/>
        <v/>
      </c>
      <c r="Y36" s="115" t="str">
        <f t="shared" si="123"/>
        <v>Выходной</v>
      </c>
      <c r="Z36" s="115" t="str">
        <f t="shared" si="123"/>
        <v>Выходной</v>
      </c>
      <c r="AA36" s="133" t="str">
        <f t="shared" si="123"/>
        <v>Выходной</v>
      </c>
      <c r="AB36" s="115" t="str">
        <f t="shared" si="123"/>
        <v>Выходной</v>
      </c>
      <c r="AC36" s="115" t="str">
        <f t="shared" si="123"/>
        <v>Выходной</v>
      </c>
      <c r="AD36" s="133" t="str">
        <f t="shared" si="123"/>
        <v>Выходной</v>
      </c>
      <c r="AE36" s="133" t="str">
        <f t="shared" si="123"/>
        <v>Выходной</v>
      </c>
      <c r="AF36" s="115" t="str">
        <f t="shared" si="123"/>
        <v>Выходной</v>
      </c>
      <c r="AG36" s="115" t="str">
        <f t="shared" si="123"/>
        <v>Выходной</v>
      </c>
      <c r="AH36" s="115" t="str">
        <f t="shared" si="123"/>
        <v/>
      </c>
      <c r="AI36" s="115" t="str">
        <f t="shared" si="123"/>
        <v/>
      </c>
      <c r="AJ36" s="115" t="str">
        <f t="shared" si="123"/>
        <v/>
      </c>
    </row>
    <row r="37">
      <c r="A37" s="108">
        <v>40</v>
      </c>
      <c r="B37" s="113" t="s">
        <v>130</v>
      </c>
      <c r="C37" s="113" t="str">
        <f>VLOOKUP($A37,Сотрудники!$A$3:$L$1202,8,0)</f>
        <v>Москва</v>
      </c>
      <c r="D37" s="115" t="str">
        <f t="shared" si="123"/>
        <v/>
      </c>
      <c r="E37" s="115" t="str">
        <f t="shared" si="123"/>
        <v/>
      </c>
      <c r="F37" s="115" t="str">
        <f t="shared" si="123"/>
        <v/>
      </c>
      <c r="G37" s="113" t="str">
        <f t="shared" si="123"/>
        <v/>
      </c>
      <c r="H37" s="113" t="str">
        <f t="shared" si="123"/>
        <v/>
      </c>
      <c r="I37" s="133" t="str">
        <f t="shared" si="123"/>
        <v/>
      </c>
      <c r="J37" s="133" t="str">
        <f t="shared" si="123"/>
        <v/>
      </c>
      <c r="K37" s="115" t="str">
        <f t="shared" si="123"/>
        <v>Работал</v>
      </c>
      <c r="L37" s="115" t="str">
        <f t="shared" si="123"/>
        <v>Работал</v>
      </c>
      <c r="M37" s="115" t="str">
        <f t="shared" si="123"/>
        <v>Работал</v>
      </c>
      <c r="N37" s="115" t="str">
        <f t="shared" si="123"/>
        <v>Работал</v>
      </c>
      <c r="O37" s="133" t="str">
        <f t="shared" si="123"/>
        <v/>
      </c>
      <c r="P37" s="133" t="str">
        <f t="shared" si="123"/>
        <v/>
      </c>
      <c r="Q37" s="133" t="str">
        <f t="shared" si="123"/>
        <v/>
      </c>
      <c r="R37" s="115" t="str">
        <f t="shared" si="123"/>
        <v>Работал</v>
      </c>
      <c r="S37" s="115" t="str">
        <f t="shared" si="123"/>
        <v>Работал</v>
      </c>
      <c r="T37" s="115" t="str">
        <f t="shared" si="123"/>
        <v>Работал</v>
      </c>
      <c r="U37" s="115" t="str">
        <f t="shared" si="123"/>
        <v>Работал</v>
      </c>
      <c r="V37" s="115" t="str">
        <f t="shared" si="123"/>
        <v>Работал</v>
      </c>
      <c r="W37" s="133" t="str">
        <f t="shared" si="123"/>
        <v/>
      </c>
      <c r="X37" s="133" t="str">
        <f t="shared" si="123"/>
        <v/>
      </c>
      <c r="Y37" s="115" t="str">
        <f t="shared" si="123"/>
        <v>Работал</v>
      </c>
      <c r="Z37" s="115" t="str">
        <f t="shared" si="123"/>
        <v>Работал</v>
      </c>
      <c r="AA37" s="133" t="str">
        <f t="shared" si="123"/>
        <v/>
      </c>
      <c r="AB37" s="115" t="str">
        <f t="shared" si="123"/>
        <v>Работал</v>
      </c>
      <c r="AC37" s="115" t="str">
        <f t="shared" si="123"/>
        <v>Работал</v>
      </c>
      <c r="AD37" s="133" t="str">
        <f t="shared" si="123"/>
        <v/>
      </c>
      <c r="AE37" s="133" t="str">
        <f t="shared" si="123"/>
        <v/>
      </c>
      <c r="AF37" s="115" t="str">
        <f t="shared" si="123"/>
        <v>Работал</v>
      </c>
      <c r="AG37" s="115" t="str">
        <f t="shared" si="123"/>
        <v>Работал</v>
      </c>
      <c r="AH37" s="115" t="str">
        <f t="shared" si="123"/>
        <v/>
      </c>
      <c r="AI37" s="115" t="str">
        <f t="shared" si="123"/>
        <v/>
      </c>
      <c r="AJ37" s="115" t="str">
        <f t="shared" si="123"/>
        <v/>
      </c>
    </row>
    <row r="38">
      <c r="A38" s="108">
        <v>41</v>
      </c>
      <c r="B38" s="113" t="s">
        <v>132</v>
      </c>
      <c r="C38" s="113" t="str">
        <f>VLOOKUP($A38,Сотрудники!$A$3:$L$1202,8,0)</f>
        <v>Москва</v>
      </c>
      <c r="D38" s="115" t="str">
        <f t="shared" si="123"/>
        <v/>
      </c>
      <c r="E38" s="115" t="str">
        <f t="shared" si="123"/>
        <v/>
      </c>
      <c r="F38" s="115" t="str">
        <f t="shared" si="123"/>
        <v/>
      </c>
      <c r="G38" s="113" t="str">
        <f t="shared" si="123"/>
        <v/>
      </c>
      <c r="H38" s="113" t="str">
        <f t="shared" si="123"/>
        <v/>
      </c>
      <c r="I38" s="133" t="str">
        <f t="shared" si="123"/>
        <v/>
      </c>
      <c r="J38" s="133" t="str">
        <f t="shared" si="123"/>
        <v/>
      </c>
      <c r="K38" s="115" t="str">
        <f t="shared" si="123"/>
        <v/>
      </c>
      <c r="L38" s="115" t="str">
        <f t="shared" si="123"/>
        <v/>
      </c>
      <c r="M38" s="115" t="str">
        <f t="shared" si="123"/>
        <v/>
      </c>
      <c r="N38" s="115" t="str">
        <f t="shared" si="123"/>
        <v/>
      </c>
      <c r="O38" s="133" t="str">
        <f t="shared" si="123"/>
        <v/>
      </c>
      <c r="P38" s="133" t="str">
        <f t="shared" si="123"/>
        <v/>
      </c>
      <c r="Q38" s="133" t="str">
        <f t="shared" si="123"/>
        <v/>
      </c>
      <c r="R38" s="115" t="str">
        <f t="shared" si="123"/>
        <v/>
      </c>
      <c r="S38" s="115" t="str">
        <f t="shared" si="123"/>
        <v/>
      </c>
      <c r="T38" s="115" t="str">
        <f t="shared" si="123"/>
        <v/>
      </c>
      <c r="U38" s="115" t="str">
        <f t="shared" si="123"/>
        <v/>
      </c>
      <c r="V38" s="115" t="str">
        <f t="shared" si="123"/>
        <v/>
      </c>
      <c r="W38" s="133" t="str">
        <f t="shared" si="123"/>
        <v/>
      </c>
      <c r="X38" s="133" t="str">
        <f t="shared" si="123"/>
        <v/>
      </c>
      <c r="Y38" s="115" t="str">
        <f t="shared" si="123"/>
        <v/>
      </c>
      <c r="Z38" s="115" t="str">
        <f t="shared" si="123"/>
        <v/>
      </c>
      <c r="AA38" s="133" t="str">
        <f t="shared" si="123"/>
        <v/>
      </c>
      <c r="AB38" s="115" t="str">
        <f t="shared" si="123"/>
        <v>Работал</v>
      </c>
      <c r="AC38" s="115" t="str">
        <f t="shared" si="123"/>
        <v>Работал</v>
      </c>
      <c r="AD38" s="133" t="str">
        <f t="shared" si="123"/>
        <v/>
      </c>
      <c r="AE38" s="133" t="str">
        <f t="shared" si="123"/>
        <v/>
      </c>
      <c r="AF38" s="115" t="str">
        <f t="shared" si="123"/>
        <v>Работал</v>
      </c>
      <c r="AG38" s="115" t="str">
        <f t="shared" si="123"/>
        <v>Работал</v>
      </c>
      <c r="AH38" s="115" t="str">
        <f t="shared" si="123"/>
        <v/>
      </c>
      <c r="AI38" s="115" t="str">
        <f t="shared" si="123"/>
        <v/>
      </c>
      <c r="AJ38" s="115" t="str">
        <f t="shared" si="123"/>
        <v/>
      </c>
    </row>
    <row r="39">
      <c r="B39" s="116" t="s">
        <v>644</v>
      </c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</row>
    <row r="40">
      <c r="B40" s="117" t="s">
        <v>645</v>
      </c>
      <c r="C40" s="117" t="s">
        <v>646</v>
      </c>
      <c r="D40" s="117" t="s">
        <v>647</v>
      </c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</row>
    <row r="41">
      <c r="B41" s="116"/>
      <c r="C41" s="118" t="s">
        <v>643</v>
      </c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K41" s="116" t="s">
        <v>648</v>
      </c>
    </row>
    <row r="42">
      <c r="A42" s="113">
        <v>1</v>
      </c>
      <c r="B42" s="113" t="str">
        <f>VLOOKUP($A42,Сотрудники!$A$3:$L$1202,2,0)</f>
        <v xml:space="preserve">Кузьмин Антон</v>
      </c>
      <c r="C42" s="113" t="str">
        <f>VLOOKUP($A42,Сотрудники!$A$3:$L$1202,8,0)</f>
        <v>Москва</v>
      </c>
      <c r="D42" s="115">
        <v>8</v>
      </c>
      <c r="E42" s="115">
        <v>8</v>
      </c>
      <c r="F42" s="115">
        <v>8</v>
      </c>
      <c r="G42" s="115">
        <v>8</v>
      </c>
      <c r="H42" s="115">
        <v>8</v>
      </c>
      <c r="I42" s="133"/>
      <c r="J42" s="133"/>
      <c r="K42" s="115">
        <v>8</v>
      </c>
      <c r="L42" s="115">
        <v>8</v>
      </c>
      <c r="M42" s="115">
        <v>8</v>
      </c>
      <c r="N42" s="115">
        <v>7</v>
      </c>
      <c r="O42" s="133"/>
      <c r="P42" s="133"/>
      <c r="Q42" s="133"/>
      <c r="R42" s="115">
        <v>8</v>
      </c>
      <c r="S42" s="115">
        <v>8</v>
      </c>
      <c r="T42" s="115">
        <v>8</v>
      </c>
      <c r="U42" s="115">
        <v>8</v>
      </c>
      <c r="V42" s="115">
        <v>8</v>
      </c>
      <c r="W42" s="133"/>
      <c r="X42" s="133"/>
      <c r="Y42" s="115">
        <v>8</v>
      </c>
      <c r="Z42" s="115">
        <v>8</v>
      </c>
      <c r="AA42" s="133"/>
      <c r="AB42" s="115">
        <v>8</v>
      </c>
      <c r="AC42" s="115">
        <v>8</v>
      </c>
      <c r="AD42" s="133"/>
      <c r="AE42" s="133"/>
      <c r="AF42" s="115">
        <v>0</v>
      </c>
      <c r="AG42" s="115">
        <v>0</v>
      </c>
      <c r="AH42" s="115"/>
      <c r="AI42" s="115"/>
      <c r="AJ42" s="115"/>
      <c r="AK42" s="116">
        <f t="shared" ref="AK42:AK77" si="127">SUM(D42:AJ42)</f>
        <v>143</v>
      </c>
    </row>
    <row r="43">
      <c r="A43" s="113">
        <v>2</v>
      </c>
      <c r="B43" s="113" t="str">
        <f>VLOOKUP($A43,Сотрудники!$A$3:$L$1202,2,0)</f>
        <v xml:space="preserve">Крейнделин Борис </v>
      </c>
      <c r="C43" s="113" t="str">
        <f>VLOOKUP($A43,Сотрудники!$A$3:$L$1202,8,0)</f>
        <v>Москва</v>
      </c>
      <c r="D43" s="115">
        <v>8</v>
      </c>
      <c r="E43" s="115">
        <v>8</v>
      </c>
      <c r="F43" s="115">
        <v>8</v>
      </c>
      <c r="G43" s="115">
        <v>8</v>
      </c>
      <c r="H43" s="115">
        <v>8</v>
      </c>
      <c r="I43" s="133"/>
      <c r="J43" s="133"/>
      <c r="K43" s="115">
        <v>8</v>
      </c>
      <c r="L43" s="115">
        <v>8</v>
      </c>
      <c r="M43" s="115">
        <v>8</v>
      </c>
      <c r="N43" s="115">
        <v>7</v>
      </c>
      <c r="O43" s="133"/>
      <c r="P43" s="133"/>
      <c r="Q43" s="133"/>
      <c r="R43" s="115">
        <v>8</v>
      </c>
      <c r="S43" s="115">
        <v>8</v>
      </c>
      <c r="T43" s="115">
        <v>8</v>
      </c>
      <c r="U43" s="115">
        <v>8</v>
      </c>
      <c r="V43" s="115">
        <v>8</v>
      </c>
      <c r="W43" s="133"/>
      <c r="X43" s="133"/>
      <c r="Y43" s="115">
        <v>8</v>
      </c>
      <c r="Z43" s="115">
        <v>8</v>
      </c>
      <c r="AA43" s="133"/>
      <c r="AB43" s="115">
        <v>8</v>
      </c>
      <c r="AC43" s="115">
        <v>8</v>
      </c>
      <c r="AD43" s="133"/>
      <c r="AE43" s="133"/>
      <c r="AF43" s="115">
        <v>8</v>
      </c>
      <c r="AG43" s="115">
        <v>8</v>
      </c>
      <c r="AH43" s="115"/>
      <c r="AI43" s="115"/>
      <c r="AJ43" s="115"/>
      <c r="AK43" s="116">
        <f t="shared" si="127"/>
        <v>159</v>
      </c>
    </row>
    <row r="44">
      <c r="A44" s="113">
        <v>3</v>
      </c>
      <c r="B44" s="113" t="str">
        <f>VLOOKUP($A44,Сотрудники!$A$3:$L$1202,2,0)</f>
        <v xml:space="preserve">Асеев Феофан</v>
      </c>
      <c r="C44" s="113" t="str">
        <f>VLOOKUP($A44,Сотрудники!$A$3:$L$1202,8,0)</f>
        <v>Москва</v>
      </c>
      <c r="D44" s="115">
        <v>8</v>
      </c>
      <c r="E44" s="115">
        <v>8</v>
      </c>
      <c r="F44" s="115">
        <v>8</v>
      </c>
      <c r="G44" s="115">
        <v>8</v>
      </c>
      <c r="H44" s="115">
        <v>8</v>
      </c>
      <c r="I44" s="133"/>
      <c r="J44" s="133"/>
      <c r="K44" s="115">
        <v>8</v>
      </c>
      <c r="L44" s="115">
        <v>8</v>
      </c>
      <c r="M44" s="115">
        <v>8</v>
      </c>
      <c r="N44" s="115">
        <v>7</v>
      </c>
      <c r="O44" s="133"/>
      <c r="P44" s="133"/>
      <c r="Q44" s="133"/>
      <c r="R44" s="115">
        <v>8</v>
      </c>
      <c r="S44" s="115">
        <v>8</v>
      </c>
      <c r="T44" s="115">
        <v>8</v>
      </c>
      <c r="U44" s="115">
        <v>8</v>
      </c>
      <c r="V44" s="115">
        <v>8</v>
      </c>
      <c r="W44" s="133"/>
      <c r="X44" s="133"/>
      <c r="Y44" s="115">
        <v>8</v>
      </c>
      <c r="Z44" s="115">
        <v>8</v>
      </c>
      <c r="AA44" s="133"/>
      <c r="AB44" s="115">
        <v>8</v>
      </c>
      <c r="AC44" s="115">
        <v>8</v>
      </c>
      <c r="AD44" s="133"/>
      <c r="AE44" s="133"/>
      <c r="AF44" s="115">
        <v>8</v>
      </c>
      <c r="AG44" s="115">
        <v>8</v>
      </c>
      <c r="AH44" s="115"/>
      <c r="AI44" s="115"/>
      <c r="AJ44" s="115"/>
      <c r="AK44" s="116">
        <f t="shared" si="127"/>
        <v>159</v>
      </c>
    </row>
    <row r="45">
      <c r="A45" s="108">
        <v>5</v>
      </c>
      <c r="B45" s="113" t="str">
        <f>VLOOKUP($A45,Сотрудники!$A$3:$L$1202,2,0)</f>
        <v xml:space="preserve">Яковлев Дмитрий</v>
      </c>
      <c r="C45" s="113" t="str">
        <f>VLOOKUP($A45,Сотрудники!$A$3:$L$1202,8,0)</f>
        <v>Москва</v>
      </c>
      <c r="D45" s="115">
        <v>8</v>
      </c>
      <c r="E45" s="115">
        <v>8</v>
      </c>
      <c r="F45" s="115">
        <v>8</v>
      </c>
      <c r="G45" s="115">
        <v>8</v>
      </c>
      <c r="H45" s="115">
        <v>8</v>
      </c>
      <c r="I45" s="133"/>
      <c r="J45" s="133"/>
      <c r="K45" s="115">
        <v>8</v>
      </c>
      <c r="L45" s="115">
        <v>8</v>
      </c>
      <c r="M45" s="115">
        <v>8</v>
      </c>
      <c r="N45" s="115">
        <v>7</v>
      </c>
      <c r="O45" s="133"/>
      <c r="P45" s="133"/>
      <c r="Q45" s="133"/>
      <c r="R45" s="115">
        <v>8</v>
      </c>
      <c r="S45" s="115">
        <v>8</v>
      </c>
      <c r="T45" s="115">
        <v>8</v>
      </c>
      <c r="U45" s="115">
        <v>8</v>
      </c>
      <c r="V45" s="115">
        <v>8</v>
      </c>
      <c r="W45" s="133"/>
      <c r="X45" s="133"/>
      <c r="Y45" s="115">
        <v>8</v>
      </c>
      <c r="Z45" s="115">
        <v>8</v>
      </c>
      <c r="AA45" s="133"/>
      <c r="AB45" s="115">
        <v>8</v>
      </c>
      <c r="AC45" s="115">
        <v>8</v>
      </c>
      <c r="AD45" s="133"/>
      <c r="AE45" s="133"/>
      <c r="AF45" s="115">
        <v>8</v>
      </c>
      <c r="AG45" s="115">
        <v>8</v>
      </c>
      <c r="AH45" s="115"/>
      <c r="AI45" s="115"/>
      <c r="AJ45" s="115"/>
      <c r="AK45" s="116">
        <f t="shared" si="127"/>
        <v>159</v>
      </c>
    </row>
    <row r="46">
      <c r="A46" s="108">
        <v>8</v>
      </c>
      <c r="B46" s="113" t="str">
        <f>VLOOKUP($A46,Сотрудники!$A$3:$L$1202,2,0)</f>
        <v xml:space="preserve">Хохлова Крестина</v>
      </c>
      <c r="C46" s="113" t="str">
        <f>VLOOKUP($A46,Сотрудники!$A$3:$L$1202,8,0)</f>
        <v>Москва</v>
      </c>
      <c r="D46" s="115">
        <v>8</v>
      </c>
      <c r="E46" s="115">
        <v>8</v>
      </c>
      <c r="F46" s="115">
        <v>8</v>
      </c>
      <c r="G46" s="115">
        <v>8</v>
      </c>
      <c r="H46" s="115">
        <v>8</v>
      </c>
      <c r="I46" s="133"/>
      <c r="J46" s="133"/>
      <c r="K46" s="115">
        <v>8</v>
      </c>
      <c r="L46" s="115">
        <v>8</v>
      </c>
      <c r="M46" s="115">
        <v>8</v>
      </c>
      <c r="N46" s="115">
        <v>7</v>
      </c>
      <c r="O46" s="133"/>
      <c r="P46" s="133"/>
      <c r="Q46" s="133"/>
      <c r="R46" s="115">
        <v>8</v>
      </c>
      <c r="S46" s="115">
        <v>8</v>
      </c>
      <c r="T46" s="115">
        <v>8</v>
      </c>
      <c r="U46" s="115">
        <v>8</v>
      </c>
      <c r="V46" s="115">
        <v>8</v>
      </c>
      <c r="W46" s="133"/>
      <c r="X46" s="133"/>
      <c r="Y46" s="115">
        <v>8</v>
      </c>
      <c r="Z46" s="115">
        <v>8</v>
      </c>
      <c r="AA46" s="133"/>
      <c r="AB46" s="115">
        <v>8</v>
      </c>
      <c r="AC46" s="115">
        <v>8</v>
      </c>
      <c r="AD46" s="133"/>
      <c r="AE46" s="133"/>
      <c r="AF46" s="115">
        <v>8</v>
      </c>
      <c r="AG46" s="115">
        <v>8</v>
      </c>
      <c r="AH46" s="115"/>
      <c r="AI46" s="115"/>
      <c r="AJ46" s="115"/>
      <c r="AK46" s="116">
        <f t="shared" si="127"/>
        <v>159</v>
      </c>
    </row>
    <row r="47">
      <c r="A47" s="108">
        <v>9</v>
      </c>
      <c r="B47" s="113" t="str">
        <f>VLOOKUP($A47,Сотрудники!$A$3:$L$1202,2,0)</f>
        <v xml:space="preserve">Пойш Виталий</v>
      </c>
      <c r="C47" s="113" t="str">
        <f>VLOOKUP($A47,Сотрудники!$A$3:$L$1202,8,0)</f>
        <v>Екатеринбург</v>
      </c>
      <c r="D47" s="115">
        <v>8</v>
      </c>
      <c r="E47" s="115">
        <v>8</v>
      </c>
      <c r="F47" s="115">
        <v>8</v>
      </c>
      <c r="G47" s="115">
        <v>8</v>
      </c>
      <c r="H47" s="115">
        <v>8</v>
      </c>
      <c r="I47" s="133"/>
      <c r="J47" s="133"/>
      <c r="K47" s="115">
        <v>8</v>
      </c>
      <c r="L47" s="115">
        <v>8</v>
      </c>
      <c r="M47" s="115">
        <v>8</v>
      </c>
      <c r="N47" s="115">
        <v>7</v>
      </c>
      <c r="O47" s="133"/>
      <c r="P47" s="133"/>
      <c r="Q47" s="133"/>
      <c r="R47" s="115">
        <v>8</v>
      </c>
      <c r="S47" s="115">
        <v>8</v>
      </c>
      <c r="T47" s="115">
        <v>8</v>
      </c>
      <c r="U47" s="115">
        <v>8</v>
      </c>
      <c r="V47" s="115">
        <v>8</v>
      </c>
      <c r="W47" s="133"/>
      <c r="X47" s="133"/>
      <c r="Y47" s="115">
        <v>8</v>
      </c>
      <c r="Z47" s="115">
        <v>8</v>
      </c>
      <c r="AA47" s="133"/>
      <c r="AB47" s="115">
        <v>8</v>
      </c>
      <c r="AC47" s="115">
        <v>8</v>
      </c>
      <c r="AD47" s="133"/>
      <c r="AE47" s="133"/>
      <c r="AF47" s="115">
        <v>8</v>
      </c>
      <c r="AG47" s="115">
        <v>8</v>
      </c>
      <c r="AH47" s="115"/>
      <c r="AI47" s="113"/>
      <c r="AJ47" s="113"/>
      <c r="AK47" s="116">
        <f t="shared" si="127"/>
        <v>159</v>
      </c>
    </row>
    <row r="48">
      <c r="A48" s="108">
        <v>10</v>
      </c>
      <c r="B48" s="113" t="str">
        <f>VLOOKUP($A48,Сотрудники!$A$3:$L$1202,2,0)</f>
        <v xml:space="preserve">Офицеров Дмитрий</v>
      </c>
      <c r="C48" s="113" t="str">
        <f>VLOOKUP($A48,Сотрудники!$A$3:$L$1202,8,0)</f>
        <v>СПБ</v>
      </c>
      <c r="D48" s="115">
        <v>8</v>
      </c>
      <c r="E48" s="115">
        <v>8</v>
      </c>
      <c r="F48" s="115">
        <v>8</v>
      </c>
      <c r="G48" s="115">
        <v>8</v>
      </c>
      <c r="H48" s="115">
        <v>8</v>
      </c>
      <c r="I48" s="133"/>
      <c r="J48" s="133"/>
      <c r="K48" s="115">
        <v>8</v>
      </c>
      <c r="L48" s="115">
        <v>8</v>
      </c>
      <c r="M48" s="115">
        <v>8</v>
      </c>
      <c r="N48" s="115">
        <v>7</v>
      </c>
      <c r="O48" s="133"/>
      <c r="P48" s="133"/>
      <c r="Q48" s="133"/>
      <c r="R48" s="115">
        <v>8</v>
      </c>
      <c r="S48" s="115">
        <v>8</v>
      </c>
      <c r="T48" s="115">
        <v>8</v>
      </c>
      <c r="U48" s="115">
        <v>8</v>
      </c>
      <c r="V48" s="115">
        <v>8</v>
      </c>
      <c r="W48" s="133"/>
      <c r="X48" s="133"/>
      <c r="Y48" s="115">
        <v>8</v>
      </c>
      <c r="Z48" s="115">
        <v>8</v>
      </c>
      <c r="AA48" s="133"/>
      <c r="AB48" s="115">
        <v>8</v>
      </c>
      <c r="AC48" s="115">
        <v>8</v>
      </c>
      <c r="AD48" s="133"/>
      <c r="AE48" s="133"/>
      <c r="AF48" s="115">
        <v>8</v>
      </c>
      <c r="AG48" s="115">
        <v>8</v>
      </c>
      <c r="AH48" s="115"/>
      <c r="AI48" s="113"/>
      <c r="AJ48" s="113"/>
      <c r="AK48" s="116">
        <f t="shared" si="127"/>
        <v>159</v>
      </c>
    </row>
    <row r="49">
      <c r="A49" s="108">
        <v>11</v>
      </c>
      <c r="B49" s="113" t="str">
        <f>VLOOKUP($A49,Сотрудники!$A$3:$L$1202,2,0)</f>
        <v xml:space="preserve">Муштекенов Тимур</v>
      </c>
      <c r="C49" s="113" t="str">
        <f>VLOOKUP($A49,Сотрудники!$A$3:$L$1202,8,0)</f>
        <v>СПБ</v>
      </c>
      <c r="D49" s="115">
        <v>8</v>
      </c>
      <c r="E49" s="115">
        <v>8</v>
      </c>
      <c r="F49" s="115">
        <v>8</v>
      </c>
      <c r="G49" s="115">
        <v>8</v>
      </c>
      <c r="H49" s="115">
        <v>8</v>
      </c>
      <c r="I49" s="133"/>
      <c r="J49" s="133"/>
      <c r="K49" s="115">
        <v>8</v>
      </c>
      <c r="L49" s="115">
        <v>8</v>
      </c>
      <c r="M49" s="115">
        <v>8</v>
      </c>
      <c r="N49" s="115">
        <v>7</v>
      </c>
      <c r="O49" s="133"/>
      <c r="P49" s="133"/>
      <c r="Q49" s="133"/>
      <c r="R49" s="115">
        <v>8</v>
      </c>
      <c r="S49" s="115">
        <v>8</v>
      </c>
      <c r="T49" s="115">
        <v>8</v>
      </c>
      <c r="U49" s="115">
        <v>8</v>
      </c>
      <c r="V49" s="115">
        <v>8</v>
      </c>
      <c r="W49" s="133"/>
      <c r="X49" s="133"/>
      <c r="Y49" s="115">
        <v>8</v>
      </c>
      <c r="Z49" s="115">
        <v>8</v>
      </c>
      <c r="AA49" s="133"/>
      <c r="AB49" s="115">
        <v>8</v>
      </c>
      <c r="AC49" s="115">
        <v>8</v>
      </c>
      <c r="AD49" s="133"/>
      <c r="AE49" s="133"/>
      <c r="AF49" s="115">
        <v>8</v>
      </c>
      <c r="AG49" s="115">
        <v>8</v>
      </c>
      <c r="AH49" s="115"/>
      <c r="AI49" s="113"/>
      <c r="AJ49" s="113"/>
      <c r="AK49" s="116">
        <f t="shared" si="127"/>
        <v>159</v>
      </c>
    </row>
    <row r="50">
      <c r="A50" s="108">
        <v>13</v>
      </c>
      <c r="B50" s="113" t="str">
        <f>VLOOKUP($A50,Сотрудники!$A$3:$L$1202,2,0)</f>
        <v xml:space="preserve">Богданов Михаил</v>
      </c>
      <c r="C50" s="113" t="str">
        <f>VLOOKUP($A50,Сотрудники!$A$3:$L$1202,8,0)</f>
        <v>СПБ</v>
      </c>
      <c r="D50" s="115">
        <v>8</v>
      </c>
      <c r="E50" s="115">
        <v>8</v>
      </c>
      <c r="F50" s="115">
        <v>8</v>
      </c>
      <c r="G50" s="115">
        <v>8</v>
      </c>
      <c r="H50" s="115">
        <v>8</v>
      </c>
      <c r="I50" s="133"/>
      <c r="J50" s="133"/>
      <c r="K50" s="115">
        <v>8</v>
      </c>
      <c r="L50" s="115">
        <v>8</v>
      </c>
      <c r="M50" s="115">
        <v>8</v>
      </c>
      <c r="N50" s="115">
        <v>7</v>
      </c>
      <c r="O50" s="133"/>
      <c r="P50" s="133"/>
      <c r="Q50" s="133"/>
      <c r="R50" s="115">
        <v>8</v>
      </c>
      <c r="S50" s="115">
        <v>8</v>
      </c>
      <c r="T50" s="115">
        <v>8</v>
      </c>
      <c r="U50" s="115">
        <v>8</v>
      </c>
      <c r="V50" s="115">
        <v>8</v>
      </c>
      <c r="W50" s="133"/>
      <c r="X50" s="133"/>
      <c r="Y50" s="115">
        <v>8</v>
      </c>
      <c r="Z50" s="115">
        <v>8</v>
      </c>
      <c r="AA50" s="133"/>
      <c r="AB50" s="115">
        <v>8</v>
      </c>
      <c r="AC50" s="115">
        <v>8</v>
      </c>
      <c r="AD50" s="133"/>
      <c r="AE50" s="133"/>
      <c r="AF50" s="115">
        <v>8</v>
      </c>
      <c r="AG50" s="115">
        <v>8</v>
      </c>
      <c r="AH50" s="115"/>
      <c r="AI50" s="113"/>
      <c r="AJ50" s="113"/>
      <c r="AK50" s="116">
        <f t="shared" si="127"/>
        <v>159</v>
      </c>
    </row>
    <row r="51">
      <c r="A51" s="108">
        <v>14</v>
      </c>
      <c r="B51" s="113" t="str">
        <f>VLOOKUP($A51,Сотрудники!$A$3:$L$1202,2,0)</f>
        <v xml:space="preserve">Смирнова Екатерина</v>
      </c>
      <c r="C51" s="113" t="str">
        <f>VLOOKUP($A51,Сотрудники!$A$3:$L$1202,8,0)</f>
        <v>Москва</v>
      </c>
      <c r="D51" s="115">
        <v>8</v>
      </c>
      <c r="E51" s="115">
        <v>8</v>
      </c>
      <c r="F51" s="115">
        <v>8</v>
      </c>
      <c r="G51" s="115">
        <v>8</v>
      </c>
      <c r="H51" s="115">
        <v>8</v>
      </c>
      <c r="I51" s="133"/>
      <c r="J51" s="133"/>
      <c r="K51" s="115">
        <v>8</v>
      </c>
      <c r="L51" s="115">
        <v>8</v>
      </c>
      <c r="M51" s="115">
        <v>8</v>
      </c>
      <c r="N51" s="115">
        <v>7</v>
      </c>
      <c r="O51" s="133"/>
      <c r="P51" s="133"/>
      <c r="Q51" s="133"/>
      <c r="R51" s="115">
        <v>8</v>
      </c>
      <c r="S51" s="115">
        <v>8</v>
      </c>
      <c r="T51" s="115">
        <v>8</v>
      </c>
      <c r="U51" s="115">
        <v>8</v>
      </c>
      <c r="V51" s="115">
        <v>8</v>
      </c>
      <c r="W51" s="133"/>
      <c r="X51" s="133"/>
      <c r="Y51" s="115">
        <v>8</v>
      </c>
      <c r="Z51" s="115">
        <v>8</v>
      </c>
      <c r="AA51" s="133"/>
      <c r="AB51" s="115">
        <v>8</v>
      </c>
      <c r="AC51" s="115">
        <v>8</v>
      </c>
      <c r="AD51" s="133"/>
      <c r="AE51" s="133"/>
      <c r="AF51" s="115">
        <v>8</v>
      </c>
      <c r="AG51" s="115">
        <v>8</v>
      </c>
      <c r="AH51" s="115"/>
      <c r="AI51" s="113"/>
      <c r="AJ51" s="113"/>
      <c r="AK51" s="116">
        <f t="shared" si="127"/>
        <v>159</v>
      </c>
    </row>
    <row r="52">
      <c r="A52" s="108">
        <v>15</v>
      </c>
      <c r="B52" s="113" t="str">
        <f>VLOOKUP($A52,Сотрудники!$A$3:$L$1202,2,0)</f>
        <v xml:space="preserve">Герасимова Елизавета</v>
      </c>
      <c r="C52" s="113" t="str">
        <f>VLOOKUP($A52,Сотрудники!$A$3:$L$1202,8,0)</f>
        <v>Москва</v>
      </c>
      <c r="D52" s="115">
        <v>8</v>
      </c>
      <c r="E52" s="115">
        <v>8</v>
      </c>
      <c r="F52" s="115">
        <v>8</v>
      </c>
      <c r="G52" s="115">
        <v>8</v>
      </c>
      <c r="H52" s="115">
        <v>8</v>
      </c>
      <c r="I52" s="133"/>
      <c r="J52" s="133"/>
      <c r="K52" s="115">
        <v>8</v>
      </c>
      <c r="L52" s="115">
        <v>8</v>
      </c>
      <c r="M52" s="115">
        <v>8</v>
      </c>
      <c r="N52" s="115">
        <v>7</v>
      </c>
      <c r="O52" s="133"/>
      <c r="P52" s="133"/>
      <c r="Q52" s="133"/>
      <c r="R52" s="115">
        <v>8</v>
      </c>
      <c r="S52" s="115">
        <v>8</v>
      </c>
      <c r="T52" s="115">
        <v>8</v>
      </c>
      <c r="U52" s="115">
        <v>8</v>
      </c>
      <c r="V52" s="115">
        <v>8</v>
      </c>
      <c r="W52" s="133"/>
      <c r="X52" s="133"/>
      <c r="Y52" s="115">
        <v>8</v>
      </c>
      <c r="Z52" s="115">
        <v>8</v>
      </c>
      <c r="AA52" s="133"/>
      <c r="AB52" s="115">
        <v>8</v>
      </c>
      <c r="AC52" s="115">
        <v>8</v>
      </c>
      <c r="AD52" s="133"/>
      <c r="AE52" s="133"/>
      <c r="AF52" s="115">
        <v>8</v>
      </c>
      <c r="AG52" s="115">
        <v>8</v>
      </c>
      <c r="AH52" s="115"/>
      <c r="AI52" s="113"/>
      <c r="AJ52" s="113"/>
      <c r="AK52" s="116">
        <f t="shared" si="127"/>
        <v>159</v>
      </c>
    </row>
    <row r="53">
      <c r="A53" s="108">
        <v>16</v>
      </c>
      <c r="B53" s="113" t="str">
        <f>VLOOKUP($A53,Сотрудники!$A$3:$L$1202,2,0)</f>
        <v xml:space="preserve">Абдуллаева Анжелика</v>
      </c>
      <c r="C53" s="113" t="str">
        <f>VLOOKUP($A53,Сотрудники!$A$3:$L$1202,8,0)</f>
        <v>Москва</v>
      </c>
      <c r="D53" s="115">
        <v>8</v>
      </c>
      <c r="E53" s="115">
        <v>8</v>
      </c>
      <c r="F53" s="115">
        <v>8</v>
      </c>
      <c r="G53" s="115">
        <v>8</v>
      </c>
      <c r="H53" s="115">
        <v>8</v>
      </c>
      <c r="I53" s="133"/>
      <c r="J53" s="133"/>
      <c r="K53" s="115">
        <v>8</v>
      </c>
      <c r="L53" s="115">
        <v>8</v>
      </c>
      <c r="M53" s="115">
        <v>8</v>
      </c>
      <c r="N53" s="115">
        <v>7</v>
      </c>
      <c r="O53" s="133"/>
      <c r="P53" s="133"/>
      <c r="Q53" s="133"/>
      <c r="R53" s="115">
        <v>8</v>
      </c>
      <c r="S53" s="115">
        <v>8</v>
      </c>
      <c r="T53" s="115">
        <v>8</v>
      </c>
      <c r="U53" s="115">
        <v>8</v>
      </c>
      <c r="V53" s="115">
        <v>8</v>
      </c>
      <c r="W53" s="133"/>
      <c r="X53" s="133"/>
      <c r="Y53" s="115">
        <v>8</v>
      </c>
      <c r="Z53" s="115">
        <v>8</v>
      </c>
      <c r="AA53" s="133"/>
      <c r="AB53" s="115">
        <v>8</v>
      </c>
      <c r="AC53" s="115">
        <v>8</v>
      </c>
      <c r="AD53" s="133"/>
      <c r="AE53" s="133"/>
      <c r="AF53" s="115">
        <v>8</v>
      </c>
      <c r="AG53" s="115">
        <v>8</v>
      </c>
      <c r="AH53" s="115"/>
      <c r="AI53" s="113"/>
      <c r="AJ53" s="113"/>
      <c r="AK53" s="116">
        <f t="shared" si="127"/>
        <v>159</v>
      </c>
    </row>
    <row r="54">
      <c r="A54" s="108">
        <v>17</v>
      </c>
      <c r="B54" s="113" t="str">
        <f>VLOOKUP($A54,Сотрудники!$A$3:$L$1202,2,0)</f>
        <v xml:space="preserve">Наймушин Евгений</v>
      </c>
      <c r="C54" s="113" t="str">
        <f>VLOOKUP($A54,Сотрудники!$A$3:$L$1202,8,0)</f>
        <v>Екатеринбург</v>
      </c>
      <c r="D54" s="115">
        <v>8</v>
      </c>
      <c r="E54" s="115">
        <v>8</v>
      </c>
      <c r="F54" s="115">
        <v>8</v>
      </c>
      <c r="G54" s="115">
        <v>8</v>
      </c>
      <c r="H54" s="115">
        <v>8</v>
      </c>
      <c r="I54" s="133"/>
      <c r="J54" s="133"/>
      <c r="K54" s="115">
        <v>8</v>
      </c>
      <c r="L54" s="115">
        <v>8</v>
      </c>
      <c r="M54" s="115">
        <v>8</v>
      </c>
      <c r="N54" s="115">
        <v>7</v>
      </c>
      <c r="O54" s="133"/>
      <c r="P54" s="133"/>
      <c r="Q54" s="133"/>
      <c r="R54" s="115">
        <v>8</v>
      </c>
      <c r="S54" s="115">
        <v>8</v>
      </c>
      <c r="T54" s="115">
        <v>8</v>
      </c>
      <c r="U54" s="115">
        <v>8</v>
      </c>
      <c r="V54" s="115">
        <v>8</v>
      </c>
      <c r="W54" s="133"/>
      <c r="X54" s="133"/>
      <c r="Y54" s="115">
        <v>8</v>
      </c>
      <c r="Z54" s="115">
        <v>8</v>
      </c>
      <c r="AA54" s="133"/>
      <c r="AB54" s="115">
        <v>8</v>
      </c>
      <c r="AC54" s="115">
        <v>8</v>
      </c>
      <c r="AD54" s="133"/>
      <c r="AE54" s="133"/>
      <c r="AF54" s="115">
        <v>8</v>
      </c>
      <c r="AG54" s="115">
        <v>8</v>
      </c>
      <c r="AH54" s="115"/>
      <c r="AI54" s="113"/>
      <c r="AJ54" s="113"/>
      <c r="AK54" s="116">
        <f t="shared" si="127"/>
        <v>159</v>
      </c>
    </row>
    <row r="55">
      <c r="A55" s="108">
        <v>18</v>
      </c>
      <c r="B55" s="113" t="str">
        <f>VLOOKUP($A55,Сотрудники!$A$3:$L$1202,2,0)</f>
        <v xml:space="preserve">Тимиргалеев Иван</v>
      </c>
      <c r="C55" s="113" t="str">
        <f>VLOOKUP($A55,Сотрудники!$A$3:$L$1202,8,0)</f>
        <v>Екатеринбург</v>
      </c>
      <c r="D55" s="115">
        <v>8</v>
      </c>
      <c r="E55" s="115">
        <v>8</v>
      </c>
      <c r="F55" s="115">
        <v>8</v>
      </c>
      <c r="G55" s="115">
        <v>8</v>
      </c>
      <c r="H55" s="115">
        <v>8</v>
      </c>
      <c r="I55" s="133"/>
      <c r="J55" s="133"/>
      <c r="K55" s="115">
        <v>8</v>
      </c>
      <c r="L55" s="115">
        <v>8</v>
      </c>
      <c r="M55" s="115">
        <v>8</v>
      </c>
      <c r="N55" s="115">
        <v>7</v>
      </c>
      <c r="O55" s="133"/>
      <c r="P55" s="133"/>
      <c r="Q55" s="133"/>
      <c r="R55" s="115">
        <v>8</v>
      </c>
      <c r="S55" s="115">
        <v>8</v>
      </c>
      <c r="T55" s="115">
        <v>8</v>
      </c>
      <c r="U55" s="115">
        <v>8</v>
      </c>
      <c r="V55" s="115">
        <v>8</v>
      </c>
      <c r="W55" s="133"/>
      <c r="X55" s="133"/>
      <c r="Y55" s="115">
        <v>8</v>
      </c>
      <c r="Z55" s="115">
        <v>8</v>
      </c>
      <c r="AA55" s="133"/>
      <c r="AB55" s="115">
        <v>8</v>
      </c>
      <c r="AC55" s="115">
        <v>8</v>
      </c>
      <c r="AD55" s="133"/>
      <c r="AE55" s="133"/>
      <c r="AF55" s="115">
        <v>8</v>
      </c>
      <c r="AG55" s="115">
        <v>8</v>
      </c>
      <c r="AH55" s="115"/>
      <c r="AI55" s="113"/>
      <c r="AJ55" s="113"/>
      <c r="AK55" s="116">
        <f t="shared" si="127"/>
        <v>159</v>
      </c>
    </row>
    <row r="56">
      <c r="A56" s="108">
        <v>19</v>
      </c>
      <c r="B56" s="113" t="str">
        <f>VLOOKUP($A56,Сотрудники!$A$3:$L$1202,2,0)</f>
        <v xml:space="preserve">Лопатин Максим</v>
      </c>
      <c r="C56" s="113" t="str">
        <f>VLOOKUP($A56,Сотрудники!$A$3:$L$1202,8,0)</f>
        <v>Москва</v>
      </c>
      <c r="D56" s="115">
        <v>8</v>
      </c>
      <c r="E56" s="115">
        <v>8</v>
      </c>
      <c r="F56" s="115">
        <v>8</v>
      </c>
      <c r="G56" s="115">
        <v>8</v>
      </c>
      <c r="H56" s="115">
        <v>8</v>
      </c>
      <c r="I56" s="133"/>
      <c r="J56" s="133"/>
      <c r="K56" s="115">
        <v>8</v>
      </c>
      <c r="L56" s="115">
        <v>8</v>
      </c>
      <c r="M56" s="115">
        <v>8</v>
      </c>
      <c r="N56" s="115">
        <v>7</v>
      </c>
      <c r="O56" s="133"/>
      <c r="P56" s="133"/>
      <c r="Q56" s="133"/>
      <c r="R56" s="115">
        <v>8</v>
      </c>
      <c r="S56" s="115">
        <v>8</v>
      </c>
      <c r="T56" s="115">
        <v>8</v>
      </c>
      <c r="U56" s="115">
        <v>8</v>
      </c>
      <c r="V56" s="115">
        <v>8</v>
      </c>
      <c r="W56" s="133"/>
      <c r="X56" s="133"/>
      <c r="Y56" s="115">
        <v>8</v>
      </c>
      <c r="Z56" s="115">
        <v>8</v>
      </c>
      <c r="AA56" s="133"/>
      <c r="AB56" s="115">
        <v>8</v>
      </c>
      <c r="AC56" s="115">
        <v>8</v>
      </c>
      <c r="AD56" s="133"/>
      <c r="AE56" s="133"/>
      <c r="AF56" s="115">
        <v>8</v>
      </c>
      <c r="AG56" s="115">
        <v>8</v>
      </c>
      <c r="AH56" s="115"/>
      <c r="AI56" s="113"/>
      <c r="AJ56" s="113"/>
      <c r="AK56" s="116">
        <f t="shared" si="127"/>
        <v>159</v>
      </c>
    </row>
    <row r="57">
      <c r="A57" s="108">
        <v>20</v>
      </c>
      <c r="B57" s="113" t="str">
        <f>VLOOKUP($A57,Сотрудники!$A$3:$L$1202,2,0)</f>
        <v xml:space="preserve">Калмурзаев Руслан </v>
      </c>
      <c r="C57" s="113" t="str">
        <f>VLOOKUP($A57,Сотрудники!$A$3:$L$1202,8,0)</f>
        <v>Москва</v>
      </c>
      <c r="D57" s="115">
        <v>8</v>
      </c>
      <c r="E57" s="115">
        <v>8</v>
      </c>
      <c r="F57" s="115">
        <v>8</v>
      </c>
      <c r="G57" s="115">
        <v>8</v>
      </c>
      <c r="H57" s="115">
        <v>8</v>
      </c>
      <c r="I57" s="133"/>
      <c r="J57" s="133"/>
      <c r="K57" s="115">
        <v>8</v>
      </c>
      <c r="L57" s="115">
        <v>8</v>
      </c>
      <c r="M57" s="115">
        <v>8</v>
      </c>
      <c r="N57" s="115">
        <v>7</v>
      </c>
      <c r="O57" s="133"/>
      <c r="P57" s="133"/>
      <c r="Q57" s="133"/>
      <c r="R57" s="115">
        <v>8</v>
      </c>
      <c r="S57" s="115">
        <v>8</v>
      </c>
      <c r="T57" s="115">
        <v>8</v>
      </c>
      <c r="U57" s="115">
        <v>8</v>
      </c>
      <c r="V57" s="115">
        <v>8</v>
      </c>
      <c r="W57" s="133"/>
      <c r="X57" s="133"/>
      <c r="Y57" s="115"/>
      <c r="Z57" s="115"/>
      <c r="AA57" s="133"/>
      <c r="AB57" s="115"/>
      <c r="AC57" s="115"/>
      <c r="AD57" s="133"/>
      <c r="AE57" s="133"/>
      <c r="AF57" s="115"/>
      <c r="AG57" s="115"/>
      <c r="AH57" s="115"/>
      <c r="AI57" s="113"/>
      <c r="AJ57" s="113"/>
      <c r="AK57" s="116">
        <f t="shared" si="127"/>
        <v>111</v>
      </c>
    </row>
    <row r="58">
      <c r="A58" s="108">
        <v>21</v>
      </c>
      <c r="B58" s="113" t="str">
        <f>VLOOKUP($A58,Сотрудники!$A$3:$L$1202,2,0)</f>
        <v xml:space="preserve">Шимберев Борис</v>
      </c>
      <c r="C58" s="113" t="str">
        <f>VLOOKUP($A58,Сотрудники!$A$3:$L$1202,8,0)</f>
        <v>СПБ</v>
      </c>
      <c r="D58" s="115">
        <v>8</v>
      </c>
      <c r="E58" s="115">
        <v>8</v>
      </c>
      <c r="F58" s="115">
        <v>8</v>
      </c>
      <c r="G58" s="115">
        <v>8</v>
      </c>
      <c r="H58" s="115">
        <v>8</v>
      </c>
      <c r="I58" s="133"/>
      <c r="J58" s="133"/>
      <c r="K58" s="115">
        <v>8</v>
      </c>
      <c r="L58" s="115">
        <v>8</v>
      </c>
      <c r="M58" s="115">
        <v>8</v>
      </c>
      <c r="N58" s="115">
        <v>7</v>
      </c>
      <c r="O58" s="133"/>
      <c r="P58" s="133"/>
      <c r="Q58" s="133"/>
      <c r="R58" s="115">
        <v>0</v>
      </c>
      <c r="S58" s="115">
        <v>0</v>
      </c>
      <c r="T58" s="115">
        <v>0</v>
      </c>
      <c r="U58" s="115">
        <v>8</v>
      </c>
      <c r="V58" s="115">
        <v>8</v>
      </c>
      <c r="W58" s="133"/>
      <c r="X58" s="133"/>
      <c r="Y58" s="115">
        <v>8</v>
      </c>
      <c r="Z58" s="115">
        <v>8</v>
      </c>
      <c r="AA58" s="133"/>
      <c r="AB58" s="115">
        <v>8</v>
      </c>
      <c r="AC58" s="115">
        <v>8</v>
      </c>
      <c r="AD58" s="133"/>
      <c r="AE58" s="133"/>
      <c r="AF58" s="115">
        <v>8</v>
      </c>
      <c r="AG58" s="115">
        <v>8</v>
      </c>
      <c r="AH58" s="115"/>
      <c r="AI58" s="113"/>
      <c r="AJ58" s="113"/>
      <c r="AK58" s="116">
        <f t="shared" si="127"/>
        <v>135</v>
      </c>
    </row>
    <row r="59">
      <c r="A59" s="108">
        <v>22</v>
      </c>
      <c r="B59" s="113" t="str">
        <f>VLOOKUP($A59,Сотрудники!$A$3:$L$1202,2,0)</f>
        <v xml:space="preserve">Виштак Татьяна</v>
      </c>
      <c r="C59" s="113" t="str">
        <f>VLOOKUP($A59,Сотрудники!$A$3:$L$1202,8,0)</f>
        <v>Москва</v>
      </c>
      <c r="D59" s="115">
        <v>8</v>
      </c>
      <c r="E59" s="115">
        <v>8</v>
      </c>
      <c r="F59" s="115">
        <v>8</v>
      </c>
      <c r="G59" s="115">
        <v>8</v>
      </c>
      <c r="H59" s="115">
        <v>8</v>
      </c>
      <c r="I59" s="133"/>
      <c r="J59" s="133"/>
      <c r="K59" s="115">
        <v>8</v>
      </c>
      <c r="L59" s="115">
        <v>8</v>
      </c>
      <c r="M59" s="115">
        <v>8</v>
      </c>
      <c r="N59" s="115">
        <v>7</v>
      </c>
      <c r="O59" s="133"/>
      <c r="P59" s="133"/>
      <c r="Q59" s="133"/>
      <c r="R59" s="115">
        <v>8</v>
      </c>
      <c r="S59" s="115">
        <v>8</v>
      </c>
      <c r="T59" s="115">
        <v>8</v>
      </c>
      <c r="U59" s="115">
        <v>8</v>
      </c>
      <c r="V59" s="115">
        <v>8</v>
      </c>
      <c r="W59" s="133"/>
      <c r="X59" s="133"/>
      <c r="Y59" s="115">
        <v>8</v>
      </c>
      <c r="Z59" s="115">
        <v>8</v>
      </c>
      <c r="AA59" s="133"/>
      <c r="AB59" s="115">
        <v>8</v>
      </c>
      <c r="AC59" s="115">
        <v>8</v>
      </c>
      <c r="AD59" s="133"/>
      <c r="AE59" s="133"/>
      <c r="AF59" s="115">
        <v>8</v>
      </c>
      <c r="AG59" s="115">
        <v>8</v>
      </c>
      <c r="AH59" s="115"/>
      <c r="AI59" s="113"/>
      <c r="AJ59" s="113"/>
      <c r="AK59" s="116">
        <f t="shared" si="127"/>
        <v>159</v>
      </c>
    </row>
    <row r="60">
      <c r="A60" s="108">
        <v>23</v>
      </c>
      <c r="B60" s="113" t="str">
        <f>VLOOKUP($A60,Сотрудники!$A$3:$L$1202,2,0)</f>
        <v xml:space="preserve">Путилов Александр</v>
      </c>
      <c r="C60" s="113" t="str">
        <f>VLOOKUP($A60,Сотрудники!$A$3:$L$1202,8,0)</f>
        <v>Екатеринбург</v>
      </c>
      <c r="D60" s="115">
        <v>8</v>
      </c>
      <c r="E60" s="115">
        <v>8</v>
      </c>
      <c r="F60" s="115">
        <v>8</v>
      </c>
      <c r="G60" s="115">
        <v>8</v>
      </c>
      <c r="H60" s="115">
        <v>8</v>
      </c>
      <c r="I60" s="133"/>
      <c r="J60" s="133"/>
      <c r="K60" s="115">
        <v>8</v>
      </c>
      <c r="L60" s="115">
        <v>8</v>
      </c>
      <c r="M60" s="115">
        <v>8</v>
      </c>
      <c r="N60" s="115">
        <v>7</v>
      </c>
      <c r="O60" s="133"/>
      <c r="P60" s="133"/>
      <c r="Q60" s="133"/>
      <c r="R60" s="115">
        <v>8</v>
      </c>
      <c r="S60" s="115">
        <v>8</v>
      </c>
      <c r="T60" s="115">
        <v>8</v>
      </c>
      <c r="U60" s="115">
        <v>8</v>
      </c>
      <c r="V60" s="115">
        <v>8</v>
      </c>
      <c r="W60" s="133"/>
      <c r="X60" s="133"/>
      <c r="Y60" s="115">
        <v>8</v>
      </c>
      <c r="Z60" s="115">
        <v>8</v>
      </c>
      <c r="AA60" s="133"/>
      <c r="AB60" s="115">
        <v>8</v>
      </c>
      <c r="AC60" s="115">
        <v>8</v>
      </c>
      <c r="AD60" s="133"/>
      <c r="AE60" s="133"/>
      <c r="AF60" s="115">
        <v>8</v>
      </c>
      <c r="AG60" s="115">
        <v>8</v>
      </c>
      <c r="AH60" s="115"/>
      <c r="AI60" s="113"/>
      <c r="AJ60" s="113"/>
      <c r="AK60" s="116">
        <f t="shared" si="127"/>
        <v>159</v>
      </c>
    </row>
    <row r="61">
      <c r="A61" s="108">
        <v>24</v>
      </c>
      <c r="B61" s="113" t="str">
        <f>VLOOKUP($A61,Сотрудники!$A$3:$L$1202,2,0)</f>
        <v xml:space="preserve">Цыганкова Анастасия</v>
      </c>
      <c r="C61" s="113" t="str">
        <f>VLOOKUP($A61,Сотрудники!$A$3:$L$1202,8,0)</f>
        <v>Москва</v>
      </c>
      <c r="D61" s="115">
        <v>8</v>
      </c>
      <c r="E61" s="115">
        <v>8</v>
      </c>
      <c r="F61" s="115">
        <v>8</v>
      </c>
      <c r="G61" s="115">
        <v>8</v>
      </c>
      <c r="H61" s="115">
        <v>8</v>
      </c>
      <c r="I61" s="133"/>
      <c r="J61" s="133"/>
      <c r="K61" s="115">
        <v>8</v>
      </c>
      <c r="L61" s="115">
        <v>8</v>
      </c>
      <c r="M61" s="115">
        <v>8</v>
      </c>
      <c r="N61" s="115">
        <v>7</v>
      </c>
      <c r="O61" s="133"/>
      <c r="P61" s="133"/>
      <c r="Q61" s="133"/>
      <c r="R61" s="115">
        <v>8</v>
      </c>
      <c r="S61" s="115">
        <v>8</v>
      </c>
      <c r="T61" s="115">
        <v>8</v>
      </c>
      <c r="U61" s="115">
        <v>8</v>
      </c>
      <c r="V61" s="115">
        <v>8</v>
      </c>
      <c r="W61" s="133"/>
      <c r="X61" s="133"/>
      <c r="Y61" s="115">
        <v>8</v>
      </c>
      <c r="Z61" s="115">
        <v>8</v>
      </c>
      <c r="AA61" s="133"/>
      <c r="AB61" s="115">
        <v>8</v>
      </c>
      <c r="AC61" s="115">
        <v>8</v>
      </c>
      <c r="AD61" s="133"/>
      <c r="AE61" s="133"/>
      <c r="AF61" s="115">
        <v>8</v>
      </c>
      <c r="AG61" s="115">
        <v>8</v>
      </c>
      <c r="AH61" s="115"/>
      <c r="AI61" s="113"/>
      <c r="AJ61" s="113"/>
      <c r="AK61" s="116">
        <f t="shared" si="127"/>
        <v>159</v>
      </c>
    </row>
    <row r="62">
      <c r="A62" s="108">
        <v>25</v>
      </c>
      <c r="B62" s="113" t="str">
        <f>VLOOKUP($A62,Сотрудники!$A$3:$L$1202,2,0)</f>
        <v xml:space="preserve">Беседин Игорь</v>
      </c>
      <c r="C62" s="113" t="str">
        <f>VLOOKUP($A62,Сотрудники!$A$3:$L$1202,8,0)</f>
        <v xml:space="preserve">Нижний Новгород</v>
      </c>
      <c r="D62" s="115">
        <v>8</v>
      </c>
      <c r="E62" s="115">
        <v>8</v>
      </c>
      <c r="F62" s="115">
        <v>8</v>
      </c>
      <c r="G62" s="115">
        <v>8</v>
      </c>
      <c r="H62" s="115">
        <v>8</v>
      </c>
      <c r="I62" s="133"/>
      <c r="J62" s="133"/>
      <c r="K62" s="115">
        <v>8</v>
      </c>
      <c r="L62" s="115">
        <v>8</v>
      </c>
      <c r="M62" s="115">
        <v>8</v>
      </c>
      <c r="N62" s="115">
        <v>7</v>
      </c>
      <c r="O62" s="133"/>
      <c r="P62" s="133"/>
      <c r="Q62" s="133"/>
      <c r="R62" s="115">
        <v>8</v>
      </c>
      <c r="S62" s="115">
        <v>8</v>
      </c>
      <c r="T62" s="115">
        <v>8</v>
      </c>
      <c r="U62" s="115">
        <v>8</v>
      </c>
      <c r="V62" s="115">
        <v>8</v>
      </c>
      <c r="W62" s="133"/>
      <c r="X62" s="133"/>
      <c r="Y62" s="115">
        <v>8</v>
      </c>
      <c r="Z62" s="115">
        <v>8</v>
      </c>
      <c r="AA62" s="133"/>
      <c r="AB62" s="115">
        <v>8</v>
      </c>
      <c r="AC62" s="115">
        <v>8</v>
      </c>
      <c r="AD62" s="133"/>
      <c r="AE62" s="133"/>
      <c r="AF62" s="115">
        <v>8</v>
      </c>
      <c r="AG62" s="115">
        <v>8</v>
      </c>
      <c r="AH62" s="115"/>
      <c r="AI62" s="113"/>
      <c r="AJ62" s="113"/>
      <c r="AK62" s="116">
        <f t="shared" si="127"/>
        <v>159</v>
      </c>
    </row>
    <row r="63">
      <c r="A63" s="108">
        <v>26</v>
      </c>
      <c r="B63" s="113" t="str">
        <f>VLOOKUP($A63,Сотрудники!$A$3:$L$1202,2,0)</f>
        <v xml:space="preserve">Молчанов Роман</v>
      </c>
      <c r="C63" s="113" t="str">
        <f>VLOOKUP($A63,Сотрудники!$A$3:$L$1202,8,0)</f>
        <v>Москва</v>
      </c>
      <c r="D63" s="115">
        <v>8</v>
      </c>
      <c r="E63" s="115">
        <v>8</v>
      </c>
      <c r="F63" s="115">
        <v>8</v>
      </c>
      <c r="G63" s="115">
        <v>8</v>
      </c>
      <c r="H63" s="115">
        <v>8</v>
      </c>
      <c r="I63" s="133"/>
      <c r="J63" s="133"/>
      <c r="K63" s="115">
        <v>8</v>
      </c>
      <c r="L63" s="115">
        <v>8</v>
      </c>
      <c r="M63" s="115">
        <v>8</v>
      </c>
      <c r="N63" s="115">
        <v>7</v>
      </c>
      <c r="O63" s="133"/>
      <c r="P63" s="133"/>
      <c r="Q63" s="133"/>
      <c r="R63" s="115">
        <v>8</v>
      </c>
      <c r="S63" s="115">
        <v>8</v>
      </c>
      <c r="T63" s="115">
        <v>8</v>
      </c>
      <c r="U63" s="115">
        <v>8</v>
      </c>
      <c r="V63" s="115">
        <v>8</v>
      </c>
      <c r="W63" s="133"/>
      <c r="X63" s="133"/>
      <c r="Y63" s="115">
        <v>8</v>
      </c>
      <c r="Z63" s="115">
        <v>8</v>
      </c>
      <c r="AA63" s="133"/>
      <c r="AB63" s="115">
        <v>8</v>
      </c>
      <c r="AC63" s="115">
        <v>8</v>
      </c>
      <c r="AD63" s="133"/>
      <c r="AE63" s="133"/>
      <c r="AF63" s="115">
        <v>8</v>
      </c>
      <c r="AG63" s="115">
        <v>8</v>
      </c>
      <c r="AH63" s="115"/>
      <c r="AI63" s="113"/>
      <c r="AJ63" s="113"/>
      <c r="AK63" s="116">
        <f t="shared" si="127"/>
        <v>159</v>
      </c>
    </row>
    <row r="64">
      <c r="A64" s="108">
        <v>27</v>
      </c>
      <c r="B64" s="113" t="str">
        <f>VLOOKUP($A64,Сотрудники!$A$3:$L$1202,2,0)</f>
        <v xml:space="preserve">Пузанов Андрей</v>
      </c>
      <c r="C64" s="113" t="str">
        <f>VLOOKUP($A64,Сотрудники!$A$3:$L$1202,8,0)</f>
        <v>Москва</v>
      </c>
      <c r="D64" s="115">
        <v>8</v>
      </c>
      <c r="E64" s="115">
        <v>8</v>
      </c>
      <c r="F64" s="115">
        <v>8</v>
      </c>
      <c r="G64" s="115">
        <v>8</v>
      </c>
      <c r="H64" s="115">
        <v>8</v>
      </c>
      <c r="I64" s="133"/>
      <c r="J64" s="133"/>
      <c r="K64" s="115">
        <v>8</v>
      </c>
      <c r="L64" s="115">
        <v>8</v>
      </c>
      <c r="M64" s="115">
        <v>8</v>
      </c>
      <c r="N64" s="115">
        <v>7</v>
      </c>
      <c r="O64" s="133"/>
      <c r="P64" s="133"/>
      <c r="Q64" s="133"/>
      <c r="R64" s="115">
        <v>8</v>
      </c>
      <c r="S64" s="115">
        <v>8</v>
      </c>
      <c r="T64" s="115">
        <v>8</v>
      </c>
      <c r="U64" s="115">
        <v>8</v>
      </c>
      <c r="V64" s="115">
        <v>8</v>
      </c>
      <c r="W64" s="133"/>
      <c r="X64" s="133"/>
      <c r="Y64" s="115">
        <v>8</v>
      </c>
      <c r="Z64" s="115">
        <v>8</v>
      </c>
      <c r="AA64" s="133"/>
      <c r="AB64" s="115">
        <v>8</v>
      </c>
      <c r="AC64" s="115">
        <v>8</v>
      </c>
      <c r="AD64" s="133"/>
      <c r="AE64" s="133"/>
      <c r="AF64" s="115">
        <v>8</v>
      </c>
      <c r="AG64" s="115">
        <v>8</v>
      </c>
      <c r="AH64" s="115"/>
      <c r="AI64" s="113"/>
      <c r="AJ64" s="113"/>
      <c r="AK64" s="116">
        <f t="shared" si="127"/>
        <v>159</v>
      </c>
    </row>
    <row r="65">
      <c r="A65" s="108">
        <v>28</v>
      </c>
      <c r="B65" s="113" t="str">
        <f>VLOOKUP($A65,Сотрудники!$A$3:$L$1202,2,0)</f>
        <v xml:space="preserve">Хотулев Дмитрий</v>
      </c>
      <c r="C65" s="113" t="str">
        <f>VLOOKUP($A65,Сотрудники!$A$3:$L$1202,8,0)</f>
        <v>Саратов</v>
      </c>
      <c r="D65" s="115">
        <v>8</v>
      </c>
      <c r="E65" s="115">
        <v>8</v>
      </c>
      <c r="F65" s="115">
        <v>8</v>
      </c>
      <c r="G65" s="115">
        <v>8</v>
      </c>
      <c r="H65" s="115">
        <v>8</v>
      </c>
      <c r="I65" s="133"/>
      <c r="J65" s="133"/>
      <c r="K65" s="115">
        <v>8</v>
      </c>
      <c r="L65" s="115">
        <v>8</v>
      </c>
      <c r="M65" s="115">
        <v>8</v>
      </c>
      <c r="N65" s="115">
        <v>7</v>
      </c>
      <c r="O65" s="133"/>
      <c r="P65" s="133"/>
      <c r="Q65" s="133"/>
      <c r="R65" s="115">
        <v>8</v>
      </c>
      <c r="S65" s="115">
        <v>8</v>
      </c>
      <c r="T65" s="115">
        <v>8</v>
      </c>
      <c r="U65" s="115">
        <v>8</v>
      </c>
      <c r="V65" s="115">
        <v>8</v>
      </c>
      <c r="W65" s="133"/>
      <c r="X65" s="133"/>
      <c r="Y65" s="115">
        <v>8</v>
      </c>
      <c r="Z65" s="115">
        <v>8</v>
      </c>
      <c r="AA65" s="133"/>
      <c r="AB65" s="115">
        <v>8</v>
      </c>
      <c r="AC65" s="115">
        <v>8</v>
      </c>
      <c r="AD65" s="133"/>
      <c r="AE65" s="133"/>
      <c r="AF65" s="115">
        <v>8</v>
      </c>
      <c r="AG65" s="115">
        <v>8</v>
      </c>
      <c r="AH65" s="115"/>
      <c r="AI65" s="113"/>
      <c r="AJ65" s="113"/>
      <c r="AK65" s="116">
        <f t="shared" si="127"/>
        <v>159</v>
      </c>
    </row>
    <row r="66">
      <c r="A66" s="108">
        <v>29</v>
      </c>
      <c r="B66" s="113" t="str">
        <f>VLOOKUP($A66,Сотрудники!$A$3:$L$1202,2,0)</f>
        <v xml:space="preserve">Воронцов Григорий</v>
      </c>
      <c r="C66" s="113" t="str">
        <f>VLOOKUP($A66,Сотрудники!$A$3:$L$1202,8,0)</f>
        <v>Екатеринбург</v>
      </c>
      <c r="D66" s="115">
        <v>8</v>
      </c>
      <c r="E66" s="115">
        <v>8</v>
      </c>
      <c r="F66" s="115">
        <v>8</v>
      </c>
      <c r="G66" s="115">
        <v>8</v>
      </c>
      <c r="H66" s="115">
        <v>8</v>
      </c>
      <c r="I66" s="133"/>
      <c r="J66" s="133"/>
      <c r="K66" s="115">
        <v>8</v>
      </c>
      <c r="L66" s="115">
        <v>8</v>
      </c>
      <c r="M66" s="115">
        <v>8</v>
      </c>
      <c r="N66" s="115">
        <v>7</v>
      </c>
      <c r="O66" s="133"/>
      <c r="P66" s="133"/>
      <c r="Q66" s="133"/>
      <c r="R66" s="115">
        <v>8</v>
      </c>
      <c r="S66" s="115">
        <v>8</v>
      </c>
      <c r="T66" s="115">
        <v>8</v>
      </c>
      <c r="U66" s="115">
        <v>8</v>
      </c>
      <c r="V66" s="115">
        <v>8</v>
      </c>
      <c r="W66" s="133"/>
      <c r="X66" s="133"/>
      <c r="Y66" s="115">
        <v>8</v>
      </c>
      <c r="Z66" s="115">
        <v>8</v>
      </c>
      <c r="AA66" s="133"/>
      <c r="AB66" s="115">
        <v>8</v>
      </c>
      <c r="AC66" s="115">
        <v>8</v>
      </c>
      <c r="AD66" s="133"/>
      <c r="AE66" s="133"/>
      <c r="AF66" s="115">
        <v>8</v>
      </c>
      <c r="AG66" s="115">
        <v>8</v>
      </c>
      <c r="AH66" s="115"/>
      <c r="AI66" s="113"/>
      <c r="AJ66" s="113"/>
      <c r="AK66" s="116">
        <f t="shared" si="127"/>
        <v>159</v>
      </c>
    </row>
    <row r="67">
      <c r="A67" s="108">
        <v>30</v>
      </c>
      <c r="B67" s="113" t="str">
        <f>VLOOKUP($A67,Сотрудники!$A$3:$L$1202,2,0)</f>
        <v xml:space="preserve">Тарасов Алексей</v>
      </c>
      <c r="C67" s="113" t="str">
        <f>VLOOKUP($A67,Сотрудники!$A$3:$L$1202,8,0)</f>
        <v>СПБ</v>
      </c>
      <c r="D67" s="115">
        <v>8</v>
      </c>
      <c r="E67" s="115">
        <v>8</v>
      </c>
      <c r="F67" s="115">
        <v>8</v>
      </c>
      <c r="G67" s="115">
        <v>8</v>
      </c>
      <c r="H67" s="115">
        <v>8</v>
      </c>
      <c r="I67" s="133"/>
      <c r="J67" s="133"/>
      <c r="K67" s="115">
        <v>8</v>
      </c>
      <c r="L67" s="115">
        <v>8</v>
      </c>
      <c r="M67" s="115">
        <v>8</v>
      </c>
      <c r="N67" s="115">
        <v>7</v>
      </c>
      <c r="O67" s="133"/>
      <c r="P67" s="133"/>
      <c r="Q67" s="133"/>
      <c r="R67" s="115">
        <v>8</v>
      </c>
      <c r="S67" s="115">
        <v>8</v>
      </c>
      <c r="T67" s="115">
        <v>8</v>
      </c>
      <c r="U67" s="115">
        <v>8</v>
      </c>
      <c r="V67" s="115">
        <v>8</v>
      </c>
      <c r="W67" s="133"/>
      <c r="X67" s="133"/>
      <c r="Y67" s="115">
        <v>8</v>
      </c>
      <c r="Z67" s="115">
        <v>8</v>
      </c>
      <c r="AA67" s="133"/>
      <c r="AB67" s="115">
        <v>8</v>
      </c>
      <c r="AC67" s="115">
        <v>8</v>
      </c>
      <c r="AD67" s="133"/>
      <c r="AE67" s="133"/>
      <c r="AF67" s="115">
        <v>8</v>
      </c>
      <c r="AG67" s="115">
        <v>8</v>
      </c>
      <c r="AH67" s="115"/>
      <c r="AI67" s="113"/>
      <c r="AJ67" s="113"/>
      <c r="AK67" s="116">
        <f t="shared" si="127"/>
        <v>159</v>
      </c>
    </row>
    <row r="68">
      <c r="A68" s="108">
        <v>31</v>
      </c>
      <c r="B68" s="113" t="str">
        <f>VLOOKUP($A68,Сотрудники!$A$3:$L$1202,2,0)</f>
        <v xml:space="preserve">Саринков Андрей</v>
      </c>
      <c r="C68" s="113" t="str">
        <f>VLOOKUP($A68,Сотрудники!$A$3:$L$1202,8,0)</f>
        <v>Москва</v>
      </c>
      <c r="D68" s="115">
        <v>8</v>
      </c>
      <c r="E68" s="115">
        <v>8</v>
      </c>
      <c r="F68" s="115">
        <v>8</v>
      </c>
      <c r="G68" s="115">
        <v>8</v>
      </c>
      <c r="H68" s="115">
        <v>8</v>
      </c>
      <c r="I68" s="133"/>
      <c r="J68" s="133"/>
      <c r="K68" s="115">
        <v>8</v>
      </c>
      <c r="L68" s="115">
        <v>8</v>
      </c>
      <c r="M68" s="115">
        <v>8</v>
      </c>
      <c r="N68" s="115">
        <v>7</v>
      </c>
      <c r="O68" s="133"/>
      <c r="P68" s="133"/>
      <c r="Q68" s="133"/>
      <c r="R68" s="115">
        <v>8</v>
      </c>
      <c r="S68" s="115">
        <v>8</v>
      </c>
      <c r="T68" s="115">
        <v>8</v>
      </c>
      <c r="U68" s="115">
        <v>8</v>
      </c>
      <c r="V68" s="115">
        <v>8</v>
      </c>
      <c r="W68" s="133"/>
      <c r="X68" s="133"/>
      <c r="Y68" s="115">
        <v>8</v>
      </c>
      <c r="Z68" s="115">
        <v>8</v>
      </c>
      <c r="AA68" s="133"/>
      <c r="AB68" s="115">
        <v>8</v>
      </c>
      <c r="AC68" s="115">
        <v>8</v>
      </c>
      <c r="AD68" s="133"/>
      <c r="AE68" s="133"/>
      <c r="AF68" s="115">
        <v>8</v>
      </c>
      <c r="AG68" s="115">
        <v>8</v>
      </c>
      <c r="AH68" s="115"/>
      <c r="AI68" s="113"/>
      <c r="AJ68" s="113"/>
      <c r="AK68" s="116">
        <f t="shared" si="127"/>
        <v>159</v>
      </c>
    </row>
    <row r="69">
      <c r="A69" s="108">
        <v>32</v>
      </c>
      <c r="B69" s="113" t="str">
        <f>VLOOKUP($A69,Сотрудники!$A$3:$L$1202,2,0)</f>
        <v xml:space="preserve">Смердов Алексей</v>
      </c>
      <c r="C69" s="113" t="str">
        <f>VLOOKUP($A69,Сотрудники!$A$3:$L$1202,8,0)</f>
        <v>Екатеринбург</v>
      </c>
      <c r="D69" s="115">
        <v>8</v>
      </c>
      <c r="E69" s="115">
        <v>8</v>
      </c>
      <c r="F69" s="115"/>
      <c r="G69" s="113"/>
      <c r="H69" s="113"/>
      <c r="I69" s="133"/>
      <c r="J69" s="133"/>
      <c r="K69" s="115"/>
      <c r="L69" s="115"/>
      <c r="M69" s="113"/>
      <c r="N69" s="115"/>
      <c r="O69" s="133"/>
      <c r="P69" s="133"/>
      <c r="Q69" s="133"/>
      <c r="R69" s="115"/>
      <c r="S69" s="115"/>
      <c r="T69" s="115"/>
      <c r="U69" s="115"/>
      <c r="V69" s="115"/>
      <c r="W69" s="133"/>
      <c r="X69" s="133"/>
      <c r="Y69" s="115"/>
      <c r="Z69" s="115"/>
      <c r="AA69" s="133"/>
      <c r="AB69" s="115"/>
      <c r="AC69" s="115"/>
      <c r="AD69" s="133"/>
      <c r="AE69" s="133"/>
      <c r="AF69" s="115"/>
      <c r="AG69" s="115"/>
      <c r="AH69" s="115"/>
      <c r="AI69" s="113"/>
      <c r="AJ69" s="113"/>
      <c r="AK69" s="116">
        <f t="shared" si="127"/>
        <v>16</v>
      </c>
    </row>
    <row r="70">
      <c r="A70" s="108">
        <v>33</v>
      </c>
      <c r="B70" s="113" t="str">
        <f>VLOOKUP($A70,Сотрудники!$A$3:$L$1202,2,0)</f>
        <v xml:space="preserve">Киевский Сергей</v>
      </c>
      <c r="C70" s="113" t="str">
        <f>VLOOKUP($A70,Сотрудники!$A$3:$L$1202,8,0)</f>
        <v>Москва</v>
      </c>
      <c r="D70" s="115">
        <v>8</v>
      </c>
      <c r="E70" s="115">
        <v>8</v>
      </c>
      <c r="F70" s="115">
        <v>8</v>
      </c>
      <c r="G70" s="115">
        <v>8</v>
      </c>
      <c r="H70" s="115">
        <v>8</v>
      </c>
      <c r="I70" s="133"/>
      <c r="J70" s="133"/>
      <c r="K70" s="115">
        <v>8</v>
      </c>
      <c r="L70" s="115">
        <v>8</v>
      </c>
      <c r="M70" s="115">
        <v>8</v>
      </c>
      <c r="N70" s="115">
        <v>7</v>
      </c>
      <c r="O70" s="133"/>
      <c r="P70" s="133"/>
      <c r="Q70" s="133"/>
      <c r="R70" s="115">
        <v>8</v>
      </c>
      <c r="S70" s="115">
        <v>8</v>
      </c>
      <c r="T70" s="115">
        <v>8</v>
      </c>
      <c r="U70" s="115">
        <v>8</v>
      </c>
      <c r="V70" s="115">
        <v>8</v>
      </c>
      <c r="W70" s="133"/>
      <c r="X70" s="133"/>
      <c r="Y70" s="115">
        <v>8</v>
      </c>
      <c r="Z70" s="115">
        <v>8</v>
      </c>
      <c r="AA70" s="133"/>
      <c r="AB70" s="115">
        <v>8</v>
      </c>
      <c r="AC70" s="115">
        <v>8</v>
      </c>
      <c r="AD70" s="133"/>
      <c r="AE70" s="133"/>
      <c r="AF70" s="115">
        <v>8</v>
      </c>
      <c r="AG70" s="115">
        <v>8</v>
      </c>
      <c r="AH70" s="115"/>
      <c r="AI70" s="113"/>
      <c r="AJ70" s="113"/>
      <c r="AK70" s="116">
        <f t="shared" si="127"/>
        <v>159</v>
      </c>
    </row>
    <row r="71">
      <c r="A71" s="108">
        <v>35</v>
      </c>
      <c r="B71" s="113" t="str">
        <f>VLOOKUP($A71,Сотрудники!$A$3:$L$1202,2,0)</f>
        <v xml:space="preserve">Дмитриев Николай</v>
      </c>
      <c r="C71" s="113" t="str">
        <f>VLOOKUP($A71,Сотрудники!$A$3:$L$1202,8,0)</f>
        <v>Москва</v>
      </c>
      <c r="D71" s="115">
        <v>8</v>
      </c>
      <c r="E71" s="115">
        <v>8</v>
      </c>
      <c r="F71" s="115">
        <v>8</v>
      </c>
      <c r="G71" s="115">
        <v>8</v>
      </c>
      <c r="H71" s="115">
        <v>8</v>
      </c>
      <c r="I71" s="133"/>
      <c r="J71" s="133"/>
      <c r="K71" s="115">
        <v>8</v>
      </c>
      <c r="L71" s="115">
        <v>8</v>
      </c>
      <c r="M71" s="115">
        <v>8</v>
      </c>
      <c r="N71" s="115">
        <v>7</v>
      </c>
      <c r="O71" s="133"/>
      <c r="P71" s="133"/>
      <c r="Q71" s="133"/>
      <c r="R71" s="115">
        <v>8</v>
      </c>
      <c r="S71" s="115">
        <v>8</v>
      </c>
      <c r="T71" s="115">
        <v>8</v>
      </c>
      <c r="U71" s="115">
        <v>8</v>
      </c>
      <c r="V71" s="115">
        <v>8</v>
      </c>
      <c r="W71" s="133"/>
      <c r="X71" s="133"/>
      <c r="Y71" s="115">
        <v>8</v>
      </c>
      <c r="Z71" s="115">
        <v>8</v>
      </c>
      <c r="AA71" s="133"/>
      <c r="AB71" s="115">
        <v>8</v>
      </c>
      <c r="AC71" s="115">
        <v>8</v>
      </c>
      <c r="AD71" s="133"/>
      <c r="AE71" s="133"/>
      <c r="AF71" s="115">
        <v>8</v>
      </c>
      <c r="AG71" s="115">
        <v>8</v>
      </c>
      <c r="AH71" s="115"/>
      <c r="AI71" s="113"/>
      <c r="AJ71" s="113"/>
      <c r="AK71" s="116">
        <f t="shared" si="127"/>
        <v>159</v>
      </c>
    </row>
    <row r="72">
      <c r="A72" s="108">
        <v>36</v>
      </c>
      <c r="B72" s="113" t="str">
        <f>VLOOKUP($A72,Сотрудники!$A$3:$L$1202,2,0)</f>
        <v xml:space="preserve">Юркин Николай</v>
      </c>
      <c r="C72" s="113" t="str">
        <f>VLOOKUP($A72,Сотрудники!$A$3:$L$1202,8,0)</f>
        <v>Москва</v>
      </c>
      <c r="D72" s="115">
        <v>8</v>
      </c>
      <c r="E72" s="115">
        <v>8</v>
      </c>
      <c r="F72" s="115">
        <v>8</v>
      </c>
      <c r="G72" s="115">
        <v>8</v>
      </c>
      <c r="H72" s="115">
        <v>8</v>
      </c>
      <c r="I72" s="133"/>
      <c r="J72" s="133"/>
      <c r="K72" s="115">
        <v>8</v>
      </c>
      <c r="L72" s="115">
        <v>8</v>
      </c>
      <c r="M72" s="115">
        <v>8</v>
      </c>
      <c r="N72" s="115">
        <v>7</v>
      </c>
      <c r="O72" s="133"/>
      <c r="P72" s="133"/>
      <c r="Q72" s="133"/>
      <c r="R72" s="115">
        <v>8</v>
      </c>
      <c r="S72" s="115">
        <v>8</v>
      </c>
      <c r="T72" s="115">
        <v>8</v>
      </c>
      <c r="U72" s="115">
        <v>8</v>
      </c>
      <c r="V72" s="115">
        <v>8</v>
      </c>
      <c r="W72" s="133"/>
      <c r="X72" s="133"/>
      <c r="Y72" s="115">
        <v>8</v>
      </c>
      <c r="Z72" s="115">
        <v>8</v>
      </c>
      <c r="AA72" s="133"/>
      <c r="AB72" s="115">
        <v>8</v>
      </c>
      <c r="AC72" s="115">
        <v>8</v>
      </c>
      <c r="AD72" s="133"/>
      <c r="AE72" s="133"/>
      <c r="AF72" s="115">
        <v>8</v>
      </c>
      <c r="AG72" s="115">
        <v>8</v>
      </c>
      <c r="AH72" s="115"/>
      <c r="AI72" s="113"/>
      <c r="AJ72" s="113"/>
      <c r="AK72" s="116">
        <f t="shared" si="127"/>
        <v>159</v>
      </c>
    </row>
    <row r="73">
      <c r="A73" s="108">
        <v>37</v>
      </c>
      <c r="B73" s="113" t="str">
        <f>VLOOKUP($A73,Сотрудники!$A$3:$L$1202,2,0)</f>
        <v xml:space="preserve">Ионов Евгений</v>
      </c>
      <c r="C73" s="113" t="str">
        <f>VLOOKUP($A73,Сотрудники!$A$3:$L$1202,8,0)</f>
        <v>Москва</v>
      </c>
      <c r="D73" s="115">
        <v>8</v>
      </c>
      <c r="E73" s="115">
        <v>8</v>
      </c>
      <c r="F73" s="115">
        <v>8</v>
      </c>
      <c r="G73" s="115">
        <v>8</v>
      </c>
      <c r="H73" s="115">
        <v>8</v>
      </c>
      <c r="I73" s="133"/>
      <c r="J73" s="133"/>
      <c r="K73" s="115">
        <v>8</v>
      </c>
      <c r="L73" s="115">
        <v>8</v>
      </c>
      <c r="M73" s="115">
        <v>8</v>
      </c>
      <c r="N73" s="115">
        <v>7</v>
      </c>
      <c r="O73" s="133"/>
      <c r="P73" s="133"/>
      <c r="Q73" s="133"/>
      <c r="R73" s="115">
        <v>8</v>
      </c>
      <c r="S73" s="115">
        <v>8</v>
      </c>
      <c r="T73" s="115">
        <v>8</v>
      </c>
      <c r="U73" s="115">
        <v>8</v>
      </c>
      <c r="V73" s="115">
        <v>8</v>
      </c>
      <c r="W73" s="133"/>
      <c r="X73" s="133"/>
      <c r="Y73" s="115">
        <v>8</v>
      </c>
      <c r="Z73" s="115">
        <v>8</v>
      </c>
      <c r="AA73" s="133"/>
      <c r="AB73" s="115">
        <v>8</v>
      </c>
      <c r="AC73" s="115">
        <v>8</v>
      </c>
      <c r="AD73" s="133"/>
      <c r="AE73" s="133"/>
      <c r="AF73" s="115">
        <v>8</v>
      </c>
      <c r="AG73" s="115">
        <v>8</v>
      </c>
      <c r="AH73" s="115"/>
      <c r="AI73" s="113"/>
      <c r="AJ73" s="113"/>
      <c r="AK73" s="116">
        <f t="shared" si="127"/>
        <v>159</v>
      </c>
    </row>
    <row r="74">
      <c r="A74" s="108">
        <v>38</v>
      </c>
      <c r="B74" s="113" t="s">
        <v>129</v>
      </c>
      <c r="C74" s="113" t="str">
        <f>VLOOKUP($A74,Сотрудники!$A$3:$L$1202,8,0)</f>
        <v>Москва</v>
      </c>
      <c r="D74" s="115">
        <v>8</v>
      </c>
      <c r="E74" s="115">
        <v>8</v>
      </c>
      <c r="F74" s="115">
        <v>8</v>
      </c>
      <c r="G74" s="115">
        <v>8</v>
      </c>
      <c r="H74" s="115">
        <v>8</v>
      </c>
      <c r="I74" s="133"/>
      <c r="J74" s="133"/>
      <c r="K74" s="115">
        <v>8</v>
      </c>
      <c r="L74" s="115">
        <v>8</v>
      </c>
      <c r="M74" s="115">
        <v>8</v>
      </c>
      <c r="N74" s="115">
        <v>7</v>
      </c>
      <c r="O74" s="133"/>
      <c r="P74" s="133"/>
      <c r="Q74" s="133"/>
      <c r="R74" s="115">
        <v>8</v>
      </c>
      <c r="S74" s="115">
        <v>8</v>
      </c>
      <c r="T74" s="115">
        <v>8</v>
      </c>
      <c r="U74" s="115">
        <v>8</v>
      </c>
      <c r="V74" s="115">
        <v>8</v>
      </c>
      <c r="W74" s="133"/>
      <c r="X74" s="133"/>
      <c r="Y74" s="115">
        <v>8</v>
      </c>
      <c r="Z74" s="115">
        <v>8</v>
      </c>
      <c r="AA74" s="133"/>
      <c r="AB74" s="115">
        <v>8</v>
      </c>
      <c r="AC74" s="115">
        <v>8</v>
      </c>
      <c r="AD74" s="133"/>
      <c r="AE74" s="133"/>
      <c r="AF74" s="115">
        <v>8</v>
      </c>
      <c r="AG74" s="115">
        <v>8</v>
      </c>
      <c r="AH74" s="115"/>
      <c r="AI74" s="113"/>
      <c r="AJ74" s="113"/>
      <c r="AK74" s="116">
        <f t="shared" si="127"/>
        <v>159</v>
      </c>
    </row>
    <row r="75">
      <c r="A75" s="108">
        <v>39</v>
      </c>
      <c r="B75" s="113" t="s">
        <v>127</v>
      </c>
      <c r="C75" s="113" t="str">
        <f>VLOOKUP($A75,Сотрудники!$A$3:$L$1202,8,0)</f>
        <v>Москва</v>
      </c>
      <c r="D75" s="115">
        <v>8</v>
      </c>
      <c r="E75" s="115">
        <v>8</v>
      </c>
      <c r="F75" s="115">
        <v>8</v>
      </c>
      <c r="G75" s="115">
        <v>8</v>
      </c>
      <c r="H75" s="115">
        <v>8</v>
      </c>
      <c r="I75" s="133"/>
      <c r="J75" s="133"/>
      <c r="K75" s="115">
        <v>8</v>
      </c>
      <c r="L75" s="115">
        <v>8</v>
      </c>
      <c r="M75" s="115">
        <v>8</v>
      </c>
      <c r="N75" s="115">
        <v>7</v>
      </c>
      <c r="O75" s="133"/>
      <c r="P75" s="133"/>
      <c r="Q75" s="133"/>
      <c r="R75" s="115">
        <v>8</v>
      </c>
      <c r="S75" s="115">
        <v>8</v>
      </c>
      <c r="T75" s="115">
        <v>8</v>
      </c>
      <c r="U75" s="115">
        <v>8</v>
      </c>
      <c r="V75" s="115">
        <v>8</v>
      </c>
      <c r="W75" s="133"/>
      <c r="X75" s="133"/>
      <c r="Y75" s="115">
        <v>0</v>
      </c>
      <c r="Z75" s="115">
        <v>0</v>
      </c>
      <c r="AA75" s="133">
        <v>0</v>
      </c>
      <c r="AB75" s="115">
        <v>0</v>
      </c>
      <c r="AC75" s="115">
        <v>0</v>
      </c>
      <c r="AD75" s="133">
        <v>0</v>
      </c>
      <c r="AE75" s="133">
        <v>0</v>
      </c>
      <c r="AF75" s="115">
        <v>0</v>
      </c>
      <c r="AG75" s="115">
        <v>0</v>
      </c>
      <c r="AH75" s="115"/>
      <c r="AI75" s="113"/>
      <c r="AJ75" s="113"/>
      <c r="AK75" s="116">
        <f t="shared" si="127"/>
        <v>111</v>
      </c>
    </row>
    <row r="76">
      <c r="A76" s="108">
        <v>40</v>
      </c>
      <c r="B76" s="113" t="s">
        <v>130</v>
      </c>
      <c r="C76" s="113" t="str">
        <f>VLOOKUP($A76,Сотрудники!$A$3:$L$1202,8,0)</f>
        <v>Москва</v>
      </c>
      <c r="D76" s="115"/>
      <c r="E76" s="115"/>
      <c r="F76" s="115"/>
      <c r="G76" s="113"/>
      <c r="H76" s="113"/>
      <c r="I76" s="114"/>
      <c r="J76" s="114"/>
      <c r="K76" s="115">
        <v>8</v>
      </c>
      <c r="L76" s="115">
        <v>8</v>
      </c>
      <c r="M76" s="115">
        <v>8</v>
      </c>
      <c r="N76" s="115">
        <v>7</v>
      </c>
      <c r="O76" s="133"/>
      <c r="P76" s="133"/>
      <c r="Q76" s="133"/>
      <c r="R76" s="115">
        <v>8</v>
      </c>
      <c r="S76" s="115">
        <v>8</v>
      </c>
      <c r="T76" s="115">
        <v>8</v>
      </c>
      <c r="U76" s="115">
        <v>8</v>
      </c>
      <c r="V76" s="115">
        <v>8</v>
      </c>
      <c r="W76" s="133"/>
      <c r="X76" s="133"/>
      <c r="Y76" s="115">
        <v>8</v>
      </c>
      <c r="Z76" s="115">
        <v>8</v>
      </c>
      <c r="AA76" s="133"/>
      <c r="AB76" s="115">
        <v>8</v>
      </c>
      <c r="AC76" s="115">
        <v>8</v>
      </c>
      <c r="AD76" s="133"/>
      <c r="AE76" s="133"/>
      <c r="AF76" s="115">
        <v>8</v>
      </c>
      <c r="AG76" s="115">
        <v>8</v>
      </c>
      <c r="AH76" s="115"/>
      <c r="AI76" s="113"/>
      <c r="AJ76" s="113"/>
      <c r="AK76" s="116">
        <f t="shared" si="127"/>
        <v>119</v>
      </c>
    </row>
    <row r="77">
      <c r="A77" s="108">
        <v>41</v>
      </c>
      <c r="B77" s="113" t="s">
        <v>132</v>
      </c>
      <c r="C77" s="113" t="str">
        <f>VLOOKUP($A77,Сотрудники!$A$3:$L$1202,8,0)</f>
        <v>Москва</v>
      </c>
      <c r="D77" s="115"/>
      <c r="E77" s="115"/>
      <c r="F77" s="115"/>
      <c r="G77" s="113"/>
      <c r="H77" s="113"/>
      <c r="I77" s="114"/>
      <c r="J77" s="114"/>
      <c r="K77" s="113"/>
      <c r="L77" s="115"/>
      <c r="M77" s="113"/>
      <c r="N77" s="115"/>
      <c r="O77" s="133"/>
      <c r="P77" s="114"/>
      <c r="Q77" s="114"/>
      <c r="R77" s="113"/>
      <c r="S77" s="115"/>
      <c r="T77" s="115"/>
      <c r="U77" s="115"/>
      <c r="V77" s="115"/>
      <c r="W77" s="133"/>
      <c r="X77" s="114"/>
      <c r="Y77" s="113"/>
      <c r="Z77" s="115"/>
      <c r="AA77" s="133"/>
      <c r="AB77" s="115">
        <v>8</v>
      </c>
      <c r="AC77" s="115">
        <v>8</v>
      </c>
      <c r="AD77" s="133"/>
      <c r="AE77" s="133"/>
      <c r="AF77" s="115">
        <v>8</v>
      </c>
      <c r="AG77" s="115">
        <v>8</v>
      </c>
      <c r="AH77" s="115"/>
      <c r="AI77" s="113"/>
      <c r="AJ77" s="113"/>
      <c r="AK77" s="116">
        <f t="shared" si="127"/>
        <v>32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" workbookViewId="0" zoomScale="85">
      <selection activeCell="B41" activeCellId="0" sqref="B7:B41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3.1992187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663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Таблица256789101112[[#This Row],[Итого кол-во рабочих часов]]/8</f>
        <v>17.875</v>
      </c>
      <c r="G5" s="126">
        <v>2</v>
      </c>
      <c r="H5" s="126">
        <v>143</v>
      </c>
      <c r="I5" s="127" t="e">
        <f>VLOOKUP($A5,Сотрудники!$A$3:$L$1202,14,0)</f>
        <v>#REF!</v>
      </c>
      <c r="J5" s="128" t="e">
        <f t="shared" ref="J5:J37" si="128">I5/8</f>
        <v>#REF!</v>
      </c>
      <c r="K5" s="129" t="e">
        <f t="shared" ref="K5:K37" si="129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Таблица256789101112[[#This Row],[Итого кол-во рабочих часов]]/8</f>
        <v>19.875</v>
      </c>
      <c r="G6" s="126"/>
      <c r="H6" s="126">
        <v>159</v>
      </c>
      <c r="I6" s="127" t="e">
        <f>VLOOKUP($A6,Сотрудники!$A$3:$L$1202,14,0)</f>
        <v>#REF!</v>
      </c>
      <c r="J6" s="128" t="e">
        <f t="shared" si="128"/>
        <v>#REF!</v>
      </c>
      <c r="K6" s="129" t="e">
        <f t="shared" si="129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Таблица256789101112[[#This Row],[Итого кол-во рабочих часов]]/8</f>
        <v>19.875</v>
      </c>
      <c r="G7" s="131"/>
      <c r="H7" s="126">
        <v>159</v>
      </c>
      <c r="I7" s="127" t="e">
        <f>VLOOKUP($A7,Сотрудники!$A$3:$L$1202,14,0)</f>
        <v>#REF!</v>
      </c>
      <c r="J7" s="128" t="e">
        <f t="shared" si="128"/>
        <v>#REF!</v>
      </c>
      <c r="K7" s="129" t="e">
        <f t="shared" si="129"/>
        <v>#REF!</v>
      </c>
    </row>
    <row r="8" ht="33">
      <c r="A8" s="135">
        <v>5</v>
      </c>
      <c r="B8" s="125" t="str">
        <f>VLOOKUP($A8,Сотрудники!$A$3:$L$1202,2,0)</f>
        <v xml:space="preserve">Яковлев Дмитрий</v>
      </c>
      <c r="C8" s="125" t="str">
        <f>VLOOKUP($A8,Сотрудники!$A$3:$L$1202,9,0)</f>
        <v xml:space="preserve">Кредиты наличными 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Таблица256789101112[[#This Row],[Итого кол-во рабочих часов]]/8</f>
        <v>19.875</v>
      </c>
      <c r="G8" s="131"/>
      <c r="H8" s="126">
        <v>159</v>
      </c>
      <c r="I8" s="127" t="e">
        <f>VLOOKUP($A8,Сотрудники!$A$3:$L$1202,14,0)</f>
        <v>#REF!</v>
      </c>
      <c r="J8" s="128" t="e">
        <f t="shared" si="128"/>
        <v>#REF!</v>
      </c>
      <c r="K8" s="132" t="e">
        <f t="shared" si="129"/>
        <v>#REF!</v>
      </c>
    </row>
    <row r="9" ht="33">
      <c r="A9" s="135">
        <v>8</v>
      </c>
      <c r="B9" s="125" t="str">
        <f>VLOOKUP($A9,Сотрудники!$A$3:$L$1202,2,0)</f>
        <v xml:space="preserve">Хохлова Крестина</v>
      </c>
      <c r="C9" s="125" t="str">
        <f>VLOOKUP($A9,Сотрудники!$A$3:$L$1202,9,0)</f>
        <v xml:space="preserve">Ресурсное планирование</v>
      </c>
      <c r="D9" s="125">
        <f>VLOOKUP($A9,Сотрудники!$A$3:$L$1202,10,0)</f>
        <v>0.14999999999999999</v>
      </c>
      <c r="E9" s="136">
        <f>VLOOKUP($A9,Сотрудники!$A$3:$L$1202,11,0)</f>
        <v>150000</v>
      </c>
      <c r="F9" s="126">
        <f>H9/8</f>
        <v>19.875</v>
      </c>
      <c r="G9" s="131"/>
      <c r="H9" s="131">
        <v>159</v>
      </c>
      <c r="I9" s="127" t="e">
        <f>VLOOKUP($A9,Сотрудники!$A$3:$L$1202,14,0)</f>
        <v>#REF!</v>
      </c>
      <c r="J9" s="128" t="e">
        <f t="shared" si="128"/>
        <v>#REF!</v>
      </c>
      <c r="K9" s="132" t="e">
        <f t="shared" si="129"/>
        <v>#REF!</v>
      </c>
    </row>
    <row r="10" ht="49.5">
      <c r="A10" s="135">
        <v>9</v>
      </c>
      <c r="B10" s="125" t="str">
        <f>VLOOKUP($A10,Сотрудники!$A$3:$L$1202,2,0)</f>
        <v xml:space="preserve">Пойш Виталий</v>
      </c>
      <c r="C10" s="125" t="str">
        <f>VLOOKUP($A10,Сотрудники!$A$3:$L$1202,9,0)</f>
        <v xml:space="preserve">Единое окно сотрудника ЕОС ФЛ</v>
      </c>
      <c r="D10" s="125">
        <f>VLOOKUP($A10,Сотрудники!$A$3:$L$1202,10,0)</f>
        <v>0</v>
      </c>
      <c r="E10" s="125">
        <f>VLOOKUP($A10,Сотрудники!$A$3:$L$1202,11,0)</f>
        <v>303500</v>
      </c>
      <c r="F10" s="126">
        <f t="shared" ref="F10:F41" si="130">H10/8</f>
        <v>19.875</v>
      </c>
      <c r="G10" s="131"/>
      <c r="H10" s="131">
        <v>159</v>
      </c>
      <c r="I10" s="127" t="e">
        <f>VLOOKUP($A10,Сотрудники!$A$3:$L$1202,14,0)</f>
        <v>#REF!</v>
      </c>
      <c r="J10" s="128" t="e">
        <f t="shared" si="128"/>
        <v>#REF!</v>
      </c>
      <c r="K10" s="132" t="e">
        <f t="shared" si="129"/>
        <v>#REF!</v>
      </c>
    </row>
    <row r="11">
      <c r="A11" s="135">
        <v>10</v>
      </c>
      <c r="B11" s="125" t="str">
        <f>VLOOKUP($A11,Сотрудники!$A$3:$L$1202,2,0)</f>
        <v xml:space="preserve">Офицеров Дмитрий</v>
      </c>
      <c r="C11" s="125" t="str">
        <f>VLOOKUP($A11,Сотрудники!$A$3:$L$1202,9,0)</f>
        <v>приземление</v>
      </c>
      <c r="D11" s="125">
        <f>VLOOKUP($A11,Сотрудники!$A$3:$L$1202,10,0)</f>
        <v>0</v>
      </c>
      <c r="E11" s="125">
        <f>VLOOKUP($A11,Сотрудники!$A$3:$L$1202,11,0)</f>
        <v>218400</v>
      </c>
      <c r="F11" s="126">
        <f t="shared" si="130"/>
        <v>19.875</v>
      </c>
      <c r="G11" s="131"/>
      <c r="H11" s="131">
        <v>159</v>
      </c>
      <c r="I11" s="127" t="e">
        <f>VLOOKUP($A11,Сотрудники!$A$3:$L$1202,14,0)</f>
        <v>#REF!</v>
      </c>
      <c r="J11" s="128" t="e">
        <f t="shared" si="128"/>
        <v>#REF!</v>
      </c>
      <c r="K11" s="132" t="e">
        <f t="shared" si="129"/>
        <v>#REF!</v>
      </c>
    </row>
    <row r="12" ht="49.5">
      <c r="A12" s="135">
        <v>11</v>
      </c>
      <c r="B12" s="125" t="str">
        <f>VLOOKUP($A12,Сотрудники!$A$3:$L$1202,2,0)</f>
        <v xml:space="preserve">Муштекенов Тимур</v>
      </c>
      <c r="C12" s="125" t="str">
        <f>VLOOKUP($A12,Сотрудники!$A$3:$L$1202,9,0)</f>
        <v xml:space="preserve">Loan Manager/ Кредитный конвейер</v>
      </c>
      <c r="D12" s="125">
        <f>VLOOKUP($A12,Сотрудники!$A$3:$L$1202,10,0)</f>
        <v>0</v>
      </c>
      <c r="E12" s="125">
        <f>VLOOKUP($A12,Сотрудники!$A$3:$L$1202,11,0)</f>
        <v>0</v>
      </c>
      <c r="F12" s="126">
        <f t="shared" si="130"/>
        <v>19.875</v>
      </c>
      <c r="G12" s="131"/>
      <c r="H12" s="131">
        <v>159</v>
      </c>
      <c r="I12" s="127" t="e">
        <f>VLOOKUP($A12,Сотрудники!$A$3:$L$1202,14,0)</f>
        <v>#REF!</v>
      </c>
      <c r="J12" s="128" t="e">
        <f t="shared" si="128"/>
        <v>#REF!</v>
      </c>
      <c r="K12" s="132" t="e">
        <f t="shared" si="129"/>
        <v>#REF!</v>
      </c>
    </row>
    <row r="13">
      <c r="A13" s="135">
        <v>12</v>
      </c>
      <c r="B13" s="125" t="str">
        <f>VLOOKUP($A13,Сотрудники!$A$3:$L$1202,2,0)</f>
        <v xml:space="preserve">Нурбаева Елена</v>
      </c>
      <c r="C13" s="125" t="str">
        <f>VLOOKUP($A13,Сотрудники!$A$3:$L$1202,9,0)</f>
        <v>приземление</v>
      </c>
      <c r="D13" s="125">
        <f>VLOOKUP($A13,Сотрудники!$A$3:$L$1202,10,0)</f>
        <v>0</v>
      </c>
      <c r="E13" s="125">
        <f>VLOOKUP($A13,Сотрудники!$A$3:$L$1202,11,0)</f>
        <v>0</v>
      </c>
      <c r="F13" s="126">
        <f t="shared" si="130"/>
        <v>19.875</v>
      </c>
      <c r="G13" s="131"/>
      <c r="H13" s="131">
        <v>159</v>
      </c>
      <c r="I13" s="127" t="e">
        <f>VLOOKUP($A13,Сотрудники!$A$3:$L$1202,14,0)</f>
        <v>#REF!</v>
      </c>
      <c r="J13" s="128" t="e">
        <f t="shared" si="128"/>
        <v>#REF!</v>
      </c>
      <c r="K13" s="132" t="e">
        <f t="shared" si="129"/>
        <v>#REF!</v>
      </c>
    </row>
    <row r="14">
      <c r="A14" s="135">
        <v>13</v>
      </c>
      <c r="B14" s="125" t="str">
        <f>VLOOKUP($A14,Сотрудники!$A$3:$L$1202,2,0)</f>
        <v xml:space="preserve">Богданов Михаил</v>
      </c>
      <c r="C14" s="125" t="str">
        <f>VLOOKUP($A14,Сотрудники!$A$3:$L$1202,9,0)</f>
        <v xml:space="preserve">LM Риски</v>
      </c>
      <c r="D14" s="125">
        <f>VLOOKUP($A14,Сотрудники!$A$3:$L$1202,10,0)</f>
        <v>0</v>
      </c>
      <c r="E14" s="125">
        <f>VLOOKUP($A14,Сотрудники!$A$3:$L$1202,11,0)</f>
        <v>0</v>
      </c>
      <c r="F14" s="126">
        <f t="shared" si="130"/>
        <v>19.875</v>
      </c>
      <c r="G14" s="131"/>
      <c r="H14" s="131">
        <v>159</v>
      </c>
      <c r="I14" s="127" t="e">
        <f>VLOOKUP($A14,Сотрудники!$A$3:$L$1202,14,0)</f>
        <v>#REF!</v>
      </c>
      <c r="J14" s="128" t="e">
        <f t="shared" si="128"/>
        <v>#REF!</v>
      </c>
      <c r="K14" s="132" t="e">
        <f t="shared" si="129"/>
        <v>#REF!</v>
      </c>
    </row>
    <row r="15">
      <c r="A15" s="135">
        <v>14</v>
      </c>
      <c r="B15" s="125" t="str">
        <f>VLOOKUP($A15,Сотрудники!$A$3:$L$1202,2,0)</f>
        <v xml:space="preserve">Смирнова Екатерина</v>
      </c>
      <c r="C15" s="125" t="str">
        <f>VLOOKUP($A15,Сотрудники!$A$3:$L$1202,9,0)</f>
        <v>Tableau</v>
      </c>
      <c r="D15" s="125">
        <f>VLOOKUP($A15,Сотрудники!$A$3:$L$1202,10,0)</f>
        <v>0</v>
      </c>
      <c r="E15" s="125">
        <f>VLOOKUP($A15,Сотрудники!$A$3:$L$1202,11,0)</f>
        <v>0</v>
      </c>
      <c r="F15" s="126">
        <f t="shared" si="130"/>
        <v>19.875</v>
      </c>
      <c r="G15" s="131"/>
      <c r="H15" s="131">
        <v>159</v>
      </c>
      <c r="I15" s="127" t="e">
        <f>VLOOKUP($A15,Сотрудники!$A$3:$L$1202,14,0)</f>
        <v>#REF!</v>
      </c>
      <c r="J15" s="128" t="e">
        <f t="shared" si="128"/>
        <v>#REF!</v>
      </c>
      <c r="K15" s="132" t="e">
        <f t="shared" si="129"/>
        <v>#REF!</v>
      </c>
    </row>
    <row r="16" s="119" customFormat="1" ht="33">
      <c r="A16" s="135">
        <v>15</v>
      </c>
      <c r="B16" s="125" t="str">
        <f>VLOOKUP($A16,Сотрудники!$A$3:$L$1202,2,0)</f>
        <v xml:space="preserve">Герасимова Елизавета</v>
      </c>
      <c r="C16" s="125" t="str">
        <f>VLOOKUP($A16,Сотрудники!$A$3:$L$1202,9,0)</f>
        <v xml:space="preserve">Ресурсное планирование</v>
      </c>
      <c r="D16" s="125">
        <f>VLOOKUP($A16,Сотрудники!$A$3:$L$1202,10,0)</f>
        <v>0.14999999999999999</v>
      </c>
      <c r="E16" s="125">
        <f>VLOOKUP($A16,Сотрудники!$A$3:$L$1202,11,0)</f>
        <v>150000</v>
      </c>
      <c r="F16" s="126">
        <f t="shared" si="130"/>
        <v>19.875</v>
      </c>
      <c r="G16" s="131"/>
      <c r="H16" s="131">
        <v>159</v>
      </c>
      <c r="I16" s="127" t="e">
        <f>VLOOKUP($A16,Сотрудники!$A$3:$L$1202,14,0)</f>
        <v>#REF!</v>
      </c>
      <c r="J16" s="128" t="e">
        <f t="shared" si="128"/>
        <v>#REF!</v>
      </c>
      <c r="K16" s="132" t="e">
        <f t="shared" si="129"/>
        <v>#REF!</v>
      </c>
    </row>
    <row r="17" s="119" customFormat="1" ht="33">
      <c r="A17" s="135">
        <v>16</v>
      </c>
      <c r="B17" s="125" t="str">
        <f>VLOOKUP($A17,Сотрудники!$A$3:$L$1202,2,0)</f>
        <v xml:space="preserve">Абдуллаева Анжелика</v>
      </c>
      <c r="C17" s="125" t="str">
        <f>VLOOKUP($A17,Сотрудники!$A$3:$L$1202,9,0)</f>
        <v xml:space="preserve">Ресурсное планирование</v>
      </c>
      <c r="D17" s="125">
        <f>VLOOKUP($A17,Сотрудники!$A$3:$L$1202,10,0)</f>
        <v>0</v>
      </c>
      <c r="E17" s="125">
        <f>VLOOKUP($A17,Сотрудники!$A$3:$L$1202,11,0)</f>
        <v>0</v>
      </c>
      <c r="F17" s="126">
        <f t="shared" si="130"/>
        <v>19.875</v>
      </c>
      <c r="G17" s="131"/>
      <c r="H17" s="131">
        <v>159</v>
      </c>
      <c r="I17" s="127" t="e">
        <f>VLOOKUP($A17,Сотрудники!$A$3:$L$1202,14,0)</f>
        <v>#REF!</v>
      </c>
      <c r="J17" s="128" t="e">
        <f t="shared" si="128"/>
        <v>#REF!</v>
      </c>
      <c r="K17" s="132" t="e">
        <f t="shared" si="129"/>
        <v>#REF!</v>
      </c>
    </row>
    <row r="18" ht="66">
      <c r="A18" s="135">
        <v>17</v>
      </c>
      <c r="B18" s="125" t="str">
        <f>VLOOKUP($A18,Сотрудники!$A$3:$L$1202,2,0)</f>
        <v xml:space="preserve">Наймушин Евгений</v>
      </c>
      <c r="C18" s="125" t="str">
        <f>VLOOKUP($A18,Сотрудники!$A$3:$L$1202,9,0)</f>
        <v xml:space="preserve">МАПЛ (Модуль автоматизации программ лояльности)</v>
      </c>
      <c r="D18" s="125">
        <f>VLOOKUP($A18,Сотрудники!$A$3:$L$1202,10,0)</f>
        <v>0</v>
      </c>
      <c r="E18" s="125">
        <f>VLOOKUP($A18,Сотрудники!$A$3:$L$1202,11,0)</f>
        <v>344900</v>
      </c>
      <c r="F18" s="126">
        <f t="shared" si="130"/>
        <v>19.875</v>
      </c>
      <c r="G18" s="131"/>
      <c r="H18" s="131">
        <v>159</v>
      </c>
      <c r="I18" s="127" t="e">
        <f>VLOOKUP($A18,Сотрудники!$A$3:$L$1202,14,0)</f>
        <v>#REF!</v>
      </c>
      <c r="J18" s="128" t="e">
        <f t="shared" si="128"/>
        <v>#REF!</v>
      </c>
      <c r="K18" s="132" t="e">
        <f t="shared" si="129"/>
        <v>#REF!</v>
      </c>
    </row>
    <row r="19" ht="33">
      <c r="A19" s="135">
        <v>18</v>
      </c>
      <c r="B19" s="125" t="str">
        <f>VLOOKUP($A19,Сотрудники!$A$3:$L$1202,2,0)</f>
        <v xml:space="preserve">Тимиргалеев Иван</v>
      </c>
      <c r="C19" s="125" t="str">
        <f>VLOOKUP($A19,Сотрудники!$A$3:$L$1202,9,0)</f>
        <v xml:space="preserve">Пообъектный учёт залогов</v>
      </c>
      <c r="D19" s="125">
        <f>VLOOKUP($A19,Сотрудники!$A$3:$L$1202,10,0)</f>
        <v>0</v>
      </c>
      <c r="E19" s="125">
        <f>VLOOKUP($A19,Сотрудники!$A$3:$L$1202,11,0)</f>
        <v>0</v>
      </c>
      <c r="F19" s="126">
        <f t="shared" si="130"/>
        <v>19.875</v>
      </c>
      <c r="G19" s="131"/>
      <c r="H19" s="131">
        <v>159</v>
      </c>
      <c r="I19" s="127" t="e">
        <f>VLOOKUP($A19,Сотрудники!$A$3:$L$1202,14,0)</f>
        <v>#REF!</v>
      </c>
      <c r="J19" s="128" t="e">
        <f t="shared" si="128"/>
        <v>#REF!</v>
      </c>
      <c r="K19" s="132" t="e">
        <f t="shared" si="129"/>
        <v>#REF!</v>
      </c>
    </row>
    <row r="20">
      <c r="A20" s="135">
        <v>19</v>
      </c>
      <c r="B20" s="125" t="str">
        <f>VLOOKUP($A20,Сотрудники!$A$3:$L$1202,2,0)</f>
        <v xml:space="preserve">Лопатин Максим</v>
      </c>
      <c r="C20" s="125">
        <f>VLOOKUP($A20,Сотрудники!$A$3:$L$1202,9,0)</f>
        <v>0</v>
      </c>
      <c r="D20" s="125">
        <f>VLOOKUP($A20,Сотрудники!$A$3:$L$1202,10,0)</f>
        <v>0</v>
      </c>
      <c r="E20" s="136">
        <f>VLOOKUP($A20,Сотрудники!$A$3:$L$1202,11,0)</f>
        <v>0</v>
      </c>
      <c r="F20" s="126">
        <f t="shared" si="130"/>
        <v>19.875</v>
      </c>
      <c r="G20" s="131"/>
      <c r="H20" s="131">
        <v>159</v>
      </c>
      <c r="I20" s="127" t="e">
        <f>VLOOKUP($A20,Сотрудники!$A$3:$L$1202,14,0)</f>
        <v>#REF!</v>
      </c>
      <c r="J20" s="128" t="e">
        <f t="shared" si="128"/>
        <v>#REF!</v>
      </c>
      <c r="K20" s="132" t="e">
        <f t="shared" si="129"/>
        <v>#REF!</v>
      </c>
    </row>
    <row r="21">
      <c r="A21" s="135">
        <v>20</v>
      </c>
      <c r="B21" s="125" t="str">
        <f>VLOOKUP($A21,Сотрудники!$A$3:$L$1202,2,0)</f>
        <v xml:space="preserve">Калмурзаев Руслан </v>
      </c>
      <c r="C21" s="125" t="str">
        <f>VLOOKUP($A21,Сотрудники!$A$3:$L$1202,9,0)</f>
        <v>приземление</v>
      </c>
      <c r="D21" s="125">
        <f>VLOOKUP($A21,Сотрудники!$A$3:$L$1202,10,0)</f>
        <v>0</v>
      </c>
      <c r="E21" s="125">
        <f>VLOOKUP($A21,Сотрудники!$A$3:$L$1202,11,0)</f>
        <v>90000</v>
      </c>
      <c r="F21" s="126">
        <f t="shared" si="130"/>
        <v>13.875</v>
      </c>
      <c r="G21" s="131"/>
      <c r="H21" s="131">
        <v>111</v>
      </c>
      <c r="I21" s="127" t="e">
        <f>VLOOKUP($A21,Сотрудники!$A$3:$L$1202,14,0)</f>
        <v>#REF!</v>
      </c>
      <c r="J21" s="128" t="e">
        <f t="shared" si="128"/>
        <v>#REF!</v>
      </c>
      <c r="K21" s="132" t="e">
        <f t="shared" si="129"/>
        <v>#REF!</v>
      </c>
    </row>
    <row r="22">
      <c r="A22" s="135">
        <v>21</v>
      </c>
      <c r="B22" s="125" t="str">
        <f>VLOOKUP($A22,Сотрудники!$A$3:$L$1202,2,0)</f>
        <v xml:space="preserve">Шимберев Борис</v>
      </c>
      <c r="C22" s="125">
        <f>VLOOKUP($A22,Сотрудники!$A$3:$L$1202,9,0)</f>
        <v>0</v>
      </c>
      <c r="D22" s="125">
        <f>VLOOKUP($A22,Сотрудники!$A$3:$L$1202,10,0)</f>
        <v>0</v>
      </c>
      <c r="E22" s="125">
        <f>VLOOKUP($A22,Сотрудники!$A$3:$L$1202,11,0)</f>
        <v>0</v>
      </c>
      <c r="F22" s="126">
        <f t="shared" si="130"/>
        <v>16.875</v>
      </c>
      <c r="G22" s="131">
        <v>3</v>
      </c>
      <c r="H22" s="131">
        <v>135</v>
      </c>
      <c r="I22" s="127" t="e">
        <f>VLOOKUP($A22,Сотрудники!$A$3:$L$1202,14,0)</f>
        <v>#REF!</v>
      </c>
      <c r="J22" s="128" t="e">
        <f t="shared" si="128"/>
        <v>#REF!</v>
      </c>
      <c r="K22" s="132" t="e">
        <f t="shared" si="129"/>
        <v>#REF!</v>
      </c>
    </row>
    <row r="23">
      <c r="A23" s="135">
        <v>22</v>
      </c>
      <c r="B23" s="125" t="str">
        <f>VLOOKUP($A23,Сотрудники!$A$3:$L$1202,2,0)</f>
        <v xml:space="preserve">Виштак Татьяна</v>
      </c>
      <c r="C23" s="125" t="str">
        <f>VLOOKUP($A23,Сотрудники!$A$3:$L$1202,9,0)</f>
        <v>приземление</v>
      </c>
      <c r="D23" s="125">
        <f>VLOOKUP($A23,Сотрудники!$A$3:$L$1202,10,0)</f>
        <v>0</v>
      </c>
      <c r="E23" s="125" t="str">
        <f>VLOOKUP($A23,Сотрудники!$A$3:$L$1202,11,0)</f>
        <v xml:space="preserve">310 400 </v>
      </c>
      <c r="F23" s="126">
        <f t="shared" si="130"/>
        <v>19.875</v>
      </c>
      <c r="G23" s="131"/>
      <c r="H23" s="131">
        <v>159</v>
      </c>
      <c r="I23" s="127" t="e">
        <f>VLOOKUP($A23,Сотрудники!$A$3:$L$1202,14,0)</f>
        <v>#REF!</v>
      </c>
      <c r="J23" s="128" t="e">
        <f t="shared" si="128"/>
        <v>#REF!</v>
      </c>
      <c r="K23" s="132" t="e">
        <f t="shared" si="129"/>
        <v>#REF!</v>
      </c>
    </row>
    <row r="24">
      <c r="A24" s="135">
        <v>23</v>
      </c>
      <c r="B24" s="125" t="str">
        <f>VLOOKUP($A24,Сотрудники!$A$3:$L$1202,2,0)</f>
        <v xml:space="preserve">Путилов Александр</v>
      </c>
      <c r="C24" s="125">
        <f>VLOOKUP($A24,Сотрудники!$A$3:$L$1202,9,0)</f>
        <v>0</v>
      </c>
      <c r="D24" s="125">
        <f>VLOOKUP($A24,Сотрудники!$A$3:$L$1202,10,0)</f>
        <v>0</v>
      </c>
      <c r="E24" s="125">
        <f>VLOOKUP($A24,Сотрудники!$A$3:$L$1202,11,0)</f>
        <v>303500</v>
      </c>
      <c r="F24" s="126">
        <f t="shared" si="130"/>
        <v>19.875</v>
      </c>
      <c r="G24" s="131"/>
      <c r="H24" s="131">
        <v>159</v>
      </c>
      <c r="I24" s="127" t="e">
        <f>VLOOKUP($A24,Сотрудники!$A$3:$L$1202,14,0)</f>
        <v>#REF!</v>
      </c>
      <c r="J24" s="128" t="e">
        <f t="shared" si="128"/>
        <v>#REF!</v>
      </c>
      <c r="K24" s="132" t="e">
        <f t="shared" si="129"/>
        <v>#REF!</v>
      </c>
    </row>
    <row r="25" ht="33">
      <c r="A25" s="135">
        <v>24</v>
      </c>
      <c r="B25" s="125" t="str">
        <f>VLOOKUP($A25,Сотрудники!$A$3:$L$1202,2,0)</f>
        <v xml:space="preserve">Цыганкова Анастасия</v>
      </c>
      <c r="C25" s="125" t="str">
        <f>VLOOKUP($A25,Сотрудники!$A$3:$L$1202,9,0)</f>
        <v xml:space="preserve">Ресурсное планирование</v>
      </c>
      <c r="D25" s="125">
        <f>VLOOKUP($A25,Сотрудники!$A$3:$L$1202,10,0)</f>
        <v>0.14999999999999999</v>
      </c>
      <c r="E25" s="125">
        <f>VLOOKUP($A25,Сотрудники!$A$3:$L$1202,11,0)</f>
        <v>150000</v>
      </c>
      <c r="F25" s="126">
        <f t="shared" si="130"/>
        <v>19.875</v>
      </c>
      <c r="G25" s="131"/>
      <c r="H25" s="131">
        <v>159</v>
      </c>
      <c r="I25" s="127" t="e">
        <f>VLOOKUP($A25,Сотрудники!$A$3:$L$1202,14,0)</f>
        <v>#REF!</v>
      </c>
      <c r="J25" s="128" t="e">
        <f t="shared" si="128"/>
        <v>#REF!</v>
      </c>
      <c r="K25" s="132" t="e">
        <f t="shared" si="129"/>
        <v>#REF!</v>
      </c>
    </row>
    <row r="26">
      <c r="A26" s="135">
        <v>25</v>
      </c>
      <c r="B26" s="125" t="str">
        <f>VLOOKUP($A26,Сотрудники!$A$3:$L$1202,2,0)</f>
        <v xml:space="preserve">Беседин Игорь</v>
      </c>
      <c r="C26" s="125" t="str">
        <f>VLOOKUP($A26,Сотрудники!$A$3:$L$1202,9,0)</f>
        <v>приземление</v>
      </c>
      <c r="D26" s="125">
        <f>VLOOKUP($A26,Сотрудники!$A$3:$L$1202,10,0)</f>
        <v>0</v>
      </c>
      <c r="E26" s="125">
        <f>VLOOKUP($A26,Сотрудники!$A$3:$L$1202,11,0)</f>
        <v>310000</v>
      </c>
      <c r="F26" s="126">
        <f t="shared" si="130"/>
        <v>19.875</v>
      </c>
      <c r="G26" s="131"/>
      <c r="H26" s="131">
        <v>159</v>
      </c>
      <c r="I26" s="127" t="e">
        <f>VLOOKUP($A26,Сотрудники!$A$3:$L$1202,14,0)</f>
        <v>#REF!</v>
      </c>
      <c r="J26" s="128" t="e">
        <f t="shared" si="128"/>
        <v>#REF!</v>
      </c>
      <c r="K26" s="132" t="e">
        <f t="shared" si="129"/>
        <v>#REF!</v>
      </c>
    </row>
    <row r="27" ht="33">
      <c r="A27" s="135">
        <v>26</v>
      </c>
      <c r="B27" s="125" t="str">
        <f>VLOOKUP($A27,Сотрудники!$A$3:$L$1202,2,0)</f>
        <v xml:space="preserve">Молчанов Роман</v>
      </c>
      <c r="C27" s="125" t="str">
        <f>VLOOKUP($A27,Сотрудники!$A$3:$L$1202,9,0)</f>
        <v xml:space="preserve">Кредиты наличными </v>
      </c>
      <c r="D27" s="125">
        <f>VLOOKUP($A27,Сотрудники!$A$3:$L$1202,10,0)</f>
        <v>0</v>
      </c>
      <c r="E27" s="125">
        <f>VLOOKUP($A27,Сотрудники!$A$3:$L$1202,11,0)</f>
        <v>300000</v>
      </c>
      <c r="F27" s="126">
        <f t="shared" si="130"/>
        <v>19.875</v>
      </c>
      <c r="G27" s="131"/>
      <c r="H27" s="131">
        <v>159</v>
      </c>
      <c r="I27" s="127" t="e">
        <f>VLOOKUP($A27,Сотрудники!$A$3:$L$1202,14,0)</f>
        <v>#REF!</v>
      </c>
      <c r="J27" s="128" t="e">
        <f t="shared" si="128"/>
        <v>#REF!</v>
      </c>
      <c r="K27" s="132" t="e">
        <f t="shared" si="129"/>
        <v>#REF!</v>
      </c>
    </row>
    <row r="28">
      <c r="A28" s="135">
        <v>27</v>
      </c>
      <c r="B28" s="125" t="str">
        <f>VLOOKUP($A28,Сотрудники!$A$3:$L$1202,2,0)</f>
        <v xml:space="preserve">Пузанов Андрей</v>
      </c>
      <c r="C28" s="125">
        <f>VLOOKUP($A28,Сотрудники!$A$3:$L$1202,9,0)</f>
        <v>0</v>
      </c>
      <c r="D28" s="125">
        <f>VLOOKUP($A28,Сотрудники!$A$3:$L$1202,10,0)</f>
        <v>0</v>
      </c>
      <c r="E28" s="125">
        <f>VLOOKUP($A28,Сотрудники!$A$3:$L$1202,11,0)</f>
        <v>0</v>
      </c>
      <c r="F28" s="126">
        <f t="shared" si="130"/>
        <v>19.875</v>
      </c>
      <c r="G28" s="131"/>
      <c r="H28" s="131">
        <v>159</v>
      </c>
      <c r="I28" s="127" t="e">
        <f>VLOOKUP($A28,Сотрудники!$A$3:$L$1202,14,0)</f>
        <v>#REF!</v>
      </c>
      <c r="J28" s="128" t="e">
        <f t="shared" si="128"/>
        <v>#REF!</v>
      </c>
      <c r="K28" s="132" t="e">
        <f t="shared" si="129"/>
        <v>#REF!</v>
      </c>
    </row>
    <row r="29" ht="66">
      <c r="A29" s="135">
        <v>28</v>
      </c>
      <c r="B29" s="125" t="str">
        <f>VLOOKUP($A29,Сотрудники!$A$3:$L$1202,2,0)</f>
        <v xml:space="preserve">Хотулев Дмитрий</v>
      </c>
      <c r="C29" s="125" t="str">
        <f>VLOOKUP($A29,Сотрудники!$A$3:$L$1202,9,0)</f>
        <v xml:space="preserve">Платежи юридических лиц (Малый и средний бизнес)</v>
      </c>
      <c r="D29" s="125">
        <f>VLOOKUP($A29,Сотрудники!$A$3:$L$1202,10,0)</f>
        <v>0</v>
      </c>
      <c r="E29" s="125">
        <f>VLOOKUP($A29,Сотрудники!$A$3:$L$1202,11,0)</f>
        <v>0</v>
      </c>
      <c r="F29" s="126">
        <f t="shared" si="130"/>
        <v>19.875</v>
      </c>
      <c r="G29" s="131"/>
      <c r="H29" s="131">
        <v>159</v>
      </c>
      <c r="I29" s="127" t="e">
        <f>VLOOKUP($A29,Сотрудники!$A$3:$L$1202,14,0)</f>
        <v>#REF!</v>
      </c>
      <c r="J29" s="128" t="e">
        <f t="shared" si="128"/>
        <v>#REF!</v>
      </c>
      <c r="K29" s="132" t="e">
        <f t="shared" si="129"/>
        <v>#REF!</v>
      </c>
    </row>
    <row r="30">
      <c r="A30" s="135">
        <v>29</v>
      </c>
      <c r="B30" s="125" t="str">
        <f>VLOOKUP($A30,Сотрудники!$A$3:$L$1202,2,0)</f>
        <v xml:space="preserve">Воронцов Григорий</v>
      </c>
      <c r="C30" s="125" t="str">
        <f>VLOOKUP($A30,Сотрудники!$A$3:$L$1202,9,0)</f>
        <v>приземление</v>
      </c>
      <c r="D30" s="125">
        <f>VLOOKUP($A30,Сотрудники!$A$3:$L$1202,10,0)</f>
        <v>0</v>
      </c>
      <c r="E30" s="125">
        <f>VLOOKUP($A30,Сотрудники!$A$3:$L$1202,11,0)</f>
        <v>0</v>
      </c>
      <c r="F30" s="126">
        <f t="shared" si="130"/>
        <v>19.875</v>
      </c>
      <c r="G30" s="131"/>
      <c r="H30" s="131">
        <v>159</v>
      </c>
      <c r="I30" s="127" t="e">
        <f>VLOOKUP($A30,Сотрудники!$A$3:$L$1202,14,0)</f>
        <v>#REF!</v>
      </c>
      <c r="J30" s="128" t="e">
        <f t="shared" si="128"/>
        <v>#REF!</v>
      </c>
      <c r="K30" s="132" t="e">
        <f t="shared" si="129"/>
        <v>#REF!</v>
      </c>
    </row>
    <row r="31">
      <c r="A31" s="135">
        <v>30</v>
      </c>
      <c r="B31" s="125" t="str">
        <f>VLOOKUP($A31,Сотрудники!$A$3:$L$1202,2,0)</f>
        <v xml:space="preserve">Тарасов Алексей</v>
      </c>
      <c r="C31" s="125">
        <f>VLOOKUP($A31,Сотрудники!$A$3:$L$1202,9,0)</f>
        <v>0</v>
      </c>
      <c r="D31" s="125">
        <f>VLOOKUP($A31,Сотрудники!$A$3:$L$1202,10,0)</f>
        <v>0</v>
      </c>
      <c r="E31" s="125">
        <f>VLOOKUP($A31,Сотрудники!$A$3:$L$1202,11,0)</f>
        <v>248000</v>
      </c>
      <c r="F31" s="126">
        <f t="shared" si="130"/>
        <v>19.875</v>
      </c>
      <c r="G31" s="131"/>
      <c r="H31" s="131">
        <v>159</v>
      </c>
      <c r="I31" s="127" t="e">
        <f>VLOOKUP($A31,Сотрудники!$A$3:$L$1202,14,0)</f>
        <v>#REF!</v>
      </c>
      <c r="J31" s="128" t="e">
        <f t="shared" si="128"/>
        <v>#REF!</v>
      </c>
      <c r="K31" s="132" t="e">
        <f t="shared" si="129"/>
        <v>#REF!</v>
      </c>
    </row>
    <row r="32">
      <c r="A32" s="135">
        <v>31</v>
      </c>
      <c r="B32" s="125" t="str">
        <f>VLOOKUP($A32,Сотрудники!$A$3:$L$1202,2,0)</f>
        <v xml:space="preserve">Саринков Андрей</v>
      </c>
      <c r="C32" s="125">
        <f>VLOOKUP($A32,Сотрудники!$A$3:$L$1202,9,0)</f>
        <v>0</v>
      </c>
      <c r="D32" s="125">
        <f>VLOOKUP($A32,Сотрудники!$A$3:$L$1202,10,0)</f>
        <v>0</v>
      </c>
      <c r="E32" s="125">
        <f>VLOOKUP($A32,Сотрудники!$A$3:$L$1202,11,0)</f>
        <v>0</v>
      </c>
      <c r="F32" s="126">
        <f t="shared" si="130"/>
        <v>19.875</v>
      </c>
      <c r="G32" s="131"/>
      <c r="H32" s="131">
        <v>159</v>
      </c>
      <c r="I32" s="127" t="e">
        <f>VLOOKUP($A32,Сотрудники!$A$3:$L$1202,14,0)</f>
        <v>#REF!</v>
      </c>
      <c r="J32" s="128" t="e">
        <f t="shared" si="128"/>
        <v>#REF!</v>
      </c>
      <c r="K32" s="132" t="e">
        <f t="shared" si="129"/>
        <v>#REF!</v>
      </c>
    </row>
    <row r="33">
      <c r="A33" s="135">
        <v>32</v>
      </c>
      <c r="B33" s="125" t="str">
        <f>VLOOKUP($A33,Сотрудники!$A$3:$L$1202,2,0)</f>
        <v xml:space="preserve">Смердов Алексей</v>
      </c>
      <c r="C33" s="125">
        <f>VLOOKUP($A33,Сотрудники!$A$3:$L$1202,9,0)</f>
        <v>0</v>
      </c>
      <c r="D33" s="125">
        <f>VLOOKUP($A33,Сотрудники!$A$3:$L$1202,10,0)</f>
        <v>0</v>
      </c>
      <c r="E33" s="125">
        <f>VLOOKUP($A33,Сотрудники!$A$3:$L$1202,11,0)</f>
        <v>0</v>
      </c>
      <c r="F33" s="126">
        <f t="shared" si="130"/>
        <v>2</v>
      </c>
      <c r="G33" s="131"/>
      <c r="H33" s="131">
        <v>16</v>
      </c>
      <c r="I33" s="127" t="e">
        <f>VLOOKUP($A33,Сотрудники!$A$3:$L$1202,14,0)</f>
        <v>#REF!</v>
      </c>
      <c r="J33" s="128" t="e">
        <f t="shared" si="128"/>
        <v>#REF!</v>
      </c>
      <c r="K33" s="132" t="e">
        <f t="shared" si="129"/>
        <v>#REF!</v>
      </c>
    </row>
    <row r="34">
      <c r="A34" s="135">
        <v>33</v>
      </c>
      <c r="B34" s="125" t="str">
        <f>VLOOKUP($A34,Сотрудники!$A$3:$L$1202,2,0)</f>
        <v xml:space="preserve">Киевский Сергей</v>
      </c>
      <c r="C34" s="125">
        <f>VLOOKUP($A34,Сотрудники!$A$3:$L$1202,9,0)</f>
        <v>0</v>
      </c>
      <c r="D34" s="125">
        <f>VLOOKUP($A34,Сотрудники!$A$3:$L$1202,10,0)</f>
        <v>0</v>
      </c>
      <c r="E34" s="125">
        <f>VLOOKUP($A34,Сотрудники!$A$3:$L$1202,11,0)</f>
        <v>0</v>
      </c>
      <c r="F34" s="126">
        <f t="shared" si="130"/>
        <v>19.875</v>
      </c>
      <c r="G34" s="131"/>
      <c r="H34" s="131">
        <v>159</v>
      </c>
      <c r="I34" s="127" t="e">
        <f>VLOOKUP($A34,Сотрудники!$A$3:$L$1202,14,0)</f>
        <v>#REF!</v>
      </c>
      <c r="J34" s="128" t="e">
        <f t="shared" si="128"/>
        <v>#REF!</v>
      </c>
      <c r="K34" s="132" t="e">
        <f t="shared" si="129"/>
        <v>#REF!</v>
      </c>
    </row>
    <row r="35">
      <c r="A35" s="135">
        <v>35</v>
      </c>
      <c r="B35" s="125" t="str">
        <f>VLOOKUP($A35,Сотрудники!$A$3:$L$1202,2,0)</f>
        <v xml:space="preserve">Дмитриев Николай</v>
      </c>
      <c r="C35" s="125">
        <f>VLOOKUP($A35,Сотрудники!$A$3:$L$1202,9,0)</f>
        <v>0</v>
      </c>
      <c r="D35" s="125">
        <f>VLOOKUP($A35,Сотрудники!$A$3:$L$1202,10,0)</f>
        <v>0</v>
      </c>
      <c r="E35" s="125">
        <f>VLOOKUP($A35,Сотрудники!$A$3:$L$1202,11,0)</f>
        <v>0</v>
      </c>
      <c r="F35" s="126">
        <f t="shared" si="130"/>
        <v>19.875</v>
      </c>
      <c r="G35" s="131"/>
      <c r="H35" s="131">
        <v>159</v>
      </c>
      <c r="I35" s="127" t="e">
        <f>VLOOKUP($A35,Сотрудники!$A$3:$L$1202,14,0)</f>
        <v>#REF!</v>
      </c>
      <c r="J35" s="128" t="e">
        <f t="shared" si="128"/>
        <v>#REF!</v>
      </c>
      <c r="K35" s="132" t="e">
        <f t="shared" si="129"/>
        <v>#REF!</v>
      </c>
    </row>
    <row r="36">
      <c r="A36" s="135">
        <v>36</v>
      </c>
      <c r="B36" s="125" t="str">
        <f>VLOOKUP($A36,Сотрудники!$A$3:$L$1202,2,0)</f>
        <v xml:space="preserve">Юркин Николай</v>
      </c>
      <c r="C36" s="125">
        <f>VLOOKUP($A36,Сотрудники!$A$3:$L$1202,9,0)</f>
        <v>0</v>
      </c>
      <c r="D36" s="125">
        <f>VLOOKUP($A36,Сотрудники!$A$3:$L$1202,10,0)</f>
        <v>0</v>
      </c>
      <c r="E36" s="125">
        <f>VLOOKUP($A36,Сотрудники!$A$3:$L$1202,11,0)</f>
        <v>0</v>
      </c>
      <c r="F36" s="126">
        <f t="shared" si="130"/>
        <v>19.875</v>
      </c>
      <c r="G36" s="131"/>
      <c r="H36" s="131">
        <v>159</v>
      </c>
      <c r="I36" s="127" t="e">
        <f>VLOOKUP($A36,Сотрудники!$A$3:$L$1202,14,0)</f>
        <v>#REF!</v>
      </c>
      <c r="J36" s="128" t="e">
        <f t="shared" si="128"/>
        <v>#REF!</v>
      </c>
      <c r="K36" s="132" t="e">
        <f t="shared" si="129"/>
        <v>#REF!</v>
      </c>
    </row>
    <row r="37">
      <c r="A37" s="135">
        <v>37</v>
      </c>
      <c r="B37" s="125" t="str">
        <f>VLOOKUP($A37,Сотрудники!$A$3:$L$1202,2,0)</f>
        <v xml:space="preserve">Ионов Евгений</v>
      </c>
      <c r="C37" s="125">
        <f>VLOOKUP($A37,Сотрудники!$A$3:$L$1202,9,0)</f>
        <v>0</v>
      </c>
      <c r="D37" s="125">
        <f>VLOOKUP($A37,Сотрудники!$A$3:$L$1202,10,0)</f>
        <v>0</v>
      </c>
      <c r="E37" s="125">
        <f>VLOOKUP($A37,Сотрудники!$A$3:$L$1202,11,0)</f>
        <v>0</v>
      </c>
      <c r="F37" s="126">
        <f t="shared" si="130"/>
        <v>19.875</v>
      </c>
      <c r="G37" s="131"/>
      <c r="H37" s="131">
        <v>159</v>
      </c>
      <c r="I37" s="127" t="e">
        <f>VLOOKUP($A37,Сотрудники!$A$3:$L$1202,14,0)</f>
        <v>#REF!</v>
      </c>
      <c r="J37" s="128" t="e">
        <f t="shared" si="128"/>
        <v>#REF!</v>
      </c>
      <c r="K37" s="132" t="e">
        <f t="shared" si="129"/>
        <v>#REF!</v>
      </c>
    </row>
    <row r="38">
      <c r="A38" s="137">
        <v>38</v>
      </c>
      <c r="B38" s="125" t="str">
        <f>VLOOKUP($A38,Сотрудники!$A$3:$L$1202,2,0)</f>
        <v xml:space="preserve">Передков Константин</v>
      </c>
      <c r="C38" s="125">
        <f>VLOOKUP($A38,Сотрудники!$A$3:$L$1202,9,0)</f>
        <v>0</v>
      </c>
      <c r="D38" s="125">
        <f>VLOOKUP($A38,Сотрудники!$A$3:$L$1202,10,0)</f>
        <v>0</v>
      </c>
      <c r="E38" s="125">
        <f>VLOOKUP($A38,Сотрудники!$A$3:$L$1202,11,0)</f>
        <v>253000</v>
      </c>
      <c r="F38" s="126">
        <f t="shared" si="130"/>
        <v>19.875</v>
      </c>
      <c r="G38" s="131"/>
      <c r="H38" s="131">
        <v>159</v>
      </c>
      <c r="I38" s="127" t="e">
        <f>VLOOKUP($A38,Сотрудники!$A$3:$L$1202,14,0)</f>
        <v>#REF!</v>
      </c>
      <c r="J38" s="128" t="e">
        <f t="shared" ref="J38:J41" si="131">I38/8</f>
        <v>#REF!</v>
      </c>
      <c r="K38" s="132" t="e">
        <f t="shared" ref="K38:K41" si="132">+H38*J38</f>
        <v>#REF!</v>
      </c>
    </row>
    <row r="39">
      <c r="A39" s="137">
        <v>39</v>
      </c>
      <c r="B39" s="125" t="str">
        <f>VLOOKUP($A39,Сотрудники!$A$3:$L$1202,2,0)</f>
        <v xml:space="preserve">Дзядевич Екатерина</v>
      </c>
      <c r="C39" s="125">
        <f>VLOOKUP($A39,Сотрудники!$A$3:$L$1202,9,0)</f>
        <v>0</v>
      </c>
      <c r="D39" s="125">
        <f>VLOOKUP($A39,Сотрудники!$A$3:$L$1202,10,0)</f>
        <v>0.14999999999999999</v>
      </c>
      <c r="E39" s="125">
        <f>VLOOKUP($A39,Сотрудники!$A$3:$L$1202,11,0)</f>
        <v>146000</v>
      </c>
      <c r="F39" s="126">
        <f t="shared" si="130"/>
        <v>13.875</v>
      </c>
      <c r="G39" s="131"/>
      <c r="H39" s="131">
        <v>111</v>
      </c>
      <c r="I39" s="127" t="e">
        <f>VLOOKUP($A39,Сотрудники!$A$3:$L$1202,14,0)</f>
        <v>#REF!</v>
      </c>
      <c r="J39" s="128" t="e">
        <f t="shared" si="131"/>
        <v>#REF!</v>
      </c>
      <c r="K39" s="132" t="e">
        <f t="shared" si="132"/>
        <v>#REF!</v>
      </c>
    </row>
    <row r="40">
      <c r="A40" s="137">
        <v>40</v>
      </c>
      <c r="B40" s="125" t="str">
        <f>VLOOKUP($A40,Сотрудники!$A$3:$L$1202,2,0)</f>
        <v xml:space="preserve">Томских Виталий</v>
      </c>
      <c r="C40" s="125">
        <f>VLOOKUP($A40,Сотрудники!$A$3:$L$1202,9,0)</f>
        <v>0</v>
      </c>
      <c r="D40" s="125">
        <f>VLOOKUP($A40,Сотрудники!$A$3:$L$1202,10,0)</f>
        <v>0</v>
      </c>
      <c r="E40" s="125">
        <f>VLOOKUP($A40,Сотрудники!$A$3:$L$1202,11,0)</f>
        <v>0</v>
      </c>
      <c r="F40" s="126">
        <f t="shared" si="130"/>
        <v>14.875</v>
      </c>
      <c r="G40" s="131"/>
      <c r="H40" s="131">
        <v>119</v>
      </c>
      <c r="I40" s="127" t="e">
        <f>VLOOKUP($A40,Сотрудники!$A$3:$L$1202,14,0)</f>
        <v>#REF!</v>
      </c>
      <c r="J40" s="128" t="e">
        <f t="shared" si="131"/>
        <v>#REF!</v>
      </c>
      <c r="K40" s="132" t="e">
        <f t="shared" si="132"/>
        <v>#REF!</v>
      </c>
    </row>
    <row r="41">
      <c r="A41" s="137">
        <v>41</v>
      </c>
      <c r="B41" s="125" t="str">
        <f>VLOOKUP($A41,Сотрудники!$A$3:$L$1202,2,0)</f>
        <v xml:space="preserve">Новиков Роман</v>
      </c>
      <c r="C41" s="125">
        <f>VLOOKUP($A41,Сотрудники!$A$3:$L$1202,9,0)</f>
        <v>0</v>
      </c>
      <c r="D41" s="125">
        <f>VLOOKUP($A41,Сотрудники!$A$3:$L$1202,10,0)</f>
        <v>0</v>
      </c>
      <c r="E41" s="125">
        <f>VLOOKUP($A41,Сотрудники!$A$3:$L$1202,11,0)</f>
        <v>0</v>
      </c>
      <c r="F41" s="126">
        <f t="shared" si="130"/>
        <v>4</v>
      </c>
      <c r="G41" s="131"/>
      <c r="H41" s="131">
        <v>32</v>
      </c>
      <c r="I41" s="127" t="e">
        <f>VLOOKUP($A41,Сотрудники!$A$3:$L$1202,14,0)</f>
        <v>#REF!</v>
      </c>
      <c r="J41" s="128" t="e">
        <f t="shared" si="131"/>
        <v>#REF!</v>
      </c>
      <c r="K41" s="132" t="e">
        <f t="shared" si="132"/>
        <v>#REF!</v>
      </c>
    </row>
    <row r="42">
      <c r="K42" s="119" t="e">
        <f>SUM(K5:K41)</f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69">
      <pane activePane="bottomRight" state="frozen" topLeftCell="C3" xSplit="2" ySplit="2"/>
      <selection activeCell="A82" activeCellId="0" sqref="82:82"/>
    </sheetView>
  </sheetViews>
  <sheetFormatPr defaultColWidth="9" defaultRowHeight="16.5"/>
  <cols>
    <col customWidth="1" min="1" max="1" style="108" width="3.3984375"/>
    <col bestFit="1" customWidth="1" min="2" max="2" style="108" width="29.3984375"/>
    <col customWidth="1" min="3" max="3" style="108" width="25.5976562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1">
        <v>44013</v>
      </c>
      <c r="E2" s="112">
        <f>D2+1</f>
        <v>44014</v>
      </c>
      <c r="F2" s="112">
        <f t="shared" ref="F2:G2" si="133">E2+1</f>
        <v>44015</v>
      </c>
      <c r="G2" s="111">
        <f t="shared" si="133"/>
        <v>44016</v>
      </c>
      <c r="H2" s="111">
        <f>G2+1</f>
        <v>44017</v>
      </c>
      <c r="I2" s="112">
        <f t="shared" ref="I2:AF2" si="134">H2+1</f>
        <v>44018</v>
      </c>
      <c r="J2" s="112">
        <f t="shared" si="134"/>
        <v>44019</v>
      </c>
      <c r="K2" s="112">
        <f t="shared" si="134"/>
        <v>44020</v>
      </c>
      <c r="L2" s="112">
        <f t="shared" si="134"/>
        <v>44021</v>
      </c>
      <c r="M2" s="112">
        <f t="shared" si="134"/>
        <v>44022</v>
      </c>
      <c r="N2" s="111">
        <f t="shared" si="134"/>
        <v>44023</v>
      </c>
      <c r="O2" s="111">
        <f t="shared" si="134"/>
        <v>44024</v>
      </c>
      <c r="P2" s="112">
        <f t="shared" si="134"/>
        <v>44025</v>
      </c>
      <c r="Q2" s="112">
        <f t="shared" si="134"/>
        <v>44026</v>
      </c>
      <c r="R2" s="112">
        <f t="shared" si="134"/>
        <v>44027</v>
      </c>
      <c r="S2" s="112">
        <f t="shared" si="134"/>
        <v>44028</v>
      </c>
      <c r="T2" s="112">
        <f t="shared" si="134"/>
        <v>44029</v>
      </c>
      <c r="U2" s="111">
        <f t="shared" si="134"/>
        <v>44030</v>
      </c>
      <c r="V2" s="111">
        <f t="shared" si="134"/>
        <v>44031</v>
      </c>
      <c r="W2" s="112">
        <f t="shared" si="134"/>
        <v>44032</v>
      </c>
      <c r="X2" s="112">
        <f t="shared" si="134"/>
        <v>44033</v>
      </c>
      <c r="Y2" s="112">
        <f t="shared" si="134"/>
        <v>44034</v>
      </c>
      <c r="Z2" s="112">
        <f t="shared" si="134"/>
        <v>44035</v>
      </c>
      <c r="AA2" s="112">
        <f t="shared" si="134"/>
        <v>44036</v>
      </c>
      <c r="AB2" s="111">
        <f t="shared" si="134"/>
        <v>44037</v>
      </c>
      <c r="AC2" s="111">
        <f t="shared" si="134"/>
        <v>44038</v>
      </c>
      <c r="AD2" s="112">
        <f t="shared" si="134"/>
        <v>44039</v>
      </c>
      <c r="AE2" s="112">
        <f t="shared" si="134"/>
        <v>44040</v>
      </c>
      <c r="AF2" s="112">
        <f t="shared" si="134"/>
        <v>44041</v>
      </c>
      <c r="AG2" s="112">
        <f>+AF2+1</f>
        <v>44042</v>
      </c>
      <c r="AH2" s="112">
        <f>+AG2+1</f>
        <v>44043</v>
      </c>
      <c r="AI2" s="112">
        <f>+AH2+1</f>
        <v>44044</v>
      </c>
      <c r="AJ2" s="112">
        <f>+AI2+1</f>
        <v>44045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33" t="str">
        <f t="shared" ref="D3:AJ47" si="135">IF(ISBLANK(D51),"",IF(D51=0,"Выходной",IF(D51&lt;&gt;0,"Работал","")))</f>
        <v>Выходной</v>
      </c>
      <c r="E3" s="115" t="str">
        <f t="shared" si="135"/>
        <v>Выходной</v>
      </c>
      <c r="F3" s="115" t="str">
        <f t="shared" si="135"/>
        <v>Выходной</v>
      </c>
      <c r="G3" s="114" t="str">
        <f t="shared" si="135"/>
        <v>Выходной</v>
      </c>
      <c r="H3" s="114" t="str">
        <f t="shared" si="135"/>
        <v>Выходной</v>
      </c>
      <c r="I3" s="115" t="str">
        <f t="shared" si="135"/>
        <v>Выходной</v>
      </c>
      <c r="J3" s="115" t="str">
        <f t="shared" si="135"/>
        <v>Выходной</v>
      </c>
      <c r="K3" s="115" t="str">
        <f t="shared" si="135"/>
        <v>Выходной</v>
      </c>
      <c r="L3" s="115" t="str">
        <f t="shared" si="135"/>
        <v>Выходной</v>
      </c>
      <c r="M3" s="115" t="str">
        <f t="shared" si="135"/>
        <v>Выходной</v>
      </c>
      <c r="N3" s="133" t="str">
        <f t="shared" si="135"/>
        <v>Выходной</v>
      </c>
      <c r="O3" s="133" t="str">
        <f t="shared" si="135"/>
        <v>Выходной</v>
      </c>
      <c r="P3" s="115" t="str">
        <f t="shared" si="135"/>
        <v>Работал</v>
      </c>
      <c r="Q3" s="115" t="str">
        <f t="shared" si="135"/>
        <v>Работал</v>
      </c>
      <c r="R3" s="115" t="str">
        <f t="shared" si="135"/>
        <v>Работал</v>
      </c>
      <c r="S3" s="115" t="str">
        <f t="shared" si="135"/>
        <v>Работал</v>
      </c>
      <c r="T3" s="115" t="str">
        <f t="shared" si="135"/>
        <v>Работал</v>
      </c>
      <c r="U3" s="133" t="str">
        <f t="shared" si="135"/>
        <v/>
      </c>
      <c r="V3" s="133" t="str">
        <f t="shared" si="135"/>
        <v/>
      </c>
      <c r="W3" s="115" t="str">
        <f t="shared" si="135"/>
        <v>Работал</v>
      </c>
      <c r="X3" s="115" t="str">
        <f t="shared" si="135"/>
        <v>Работал</v>
      </c>
      <c r="Y3" s="115" t="str">
        <f t="shared" si="135"/>
        <v>Работал</v>
      </c>
      <c r="Z3" s="115" t="str">
        <f t="shared" si="135"/>
        <v>Работал</v>
      </c>
      <c r="AA3" s="115" t="str">
        <f t="shared" si="135"/>
        <v>Работал</v>
      </c>
      <c r="AB3" s="133" t="str">
        <f t="shared" si="135"/>
        <v/>
      </c>
      <c r="AC3" s="133" t="str">
        <f t="shared" si="135"/>
        <v/>
      </c>
      <c r="AD3" s="115" t="str">
        <f t="shared" si="135"/>
        <v>Работал</v>
      </c>
      <c r="AE3" s="115" t="str">
        <f t="shared" si="135"/>
        <v>Работал</v>
      </c>
      <c r="AF3" s="115" t="str">
        <f t="shared" si="135"/>
        <v>Работал</v>
      </c>
      <c r="AG3" s="115" t="str">
        <f t="shared" si="135"/>
        <v>Работал</v>
      </c>
      <c r="AH3" s="115" t="str">
        <f t="shared" si="135"/>
        <v>Работал</v>
      </c>
      <c r="AI3" s="115" t="str">
        <f t="shared" si="135"/>
        <v/>
      </c>
      <c r="AJ3" s="115" t="str">
        <f t="shared" si="135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33" t="str">
        <f t="shared" si="135"/>
        <v/>
      </c>
      <c r="E4" s="115" t="str">
        <f t="shared" si="135"/>
        <v>Работал</v>
      </c>
      <c r="F4" s="115" t="str">
        <f t="shared" si="135"/>
        <v>Работал</v>
      </c>
      <c r="G4" s="133" t="str">
        <f t="shared" si="135"/>
        <v/>
      </c>
      <c r="H4" s="133" t="str">
        <f t="shared" si="135"/>
        <v/>
      </c>
      <c r="I4" s="115" t="str">
        <f t="shared" si="135"/>
        <v>Работал</v>
      </c>
      <c r="J4" s="115" t="str">
        <f t="shared" si="135"/>
        <v>Работал</v>
      </c>
      <c r="K4" s="115" t="str">
        <f t="shared" si="135"/>
        <v>Работал</v>
      </c>
      <c r="L4" s="115" t="str">
        <f t="shared" si="135"/>
        <v>Работал</v>
      </c>
      <c r="M4" s="115" t="str">
        <f t="shared" si="135"/>
        <v>Работал</v>
      </c>
      <c r="N4" s="133" t="str">
        <f t="shared" si="135"/>
        <v/>
      </c>
      <c r="O4" s="133" t="str">
        <f t="shared" si="135"/>
        <v/>
      </c>
      <c r="P4" s="115" t="str">
        <f t="shared" si="135"/>
        <v>Работал</v>
      </c>
      <c r="Q4" s="115" t="str">
        <f t="shared" si="135"/>
        <v>Работал</v>
      </c>
      <c r="R4" s="115" t="str">
        <f t="shared" si="135"/>
        <v>Работал</v>
      </c>
      <c r="S4" s="115" t="str">
        <f t="shared" si="135"/>
        <v>Работал</v>
      </c>
      <c r="T4" s="115" t="str">
        <f t="shared" si="135"/>
        <v>Работал</v>
      </c>
      <c r="U4" s="133" t="str">
        <f t="shared" si="135"/>
        <v/>
      </c>
      <c r="V4" s="133" t="str">
        <f t="shared" si="135"/>
        <v/>
      </c>
      <c r="W4" s="115" t="str">
        <f t="shared" si="135"/>
        <v>Работал</v>
      </c>
      <c r="X4" s="115" t="str">
        <f t="shared" si="135"/>
        <v>Работал</v>
      </c>
      <c r="Y4" s="115" t="str">
        <f t="shared" si="135"/>
        <v>Работал</v>
      </c>
      <c r="Z4" s="115" t="str">
        <f t="shared" si="135"/>
        <v>Работал</v>
      </c>
      <c r="AA4" s="115" t="str">
        <f t="shared" si="135"/>
        <v>Работал</v>
      </c>
      <c r="AB4" s="133" t="str">
        <f t="shared" si="135"/>
        <v/>
      </c>
      <c r="AC4" s="133" t="str">
        <f t="shared" si="135"/>
        <v/>
      </c>
      <c r="AD4" s="115" t="str">
        <f t="shared" si="135"/>
        <v>Работал</v>
      </c>
      <c r="AE4" s="115" t="str">
        <f t="shared" si="135"/>
        <v>Работал</v>
      </c>
      <c r="AF4" s="115" t="str">
        <f t="shared" si="135"/>
        <v>Работал</v>
      </c>
      <c r="AG4" s="115" t="str">
        <f t="shared" si="135"/>
        <v>Работал</v>
      </c>
      <c r="AH4" s="115" t="str">
        <f t="shared" si="135"/>
        <v>Работал</v>
      </c>
      <c r="AI4" s="115" t="str">
        <f t="shared" si="135"/>
        <v/>
      </c>
      <c r="AJ4" s="115" t="str">
        <f t="shared" si="135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33" t="str">
        <f t="shared" si="135"/>
        <v/>
      </c>
      <c r="E5" s="115" t="str">
        <f t="shared" si="135"/>
        <v>Работал</v>
      </c>
      <c r="F5" s="115" t="str">
        <f t="shared" si="135"/>
        <v>Работал</v>
      </c>
      <c r="G5" s="133" t="str">
        <f t="shared" si="135"/>
        <v/>
      </c>
      <c r="H5" s="133" t="str">
        <f t="shared" si="135"/>
        <v/>
      </c>
      <c r="I5" s="115" t="str">
        <f t="shared" si="135"/>
        <v>Работал</v>
      </c>
      <c r="J5" s="115" t="str">
        <f t="shared" si="135"/>
        <v>Работал</v>
      </c>
      <c r="K5" s="115" t="str">
        <f t="shared" si="135"/>
        <v>Работал</v>
      </c>
      <c r="L5" s="115" t="str">
        <f t="shared" si="135"/>
        <v>Работал</v>
      </c>
      <c r="M5" s="115" t="str">
        <f t="shared" si="135"/>
        <v>Работал</v>
      </c>
      <c r="N5" s="133" t="str">
        <f t="shared" si="135"/>
        <v/>
      </c>
      <c r="O5" s="133" t="str">
        <f t="shared" si="135"/>
        <v/>
      </c>
      <c r="P5" s="115" t="str">
        <f t="shared" si="135"/>
        <v>Работал</v>
      </c>
      <c r="Q5" s="115" t="str">
        <f t="shared" si="135"/>
        <v>Работал</v>
      </c>
      <c r="R5" s="115" t="str">
        <f t="shared" si="135"/>
        <v>Работал</v>
      </c>
      <c r="S5" s="115" t="str">
        <f t="shared" si="135"/>
        <v>Работал</v>
      </c>
      <c r="T5" s="115" t="str">
        <f t="shared" si="135"/>
        <v>Работал</v>
      </c>
      <c r="U5" s="133" t="str">
        <f t="shared" si="135"/>
        <v/>
      </c>
      <c r="V5" s="133" t="str">
        <f t="shared" si="135"/>
        <v/>
      </c>
      <c r="W5" s="115" t="str">
        <f t="shared" si="135"/>
        <v>Работал</v>
      </c>
      <c r="X5" s="115" t="str">
        <f t="shared" si="135"/>
        <v>Работал</v>
      </c>
      <c r="Y5" s="115" t="str">
        <f t="shared" si="135"/>
        <v>Работал</v>
      </c>
      <c r="Z5" s="115" t="str">
        <f t="shared" si="135"/>
        <v>Работал</v>
      </c>
      <c r="AA5" s="115" t="str">
        <f t="shared" si="135"/>
        <v>Работал</v>
      </c>
      <c r="AB5" s="133" t="str">
        <f t="shared" si="135"/>
        <v/>
      </c>
      <c r="AC5" s="133" t="str">
        <f t="shared" si="135"/>
        <v/>
      </c>
      <c r="AD5" s="115" t="str">
        <f t="shared" si="135"/>
        <v>Работал</v>
      </c>
      <c r="AE5" s="115" t="str">
        <f t="shared" si="135"/>
        <v>Работал</v>
      </c>
      <c r="AF5" s="115" t="str">
        <f t="shared" si="135"/>
        <v>Работал</v>
      </c>
      <c r="AG5" s="115" t="str">
        <f t="shared" si="135"/>
        <v>Работал</v>
      </c>
      <c r="AH5" s="115" t="str">
        <f t="shared" si="135"/>
        <v>Работал</v>
      </c>
      <c r="AI5" s="115" t="str">
        <f t="shared" si="135"/>
        <v/>
      </c>
      <c r="AJ5" s="115" t="str">
        <f t="shared" si="135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33" t="str">
        <f t="shared" si="135"/>
        <v/>
      </c>
      <c r="E6" s="115" t="str">
        <f t="shared" si="135"/>
        <v>Работал</v>
      </c>
      <c r="F6" s="115" t="str">
        <f t="shared" si="135"/>
        <v>Работал</v>
      </c>
      <c r="G6" s="133" t="str">
        <f t="shared" si="135"/>
        <v/>
      </c>
      <c r="H6" s="133" t="str">
        <f t="shared" si="135"/>
        <v/>
      </c>
      <c r="I6" s="115" t="str">
        <f t="shared" si="135"/>
        <v>Работал</v>
      </c>
      <c r="J6" s="115" t="str">
        <f t="shared" si="135"/>
        <v>Работал</v>
      </c>
      <c r="K6" s="115" t="str">
        <f t="shared" si="135"/>
        <v>Работал</v>
      </c>
      <c r="L6" s="115" t="str">
        <f t="shared" si="135"/>
        <v>Работал</v>
      </c>
      <c r="M6" s="115" t="str">
        <f t="shared" si="135"/>
        <v>Работал</v>
      </c>
      <c r="N6" s="133" t="str">
        <f t="shared" si="135"/>
        <v/>
      </c>
      <c r="O6" s="133" t="str">
        <f t="shared" si="135"/>
        <v/>
      </c>
      <c r="P6" s="115" t="str">
        <f t="shared" si="135"/>
        <v>Работал</v>
      </c>
      <c r="Q6" s="115" t="str">
        <f t="shared" si="135"/>
        <v>Работал</v>
      </c>
      <c r="R6" s="115" t="str">
        <f t="shared" si="135"/>
        <v>Работал</v>
      </c>
      <c r="S6" s="115" t="str">
        <f t="shared" si="135"/>
        <v>Работал</v>
      </c>
      <c r="T6" s="115" t="str">
        <f t="shared" si="135"/>
        <v>Работал</v>
      </c>
      <c r="U6" s="133" t="str">
        <f t="shared" si="135"/>
        <v/>
      </c>
      <c r="V6" s="133" t="str">
        <f t="shared" si="135"/>
        <v/>
      </c>
      <c r="W6" s="115" t="str">
        <f t="shared" si="135"/>
        <v>Работал</v>
      </c>
      <c r="X6" s="115" t="str">
        <f t="shared" si="135"/>
        <v>Работал</v>
      </c>
      <c r="Y6" s="115" t="str">
        <f t="shared" si="135"/>
        <v>Работал</v>
      </c>
      <c r="Z6" s="115" t="str">
        <f t="shared" si="135"/>
        <v>Работал</v>
      </c>
      <c r="AA6" s="115" t="str">
        <f t="shared" si="135"/>
        <v>Работал</v>
      </c>
      <c r="AB6" s="133" t="str">
        <f t="shared" si="135"/>
        <v/>
      </c>
      <c r="AC6" s="133" t="str">
        <f t="shared" si="135"/>
        <v/>
      </c>
      <c r="AD6" s="115" t="str">
        <f t="shared" si="135"/>
        <v>Работал</v>
      </c>
      <c r="AE6" s="115" t="str">
        <f t="shared" si="135"/>
        <v>Работал</v>
      </c>
      <c r="AF6" s="115" t="str">
        <f t="shared" si="135"/>
        <v>Работал</v>
      </c>
      <c r="AG6" s="115" t="str">
        <f t="shared" si="135"/>
        <v>Работал</v>
      </c>
      <c r="AH6" s="115" t="str">
        <f t="shared" si="135"/>
        <v>Работал</v>
      </c>
      <c r="AI6" s="115" t="str">
        <f t="shared" si="135"/>
        <v/>
      </c>
      <c r="AJ6" s="115" t="str">
        <f t="shared" si="135"/>
        <v/>
      </c>
    </row>
    <row r="7">
      <c r="A7" s="108">
        <v>8</v>
      </c>
      <c r="B7" s="113" t="str">
        <f>VLOOKUP($A7,Сотрудники!$A$3:$L$1202,2,0)</f>
        <v xml:space="preserve">Хохлова Крестина</v>
      </c>
      <c r="C7" s="113" t="str">
        <f>VLOOKUP($A7,Сотрудники!$A$3:$L$1202,8,0)</f>
        <v>Москва</v>
      </c>
      <c r="D7" s="133" t="str">
        <f t="shared" si="135"/>
        <v/>
      </c>
      <c r="E7" s="115" t="str">
        <f t="shared" si="135"/>
        <v>Работал</v>
      </c>
      <c r="F7" s="115" t="str">
        <f t="shared" si="135"/>
        <v>Работал</v>
      </c>
      <c r="G7" s="133" t="str">
        <f t="shared" si="135"/>
        <v/>
      </c>
      <c r="H7" s="133" t="str">
        <f t="shared" si="135"/>
        <v/>
      </c>
      <c r="I7" s="115" t="str">
        <f t="shared" si="135"/>
        <v>Работал</v>
      </c>
      <c r="J7" s="115" t="str">
        <f t="shared" si="135"/>
        <v>Работал</v>
      </c>
      <c r="K7" s="115" t="str">
        <f t="shared" si="135"/>
        <v>Работал</v>
      </c>
      <c r="L7" s="115" t="str">
        <f t="shared" si="135"/>
        <v>Работал</v>
      </c>
      <c r="M7" s="115" t="str">
        <f t="shared" si="135"/>
        <v>Работал</v>
      </c>
      <c r="N7" s="133" t="str">
        <f t="shared" si="135"/>
        <v/>
      </c>
      <c r="O7" s="133" t="str">
        <f t="shared" si="135"/>
        <v/>
      </c>
      <c r="P7" s="115" t="str">
        <f t="shared" si="135"/>
        <v>Работал</v>
      </c>
      <c r="Q7" s="115" t="str">
        <f t="shared" si="135"/>
        <v>Работал</v>
      </c>
      <c r="R7" s="115" t="str">
        <f t="shared" si="135"/>
        <v>Работал</v>
      </c>
      <c r="S7" s="115" t="str">
        <f t="shared" si="135"/>
        <v>Работал</v>
      </c>
      <c r="T7" s="115" t="str">
        <f t="shared" si="135"/>
        <v>Работал</v>
      </c>
      <c r="U7" s="133" t="str">
        <f t="shared" si="135"/>
        <v/>
      </c>
      <c r="V7" s="133" t="str">
        <f t="shared" si="135"/>
        <v/>
      </c>
      <c r="W7" s="115" t="str">
        <f t="shared" si="135"/>
        <v>Работал</v>
      </c>
      <c r="X7" s="115" t="str">
        <f t="shared" si="135"/>
        <v>Работал</v>
      </c>
      <c r="Y7" s="115" t="str">
        <f t="shared" si="135"/>
        <v>Работал</v>
      </c>
      <c r="Z7" s="115" t="str">
        <f t="shared" si="135"/>
        <v>Работал</v>
      </c>
      <c r="AA7" s="115" t="str">
        <f t="shared" si="135"/>
        <v>Работал</v>
      </c>
      <c r="AB7" s="133" t="str">
        <f t="shared" si="135"/>
        <v/>
      </c>
      <c r="AC7" s="133" t="str">
        <f t="shared" si="135"/>
        <v/>
      </c>
      <c r="AD7" s="115" t="str">
        <f t="shared" si="135"/>
        <v>Работал</v>
      </c>
      <c r="AE7" s="115" t="str">
        <f t="shared" si="135"/>
        <v>Работал</v>
      </c>
      <c r="AF7" s="115" t="str">
        <f t="shared" si="135"/>
        <v>Работал</v>
      </c>
      <c r="AG7" s="115" t="str">
        <f t="shared" si="135"/>
        <v>Работал</v>
      </c>
      <c r="AH7" s="115" t="str">
        <f t="shared" si="135"/>
        <v>Работал</v>
      </c>
      <c r="AI7" s="115" t="str">
        <f t="shared" si="135"/>
        <v/>
      </c>
      <c r="AJ7" s="115" t="str">
        <f t="shared" si="135"/>
        <v/>
      </c>
    </row>
    <row r="8">
      <c r="A8" s="108">
        <v>9</v>
      </c>
      <c r="B8" s="113" t="str">
        <f>VLOOKUP($A8,Сотрудники!$A$3:$L$1202,2,0)</f>
        <v xml:space="preserve">Пойш Виталий</v>
      </c>
      <c r="C8" s="113" t="str">
        <f>VLOOKUP($A8,Сотрудники!$A$3:$L$1202,8,0)</f>
        <v>Екатеринбург</v>
      </c>
      <c r="D8" s="133" t="str">
        <f t="shared" si="135"/>
        <v/>
      </c>
      <c r="E8" s="115" t="str">
        <f t="shared" si="135"/>
        <v>Работал</v>
      </c>
      <c r="F8" s="115" t="str">
        <f t="shared" si="135"/>
        <v>Работал</v>
      </c>
      <c r="G8" s="133" t="str">
        <f t="shared" si="135"/>
        <v/>
      </c>
      <c r="H8" s="133" t="str">
        <f t="shared" si="135"/>
        <v/>
      </c>
      <c r="I8" s="115" t="str">
        <f t="shared" si="135"/>
        <v>Работал</v>
      </c>
      <c r="J8" s="115" t="str">
        <f t="shared" si="135"/>
        <v>Работал</v>
      </c>
      <c r="K8" s="115" t="str">
        <f t="shared" si="135"/>
        <v>Работал</v>
      </c>
      <c r="L8" s="115" t="str">
        <f t="shared" si="135"/>
        <v>Работал</v>
      </c>
      <c r="M8" s="115" t="str">
        <f t="shared" si="135"/>
        <v>Работал</v>
      </c>
      <c r="N8" s="133" t="str">
        <f t="shared" si="135"/>
        <v/>
      </c>
      <c r="O8" s="133" t="str">
        <f t="shared" si="135"/>
        <v/>
      </c>
      <c r="P8" s="115" t="str">
        <f t="shared" si="135"/>
        <v>Работал</v>
      </c>
      <c r="Q8" s="115" t="str">
        <f t="shared" si="135"/>
        <v>Работал</v>
      </c>
      <c r="R8" s="115" t="str">
        <f t="shared" si="135"/>
        <v>Работал</v>
      </c>
      <c r="S8" s="115" t="str">
        <f t="shared" si="135"/>
        <v>Работал</v>
      </c>
      <c r="T8" s="115" t="str">
        <f t="shared" si="135"/>
        <v>Работал</v>
      </c>
      <c r="U8" s="133" t="str">
        <f t="shared" si="135"/>
        <v/>
      </c>
      <c r="V8" s="133" t="str">
        <f t="shared" si="135"/>
        <v/>
      </c>
      <c r="W8" s="115" t="str">
        <f t="shared" si="135"/>
        <v>Работал</v>
      </c>
      <c r="X8" s="115" t="str">
        <f t="shared" si="135"/>
        <v>Работал</v>
      </c>
      <c r="Y8" s="115" t="str">
        <f t="shared" si="135"/>
        <v>Работал</v>
      </c>
      <c r="Z8" s="115" t="str">
        <f t="shared" si="135"/>
        <v>Работал</v>
      </c>
      <c r="AA8" s="115" t="str">
        <f t="shared" si="135"/>
        <v>Работал</v>
      </c>
      <c r="AB8" s="133" t="str">
        <f t="shared" si="135"/>
        <v/>
      </c>
      <c r="AC8" s="133" t="str">
        <f t="shared" si="135"/>
        <v/>
      </c>
      <c r="AD8" s="115" t="str">
        <f t="shared" si="135"/>
        <v>Работал</v>
      </c>
      <c r="AE8" s="115" t="str">
        <f t="shared" si="135"/>
        <v>Работал</v>
      </c>
      <c r="AF8" s="115" t="str">
        <f t="shared" si="135"/>
        <v>Работал</v>
      </c>
      <c r="AG8" s="115" t="str">
        <f t="shared" si="135"/>
        <v>Работал</v>
      </c>
      <c r="AH8" s="115" t="str">
        <f t="shared" si="135"/>
        <v>Работал</v>
      </c>
      <c r="AI8" s="115" t="str">
        <f t="shared" si="135"/>
        <v/>
      </c>
      <c r="AJ8" s="115" t="str">
        <f t="shared" si="135"/>
        <v/>
      </c>
    </row>
    <row r="9">
      <c r="A9" s="108">
        <v>10</v>
      </c>
      <c r="B9" s="113" t="str">
        <f>VLOOKUP($A9,Сотрудники!$A$3:$L$1202,2,0)</f>
        <v xml:space="preserve">Офицеров Дмитрий</v>
      </c>
      <c r="C9" s="113" t="str">
        <f>VLOOKUP($A9,Сотрудники!$A$3:$L$1202,8,0)</f>
        <v>СПБ</v>
      </c>
      <c r="D9" s="133" t="str">
        <f t="shared" si="135"/>
        <v/>
      </c>
      <c r="E9" s="115" t="str">
        <f t="shared" si="135"/>
        <v>Работал</v>
      </c>
      <c r="F9" s="115" t="str">
        <f t="shared" si="135"/>
        <v>Работал</v>
      </c>
      <c r="G9" s="133" t="str">
        <f t="shared" si="135"/>
        <v/>
      </c>
      <c r="H9" s="133" t="str">
        <f t="shared" si="135"/>
        <v/>
      </c>
      <c r="I9" s="115" t="str">
        <f t="shared" si="135"/>
        <v>Работал</v>
      </c>
      <c r="J9" s="115" t="str">
        <f t="shared" si="135"/>
        <v>Работал</v>
      </c>
      <c r="K9" s="115" t="str">
        <f t="shared" si="135"/>
        <v>Работал</v>
      </c>
      <c r="L9" s="115" t="str">
        <f t="shared" si="135"/>
        <v>Работал</v>
      </c>
      <c r="M9" s="115" t="str">
        <f t="shared" si="135"/>
        <v>Работал</v>
      </c>
      <c r="N9" s="133" t="str">
        <f t="shared" si="135"/>
        <v/>
      </c>
      <c r="O9" s="133" t="str">
        <f t="shared" si="135"/>
        <v/>
      </c>
      <c r="P9" s="115" t="str">
        <f t="shared" si="135"/>
        <v>Работал</v>
      </c>
      <c r="Q9" s="115" t="str">
        <f t="shared" si="135"/>
        <v>Работал</v>
      </c>
      <c r="R9" s="115" t="str">
        <f t="shared" si="135"/>
        <v>Работал</v>
      </c>
      <c r="S9" s="115" t="str">
        <f t="shared" si="135"/>
        <v>Работал</v>
      </c>
      <c r="T9" s="115" t="str">
        <f t="shared" si="135"/>
        <v>Работал</v>
      </c>
      <c r="U9" s="133" t="str">
        <f t="shared" si="135"/>
        <v/>
      </c>
      <c r="V9" s="133" t="str">
        <f t="shared" si="135"/>
        <v/>
      </c>
      <c r="W9" s="115" t="str">
        <f t="shared" si="135"/>
        <v>Работал</v>
      </c>
      <c r="X9" s="115" t="str">
        <f t="shared" si="135"/>
        <v>Работал</v>
      </c>
      <c r="Y9" s="115" t="str">
        <f t="shared" si="135"/>
        <v>Работал</v>
      </c>
      <c r="Z9" s="115" t="str">
        <f t="shared" si="135"/>
        <v>Работал</v>
      </c>
      <c r="AA9" s="115" t="str">
        <f t="shared" si="135"/>
        <v>Работал</v>
      </c>
      <c r="AB9" s="133" t="str">
        <f t="shared" si="135"/>
        <v/>
      </c>
      <c r="AC9" s="133" t="str">
        <f t="shared" si="135"/>
        <v/>
      </c>
      <c r="AD9" s="115" t="str">
        <f t="shared" si="135"/>
        <v>Работал</v>
      </c>
      <c r="AE9" s="115" t="str">
        <f t="shared" si="135"/>
        <v>Работал</v>
      </c>
      <c r="AF9" s="115" t="str">
        <f t="shared" si="135"/>
        <v>Работал</v>
      </c>
      <c r="AG9" s="115" t="str">
        <f t="shared" si="135"/>
        <v>Работал</v>
      </c>
      <c r="AH9" s="115" t="str">
        <f t="shared" si="135"/>
        <v>Работал</v>
      </c>
      <c r="AI9" s="115" t="str">
        <f t="shared" si="135"/>
        <v/>
      </c>
      <c r="AJ9" s="115" t="str">
        <f t="shared" si="135"/>
        <v/>
      </c>
    </row>
    <row r="10">
      <c r="A10" s="108">
        <v>11</v>
      </c>
      <c r="B10" s="113" t="str">
        <f>VLOOKUP($A10,Сотрудники!$A$3:$L$1202,2,0)</f>
        <v xml:space="preserve">Муштекенов Тимур</v>
      </c>
      <c r="C10" s="113" t="str">
        <f>VLOOKUP($A10,Сотрудники!$A$3:$L$1202,8,0)</f>
        <v>СПБ</v>
      </c>
      <c r="D10" s="133" t="str">
        <f t="shared" si="135"/>
        <v/>
      </c>
      <c r="E10" s="115" t="str">
        <f t="shared" si="135"/>
        <v>Работал</v>
      </c>
      <c r="F10" s="115" t="str">
        <f t="shared" si="135"/>
        <v>Работал</v>
      </c>
      <c r="G10" s="133" t="str">
        <f t="shared" si="135"/>
        <v/>
      </c>
      <c r="H10" s="133" t="str">
        <f t="shared" si="135"/>
        <v/>
      </c>
      <c r="I10" s="115" t="str">
        <f t="shared" si="135"/>
        <v>Работал</v>
      </c>
      <c r="J10" s="115" t="str">
        <f t="shared" si="135"/>
        <v>Работал</v>
      </c>
      <c r="K10" s="115" t="str">
        <f t="shared" si="135"/>
        <v>Работал</v>
      </c>
      <c r="L10" s="115" t="str">
        <f t="shared" si="135"/>
        <v>Работал</v>
      </c>
      <c r="M10" s="115" t="str">
        <f t="shared" si="135"/>
        <v>Работал</v>
      </c>
      <c r="N10" s="133" t="str">
        <f t="shared" si="135"/>
        <v/>
      </c>
      <c r="O10" s="133" t="str">
        <f t="shared" si="135"/>
        <v/>
      </c>
      <c r="P10" s="115" t="str">
        <f t="shared" si="135"/>
        <v>Работал</v>
      </c>
      <c r="Q10" s="115" t="str">
        <f t="shared" si="135"/>
        <v>Работал</v>
      </c>
      <c r="R10" s="115" t="str">
        <f t="shared" si="135"/>
        <v>Работал</v>
      </c>
      <c r="S10" s="115" t="str">
        <f t="shared" si="135"/>
        <v>Работал</v>
      </c>
      <c r="T10" s="115" t="str">
        <f t="shared" si="135"/>
        <v>Работал</v>
      </c>
      <c r="U10" s="133" t="str">
        <f t="shared" si="135"/>
        <v/>
      </c>
      <c r="V10" s="133" t="str">
        <f t="shared" si="135"/>
        <v/>
      </c>
      <c r="W10" s="115" t="str">
        <f t="shared" si="135"/>
        <v>Работал</v>
      </c>
      <c r="X10" s="115" t="str">
        <f t="shared" si="135"/>
        <v>Работал</v>
      </c>
      <c r="Y10" s="115" t="str">
        <f t="shared" si="135"/>
        <v>Работал</v>
      </c>
      <c r="Z10" s="115" t="str">
        <f t="shared" si="135"/>
        <v>Работал</v>
      </c>
      <c r="AA10" s="115" t="str">
        <f t="shared" si="135"/>
        <v>Работал</v>
      </c>
      <c r="AB10" s="133" t="str">
        <f t="shared" ref="AB10:AJ10" si="136">IF(ISBLANK(AB58),"",IF(AB58=0,"Выходной",IF(AB58&lt;&gt;0,"Работал","")))</f>
        <v/>
      </c>
      <c r="AC10" s="133" t="str">
        <f t="shared" si="136"/>
        <v/>
      </c>
      <c r="AD10" s="115" t="str">
        <f t="shared" si="136"/>
        <v>Работал</v>
      </c>
      <c r="AE10" s="115" t="str">
        <f t="shared" si="136"/>
        <v>Работал</v>
      </c>
      <c r="AF10" s="115" t="str">
        <f t="shared" si="136"/>
        <v>Работал</v>
      </c>
      <c r="AG10" s="115" t="str">
        <f t="shared" si="136"/>
        <v>Работал</v>
      </c>
      <c r="AH10" s="115" t="str">
        <f t="shared" si="136"/>
        <v>Работал</v>
      </c>
      <c r="AI10" s="115" t="str">
        <f t="shared" si="136"/>
        <v/>
      </c>
      <c r="AJ10" s="115" t="str">
        <f t="shared" si="136"/>
        <v/>
      </c>
    </row>
    <row r="11">
      <c r="A11" s="108">
        <v>13</v>
      </c>
      <c r="B11" s="113" t="str">
        <f>VLOOKUP($A11,Сотрудники!$A$3:$L$1202,2,0)</f>
        <v xml:space="preserve">Богданов Михаил</v>
      </c>
      <c r="C11" s="113" t="str">
        <f>VLOOKUP($A11,Сотрудники!$A$3:$L$1202,8,0)</f>
        <v>СПБ</v>
      </c>
      <c r="D11" s="133" t="str">
        <f t="shared" si="135"/>
        <v/>
      </c>
      <c r="E11" s="115" t="str">
        <f t="shared" si="135"/>
        <v>Работал</v>
      </c>
      <c r="F11" s="115" t="str">
        <f t="shared" si="135"/>
        <v>Работал</v>
      </c>
      <c r="G11" s="133" t="str">
        <f t="shared" si="135"/>
        <v/>
      </c>
      <c r="H11" s="133" t="str">
        <f t="shared" si="135"/>
        <v/>
      </c>
      <c r="I11" s="115" t="str">
        <f t="shared" si="135"/>
        <v>Работал</v>
      </c>
      <c r="J11" s="115" t="str">
        <f t="shared" si="135"/>
        <v>Работал</v>
      </c>
      <c r="K11" s="115" t="str">
        <f t="shared" si="135"/>
        <v>Работал</v>
      </c>
      <c r="L11" s="115" t="str">
        <f t="shared" si="135"/>
        <v>Работал</v>
      </c>
      <c r="M11" s="115" t="str">
        <f t="shared" si="135"/>
        <v>Работал</v>
      </c>
      <c r="N11" s="133" t="str">
        <f t="shared" si="135"/>
        <v/>
      </c>
      <c r="O11" s="133" t="str">
        <f t="shared" si="135"/>
        <v/>
      </c>
      <c r="P11" s="115" t="str">
        <f t="shared" si="135"/>
        <v>Работал</v>
      </c>
      <c r="Q11" s="115" t="str">
        <f t="shared" si="135"/>
        <v>Работал</v>
      </c>
      <c r="R11" s="115" t="str">
        <f t="shared" si="135"/>
        <v>Работал</v>
      </c>
      <c r="S11" s="115" t="str">
        <f t="shared" si="135"/>
        <v>Работал</v>
      </c>
      <c r="T11" s="115" t="str">
        <f t="shared" si="135"/>
        <v>Работал</v>
      </c>
      <c r="U11" s="133" t="str">
        <f t="shared" si="135"/>
        <v/>
      </c>
      <c r="V11" s="133" t="str">
        <f t="shared" si="135"/>
        <v/>
      </c>
      <c r="W11" s="115" t="str">
        <f t="shared" si="135"/>
        <v>Работал</v>
      </c>
      <c r="X11" s="115" t="str">
        <f t="shared" si="135"/>
        <v>Работал</v>
      </c>
      <c r="Y11" s="115" t="str">
        <f t="shared" si="135"/>
        <v>Работал</v>
      </c>
      <c r="Z11" s="115" t="str">
        <f t="shared" si="135"/>
        <v>Работал</v>
      </c>
      <c r="AA11" s="115" t="str">
        <f t="shared" si="135"/>
        <v>Работал</v>
      </c>
      <c r="AB11" s="133" t="str">
        <f t="shared" si="135"/>
        <v/>
      </c>
      <c r="AC11" s="133" t="str">
        <f t="shared" si="135"/>
        <v/>
      </c>
      <c r="AD11" s="115" t="str">
        <f t="shared" si="135"/>
        <v>Работал</v>
      </c>
      <c r="AE11" s="115" t="str">
        <f t="shared" si="135"/>
        <v>Работал</v>
      </c>
      <c r="AF11" s="115" t="str">
        <f t="shared" si="135"/>
        <v>Работал</v>
      </c>
      <c r="AG11" s="115" t="str">
        <f t="shared" si="135"/>
        <v>Работал</v>
      </c>
      <c r="AH11" s="115" t="str">
        <f t="shared" si="135"/>
        <v>Работал</v>
      </c>
      <c r="AI11" s="115" t="str">
        <f t="shared" si="135"/>
        <v/>
      </c>
      <c r="AJ11" s="115" t="str">
        <f t="shared" si="135"/>
        <v/>
      </c>
    </row>
    <row r="12">
      <c r="A12" s="108">
        <v>14</v>
      </c>
      <c r="B12" s="113" t="str">
        <f>VLOOKUP($A12,Сотрудники!$A$3:$L$1202,2,0)</f>
        <v xml:space="preserve">Смирнова Екатерина</v>
      </c>
      <c r="C12" s="113" t="str">
        <f>VLOOKUP($A12,Сотрудники!$A$3:$L$1202,8,0)</f>
        <v>Москва</v>
      </c>
      <c r="D12" s="133" t="str">
        <f t="shared" si="135"/>
        <v/>
      </c>
      <c r="E12" s="115" t="str">
        <f t="shared" si="135"/>
        <v>Работал</v>
      </c>
      <c r="F12" s="115" t="str">
        <f t="shared" si="135"/>
        <v>Работал</v>
      </c>
      <c r="G12" s="133" t="str">
        <f t="shared" si="135"/>
        <v/>
      </c>
      <c r="H12" s="133" t="str">
        <f t="shared" si="135"/>
        <v/>
      </c>
      <c r="I12" s="115" t="str">
        <f t="shared" si="135"/>
        <v>Работал</v>
      </c>
      <c r="J12" s="115" t="str">
        <f t="shared" si="135"/>
        <v>Работал</v>
      </c>
      <c r="K12" s="115" t="str">
        <f t="shared" si="135"/>
        <v>Работал</v>
      </c>
      <c r="L12" s="115" t="str">
        <f t="shared" si="135"/>
        <v>Работал</v>
      </c>
      <c r="M12" s="115" t="str">
        <f t="shared" si="135"/>
        <v>Работал</v>
      </c>
      <c r="N12" s="133" t="str">
        <f t="shared" si="135"/>
        <v/>
      </c>
      <c r="O12" s="133" t="str">
        <f t="shared" si="135"/>
        <v/>
      </c>
      <c r="P12" s="115" t="str">
        <f t="shared" si="135"/>
        <v>Работал</v>
      </c>
      <c r="Q12" s="115" t="str">
        <f t="shared" si="135"/>
        <v>Работал</v>
      </c>
      <c r="R12" s="115" t="str">
        <f t="shared" si="135"/>
        <v>Работал</v>
      </c>
      <c r="S12" s="115" t="str">
        <f t="shared" si="135"/>
        <v>Работал</v>
      </c>
      <c r="T12" s="115" t="str">
        <f t="shared" si="135"/>
        <v>Работал</v>
      </c>
      <c r="U12" s="133" t="str">
        <f t="shared" si="135"/>
        <v/>
      </c>
      <c r="V12" s="133" t="str">
        <f t="shared" si="135"/>
        <v/>
      </c>
      <c r="W12" s="115" t="str">
        <f t="shared" si="135"/>
        <v>Работал</v>
      </c>
      <c r="X12" s="115" t="str">
        <f t="shared" si="135"/>
        <v>Работал</v>
      </c>
      <c r="Y12" s="115" t="str">
        <f t="shared" si="135"/>
        <v>Работал</v>
      </c>
      <c r="Z12" s="115" t="str">
        <f t="shared" si="135"/>
        <v>Работал</v>
      </c>
      <c r="AA12" s="115" t="str">
        <f t="shared" si="135"/>
        <v>Работал</v>
      </c>
      <c r="AB12" s="133" t="str">
        <f t="shared" si="135"/>
        <v/>
      </c>
      <c r="AC12" s="133" t="str">
        <f t="shared" si="135"/>
        <v/>
      </c>
      <c r="AD12" s="115" t="str">
        <f t="shared" si="135"/>
        <v>Работал</v>
      </c>
      <c r="AE12" s="115" t="str">
        <f t="shared" si="135"/>
        <v>Работал</v>
      </c>
      <c r="AF12" s="115" t="str">
        <f t="shared" si="135"/>
        <v>Работал</v>
      </c>
      <c r="AG12" s="115" t="str">
        <f t="shared" si="135"/>
        <v>Работал</v>
      </c>
      <c r="AH12" s="115" t="str">
        <f t="shared" si="135"/>
        <v>Работал</v>
      </c>
      <c r="AI12" s="115" t="str">
        <f t="shared" si="135"/>
        <v/>
      </c>
      <c r="AJ12" s="115" t="str">
        <f t="shared" si="135"/>
        <v/>
      </c>
    </row>
    <row r="13">
      <c r="A13" s="108">
        <v>15</v>
      </c>
      <c r="B13" s="113" t="str">
        <f>VLOOKUP($A13,Сотрудники!$A$3:$L$1202,2,0)</f>
        <v xml:space="preserve">Герасимова Елизавета</v>
      </c>
      <c r="C13" s="113" t="str">
        <f>VLOOKUP($A13,Сотрудники!$A$3:$L$1202,8,0)</f>
        <v>Москва</v>
      </c>
      <c r="D13" s="133" t="str">
        <f t="shared" si="135"/>
        <v/>
      </c>
      <c r="E13" s="115" t="str">
        <f t="shared" si="135"/>
        <v>Работал</v>
      </c>
      <c r="F13" s="115" t="str">
        <f t="shared" si="135"/>
        <v>Работал</v>
      </c>
      <c r="G13" s="133" t="str">
        <f t="shared" si="135"/>
        <v/>
      </c>
      <c r="H13" s="133" t="str">
        <f t="shared" si="135"/>
        <v/>
      </c>
      <c r="I13" s="115" t="str">
        <f t="shared" si="135"/>
        <v>Работал</v>
      </c>
      <c r="J13" s="115" t="str">
        <f t="shared" si="135"/>
        <v>Работал</v>
      </c>
      <c r="K13" s="115" t="str">
        <f t="shared" si="135"/>
        <v>Работал</v>
      </c>
      <c r="L13" s="115" t="str">
        <f t="shared" si="135"/>
        <v>Работал</v>
      </c>
      <c r="M13" s="115" t="str">
        <f t="shared" si="135"/>
        <v>Работал</v>
      </c>
      <c r="N13" s="133" t="str">
        <f t="shared" si="135"/>
        <v/>
      </c>
      <c r="O13" s="133" t="str">
        <f t="shared" si="135"/>
        <v/>
      </c>
      <c r="P13" s="115" t="str">
        <f t="shared" si="135"/>
        <v>Работал</v>
      </c>
      <c r="Q13" s="115" t="str">
        <f t="shared" si="135"/>
        <v>Работал</v>
      </c>
      <c r="R13" s="115" t="str">
        <f t="shared" si="135"/>
        <v>Работал</v>
      </c>
      <c r="S13" s="115" t="str">
        <f t="shared" si="135"/>
        <v>Работал</v>
      </c>
      <c r="T13" s="115" t="str">
        <f t="shared" si="135"/>
        <v>Работал</v>
      </c>
      <c r="U13" s="133" t="str">
        <f t="shared" si="135"/>
        <v/>
      </c>
      <c r="V13" s="133" t="str">
        <f t="shared" si="135"/>
        <v/>
      </c>
      <c r="W13" s="115" t="str">
        <f t="shared" si="135"/>
        <v>Работал</v>
      </c>
      <c r="X13" s="115" t="str">
        <f t="shared" si="135"/>
        <v>Работал</v>
      </c>
      <c r="Y13" s="115" t="str">
        <f t="shared" si="135"/>
        <v>Работал</v>
      </c>
      <c r="Z13" s="115" t="str">
        <f t="shared" si="135"/>
        <v>Работал</v>
      </c>
      <c r="AA13" s="115" t="str">
        <f t="shared" si="135"/>
        <v>Работал</v>
      </c>
      <c r="AB13" s="133" t="str">
        <f t="shared" si="135"/>
        <v/>
      </c>
      <c r="AC13" s="133" t="str">
        <f t="shared" si="135"/>
        <v/>
      </c>
      <c r="AD13" s="115" t="str">
        <f t="shared" si="135"/>
        <v>Работал</v>
      </c>
      <c r="AE13" s="115" t="str">
        <f t="shared" si="135"/>
        <v>Работал</v>
      </c>
      <c r="AF13" s="115" t="str">
        <f t="shared" si="135"/>
        <v>Работал</v>
      </c>
      <c r="AG13" s="115" t="str">
        <f t="shared" si="135"/>
        <v>Работал</v>
      </c>
      <c r="AH13" s="115" t="str">
        <f t="shared" si="135"/>
        <v>Работал</v>
      </c>
      <c r="AI13" s="115" t="str">
        <f t="shared" si="135"/>
        <v/>
      </c>
      <c r="AJ13" s="115" t="str">
        <f t="shared" si="135"/>
        <v/>
      </c>
    </row>
    <row r="14">
      <c r="A14" s="108">
        <v>16</v>
      </c>
      <c r="B14" s="113" t="str">
        <f>VLOOKUP($A14,Сотрудники!$A$3:$L$1202,2,0)</f>
        <v xml:space="preserve">Абдуллаева Анжелика</v>
      </c>
      <c r="C14" s="113" t="str">
        <f>VLOOKUP($A14,Сотрудники!$A$3:$L$1202,8,0)</f>
        <v>Москва</v>
      </c>
      <c r="D14" s="133" t="str">
        <f t="shared" si="135"/>
        <v/>
      </c>
      <c r="E14" s="115" t="str">
        <f t="shared" si="135"/>
        <v>Работал</v>
      </c>
      <c r="F14" s="115" t="str">
        <f t="shared" si="135"/>
        <v>Работал</v>
      </c>
      <c r="G14" s="133" t="str">
        <f t="shared" si="135"/>
        <v/>
      </c>
      <c r="H14" s="133" t="str">
        <f t="shared" si="135"/>
        <v/>
      </c>
      <c r="I14" s="115" t="str">
        <f t="shared" si="135"/>
        <v>Работал</v>
      </c>
      <c r="J14" s="115" t="str">
        <f t="shared" si="135"/>
        <v>Работал</v>
      </c>
      <c r="K14" s="115" t="str">
        <f t="shared" si="135"/>
        <v>Работал</v>
      </c>
      <c r="L14" s="115" t="str">
        <f t="shared" si="135"/>
        <v>Работал</v>
      </c>
      <c r="M14" s="115" t="str">
        <f t="shared" si="135"/>
        <v>Работал</v>
      </c>
      <c r="N14" s="133" t="str">
        <f t="shared" si="135"/>
        <v/>
      </c>
      <c r="O14" s="133" t="str">
        <f t="shared" si="135"/>
        <v/>
      </c>
      <c r="P14" s="115" t="str">
        <f t="shared" si="135"/>
        <v>Работал</v>
      </c>
      <c r="Q14" s="115" t="str">
        <f t="shared" si="135"/>
        <v>Работал</v>
      </c>
      <c r="R14" s="115" t="str">
        <f t="shared" si="135"/>
        <v>Работал</v>
      </c>
      <c r="S14" s="115" t="str">
        <f t="shared" si="135"/>
        <v>Работал</v>
      </c>
      <c r="T14" s="115" t="str">
        <f t="shared" si="135"/>
        <v>Работал</v>
      </c>
      <c r="U14" s="133" t="str">
        <f t="shared" si="135"/>
        <v/>
      </c>
      <c r="V14" s="133" t="str">
        <f t="shared" si="135"/>
        <v/>
      </c>
      <c r="W14" s="115" t="str">
        <f t="shared" si="135"/>
        <v>Работал</v>
      </c>
      <c r="X14" s="115" t="str">
        <f t="shared" si="135"/>
        <v>Работал</v>
      </c>
      <c r="Y14" s="115" t="str">
        <f t="shared" si="135"/>
        <v>Работал</v>
      </c>
      <c r="Z14" s="115" t="str">
        <f t="shared" si="135"/>
        <v>Работал</v>
      </c>
      <c r="AA14" s="115" t="str">
        <f t="shared" si="135"/>
        <v>Работал</v>
      </c>
      <c r="AB14" s="133" t="str">
        <f t="shared" si="135"/>
        <v/>
      </c>
      <c r="AC14" s="133" t="str">
        <f t="shared" si="135"/>
        <v/>
      </c>
      <c r="AD14" s="115" t="str">
        <f t="shared" si="135"/>
        <v>Работал</v>
      </c>
      <c r="AE14" s="115" t="str">
        <f t="shared" si="135"/>
        <v>Работал</v>
      </c>
      <c r="AF14" s="115" t="str">
        <f t="shared" si="135"/>
        <v>Работал</v>
      </c>
      <c r="AG14" s="115" t="str">
        <f t="shared" si="135"/>
        <v>Работал</v>
      </c>
      <c r="AH14" s="115" t="str">
        <f t="shared" si="135"/>
        <v>Работал</v>
      </c>
      <c r="AI14" s="115" t="str">
        <f t="shared" si="135"/>
        <v/>
      </c>
      <c r="AJ14" s="115" t="str">
        <f t="shared" si="135"/>
        <v/>
      </c>
    </row>
    <row r="15">
      <c r="A15" s="108">
        <v>17</v>
      </c>
      <c r="B15" s="113" t="str">
        <f>VLOOKUP($A15,Сотрудники!$A$3:$L$1202,2,0)</f>
        <v xml:space="preserve">Наймушин Евгений</v>
      </c>
      <c r="C15" s="113" t="str">
        <f>VLOOKUP($A15,Сотрудники!$A$3:$L$1202,8,0)</f>
        <v>Екатеринбург</v>
      </c>
      <c r="D15" s="133" t="str">
        <f t="shared" si="135"/>
        <v/>
      </c>
      <c r="E15" s="115" t="str">
        <f t="shared" si="135"/>
        <v>Работал</v>
      </c>
      <c r="F15" s="115" t="str">
        <f t="shared" si="135"/>
        <v>Работал</v>
      </c>
      <c r="G15" s="133" t="str">
        <f t="shared" si="135"/>
        <v/>
      </c>
      <c r="H15" s="133" t="str">
        <f t="shared" si="135"/>
        <v/>
      </c>
      <c r="I15" s="115" t="str">
        <f t="shared" si="135"/>
        <v>Работал</v>
      </c>
      <c r="J15" s="115" t="str">
        <f t="shared" si="135"/>
        <v>Работал</v>
      </c>
      <c r="K15" s="115" t="str">
        <f t="shared" si="135"/>
        <v>Работал</v>
      </c>
      <c r="L15" s="115" t="str">
        <f t="shared" si="135"/>
        <v>Работал</v>
      </c>
      <c r="M15" s="115" t="str">
        <f t="shared" si="135"/>
        <v>Работал</v>
      </c>
      <c r="N15" s="133" t="str">
        <f t="shared" si="135"/>
        <v/>
      </c>
      <c r="O15" s="133" t="str">
        <f t="shared" si="135"/>
        <v/>
      </c>
      <c r="P15" s="115" t="str">
        <f t="shared" si="135"/>
        <v>Работал</v>
      </c>
      <c r="Q15" s="115" t="str">
        <f t="shared" si="135"/>
        <v>Работал</v>
      </c>
      <c r="R15" s="115" t="str">
        <f t="shared" si="135"/>
        <v>Работал</v>
      </c>
      <c r="S15" s="115" t="str">
        <f t="shared" si="135"/>
        <v>Работал</v>
      </c>
      <c r="T15" s="115" t="str">
        <f t="shared" si="135"/>
        <v>Работал</v>
      </c>
      <c r="U15" s="133" t="str">
        <f t="shared" si="135"/>
        <v/>
      </c>
      <c r="V15" s="133" t="str">
        <f t="shared" si="135"/>
        <v/>
      </c>
      <c r="W15" s="115" t="str">
        <f t="shared" si="135"/>
        <v>Работал</v>
      </c>
      <c r="X15" s="115" t="str">
        <f t="shared" si="135"/>
        <v>Работал</v>
      </c>
      <c r="Y15" s="115" t="str">
        <f t="shared" si="135"/>
        <v>Работал</v>
      </c>
      <c r="Z15" s="115" t="str">
        <f t="shared" si="135"/>
        <v>Работал</v>
      </c>
      <c r="AA15" s="115" t="str">
        <f t="shared" si="135"/>
        <v>Работал</v>
      </c>
      <c r="AB15" s="133" t="str">
        <f t="shared" si="135"/>
        <v/>
      </c>
      <c r="AC15" s="133" t="str">
        <f t="shared" si="135"/>
        <v/>
      </c>
      <c r="AD15" s="115" t="str">
        <f t="shared" si="135"/>
        <v>Работал</v>
      </c>
      <c r="AE15" s="115" t="str">
        <f t="shared" si="135"/>
        <v>Работал</v>
      </c>
      <c r="AF15" s="115" t="str">
        <f t="shared" si="135"/>
        <v>Работал</v>
      </c>
      <c r="AG15" s="115" t="str">
        <f t="shared" si="135"/>
        <v>Работал</v>
      </c>
      <c r="AH15" s="115" t="str">
        <f t="shared" si="135"/>
        <v>Работал</v>
      </c>
      <c r="AI15" s="115" t="str">
        <f t="shared" si="135"/>
        <v/>
      </c>
      <c r="AJ15" s="115" t="str">
        <f t="shared" si="135"/>
        <v/>
      </c>
    </row>
    <row r="16">
      <c r="A16" s="108">
        <v>18</v>
      </c>
      <c r="B16" s="113" t="str">
        <f>VLOOKUP($A16,Сотрудники!$A$3:$L$1202,2,0)</f>
        <v xml:space="preserve">Тимиргалеев Иван</v>
      </c>
      <c r="C16" s="113" t="str">
        <f>VLOOKUP($A16,Сотрудники!$A$3:$L$1202,8,0)</f>
        <v>Екатеринбург</v>
      </c>
      <c r="D16" s="133" t="str">
        <f t="shared" si="135"/>
        <v/>
      </c>
      <c r="E16" s="115" t="str">
        <f t="shared" si="135"/>
        <v>Работал</v>
      </c>
      <c r="F16" s="115" t="str">
        <f t="shared" si="135"/>
        <v>Работал</v>
      </c>
      <c r="G16" s="133" t="str">
        <f t="shared" si="135"/>
        <v/>
      </c>
      <c r="H16" s="133" t="str">
        <f t="shared" si="135"/>
        <v/>
      </c>
      <c r="I16" s="115" t="str">
        <f t="shared" si="135"/>
        <v>Работал</v>
      </c>
      <c r="J16" s="115" t="str">
        <f t="shared" si="135"/>
        <v>Работал</v>
      </c>
      <c r="K16" s="115" t="str">
        <f t="shared" si="135"/>
        <v>Работал</v>
      </c>
      <c r="L16" s="115" t="str">
        <f t="shared" si="135"/>
        <v/>
      </c>
      <c r="M16" s="115" t="str">
        <f t="shared" si="135"/>
        <v/>
      </c>
      <c r="N16" s="133" t="str">
        <f t="shared" si="135"/>
        <v/>
      </c>
      <c r="O16" s="133" t="str">
        <f t="shared" si="135"/>
        <v/>
      </c>
      <c r="P16" s="115" t="str">
        <f t="shared" si="135"/>
        <v/>
      </c>
      <c r="Q16" s="115" t="str">
        <f t="shared" si="135"/>
        <v/>
      </c>
      <c r="R16" s="115" t="str">
        <f t="shared" si="135"/>
        <v/>
      </c>
      <c r="S16" s="115" t="str">
        <f t="shared" si="135"/>
        <v/>
      </c>
      <c r="T16" s="115" t="str">
        <f t="shared" si="135"/>
        <v/>
      </c>
      <c r="U16" s="133" t="str">
        <f t="shared" si="135"/>
        <v/>
      </c>
      <c r="V16" s="133" t="str">
        <f t="shared" si="135"/>
        <v/>
      </c>
      <c r="W16" s="115" t="str">
        <f t="shared" si="135"/>
        <v/>
      </c>
      <c r="X16" s="115" t="str">
        <f t="shared" si="135"/>
        <v/>
      </c>
      <c r="Y16" s="115" t="str">
        <f t="shared" si="135"/>
        <v/>
      </c>
      <c r="Z16" s="115" t="str">
        <f t="shared" si="135"/>
        <v/>
      </c>
      <c r="AA16" s="115" t="str">
        <f t="shared" si="135"/>
        <v/>
      </c>
      <c r="AB16" s="133" t="str">
        <f t="shared" si="135"/>
        <v/>
      </c>
      <c r="AC16" s="133" t="str">
        <f t="shared" si="135"/>
        <v/>
      </c>
      <c r="AD16" s="115" t="str">
        <f t="shared" si="135"/>
        <v/>
      </c>
      <c r="AE16" s="115" t="str">
        <f t="shared" si="135"/>
        <v/>
      </c>
      <c r="AF16" s="115" t="str">
        <f t="shared" si="135"/>
        <v/>
      </c>
      <c r="AG16" s="115" t="str">
        <f t="shared" si="135"/>
        <v/>
      </c>
      <c r="AH16" s="115" t="str">
        <f t="shared" si="135"/>
        <v/>
      </c>
      <c r="AI16" s="115" t="str">
        <f t="shared" si="135"/>
        <v/>
      </c>
      <c r="AJ16" s="115" t="str">
        <f t="shared" si="135"/>
        <v/>
      </c>
    </row>
    <row r="17">
      <c r="A17" s="108">
        <v>19</v>
      </c>
      <c r="B17" s="113" t="str">
        <f>VLOOKUP($A17,Сотрудники!$A$3:$L$1202,2,0)</f>
        <v xml:space="preserve">Лопатин Максим</v>
      </c>
      <c r="C17" s="113" t="str">
        <f>VLOOKUP($A17,Сотрудники!$A$3:$L$1202,8,0)</f>
        <v>Москва</v>
      </c>
      <c r="D17" s="133" t="str">
        <f t="shared" si="135"/>
        <v/>
      </c>
      <c r="E17" s="115" t="str">
        <f t="shared" si="135"/>
        <v>Работал</v>
      </c>
      <c r="F17" s="115" t="str">
        <f t="shared" si="135"/>
        <v>Работал</v>
      </c>
      <c r="G17" s="133" t="str">
        <f t="shared" si="135"/>
        <v/>
      </c>
      <c r="H17" s="133" t="str">
        <f t="shared" si="135"/>
        <v/>
      </c>
      <c r="I17" s="115" t="str">
        <f t="shared" si="135"/>
        <v>Работал</v>
      </c>
      <c r="J17" s="115" t="str">
        <f t="shared" si="135"/>
        <v>Работал</v>
      </c>
      <c r="K17" s="115" t="str">
        <f t="shared" si="135"/>
        <v>Работал</v>
      </c>
      <c r="L17" s="115" t="str">
        <f t="shared" si="135"/>
        <v>Работал</v>
      </c>
      <c r="M17" s="115" t="str">
        <f t="shared" si="135"/>
        <v>Работал</v>
      </c>
      <c r="N17" s="133" t="str">
        <f t="shared" si="135"/>
        <v/>
      </c>
      <c r="O17" s="133" t="str">
        <f t="shared" si="135"/>
        <v/>
      </c>
      <c r="P17" s="115" t="str">
        <f t="shared" si="135"/>
        <v>Работал</v>
      </c>
      <c r="Q17" s="115" t="str">
        <f t="shared" si="135"/>
        <v>Работал</v>
      </c>
      <c r="R17" s="115" t="str">
        <f t="shared" si="135"/>
        <v>Работал</v>
      </c>
      <c r="S17" s="115" t="str">
        <f t="shared" si="135"/>
        <v>Работал</v>
      </c>
      <c r="T17" s="115" t="str">
        <f t="shared" si="135"/>
        <v>Работал</v>
      </c>
      <c r="U17" s="133" t="str">
        <f t="shared" si="135"/>
        <v/>
      </c>
      <c r="V17" s="133" t="str">
        <f t="shared" si="135"/>
        <v/>
      </c>
      <c r="W17" s="115" t="str">
        <f t="shared" si="135"/>
        <v>Работал</v>
      </c>
      <c r="X17" s="115" t="str">
        <f t="shared" si="135"/>
        <v>Работал</v>
      </c>
      <c r="Y17" s="115" t="str">
        <f t="shared" si="135"/>
        <v>Работал</v>
      </c>
      <c r="Z17" s="115" t="str">
        <f t="shared" si="135"/>
        <v>Работал</v>
      </c>
      <c r="AA17" s="115" t="str">
        <f t="shared" si="135"/>
        <v>Работал</v>
      </c>
      <c r="AB17" s="133" t="str">
        <f t="shared" si="135"/>
        <v/>
      </c>
      <c r="AC17" s="133" t="str">
        <f t="shared" si="135"/>
        <v/>
      </c>
      <c r="AD17" s="115" t="str">
        <f t="shared" si="135"/>
        <v>Работал</v>
      </c>
      <c r="AE17" s="115" t="str">
        <f t="shared" si="135"/>
        <v>Работал</v>
      </c>
      <c r="AF17" s="115" t="str">
        <f t="shared" si="135"/>
        <v>Работал</v>
      </c>
      <c r="AG17" s="115" t="str">
        <f t="shared" si="135"/>
        <v>Работал</v>
      </c>
      <c r="AH17" s="115" t="str">
        <f t="shared" si="135"/>
        <v>Работал</v>
      </c>
      <c r="AI17" s="115" t="str">
        <f t="shared" si="135"/>
        <v/>
      </c>
      <c r="AJ17" s="115" t="str">
        <f t="shared" si="135"/>
        <v/>
      </c>
    </row>
    <row r="18">
      <c r="A18" s="108">
        <v>21</v>
      </c>
      <c r="B18" s="113" t="str">
        <f>VLOOKUP($A18,Сотрудники!$A$3:$L$1202,2,0)</f>
        <v xml:space="preserve">Шимберев Борис</v>
      </c>
      <c r="C18" s="113" t="str">
        <f>VLOOKUP($A18,Сотрудники!$A$3:$L$1202,8,0)</f>
        <v>СПБ</v>
      </c>
      <c r="D18" s="133" t="str">
        <f t="shared" si="135"/>
        <v/>
      </c>
      <c r="E18" s="115" t="str">
        <f t="shared" si="135"/>
        <v>Работал</v>
      </c>
      <c r="F18" s="115" t="str">
        <f t="shared" si="135"/>
        <v>Работал</v>
      </c>
      <c r="G18" s="133" t="str">
        <f t="shared" si="135"/>
        <v/>
      </c>
      <c r="H18" s="133" t="str">
        <f t="shared" si="135"/>
        <v/>
      </c>
      <c r="I18" s="115" t="str">
        <f t="shared" si="135"/>
        <v>Работал</v>
      </c>
      <c r="J18" s="115" t="str">
        <f t="shared" si="135"/>
        <v>Работал</v>
      </c>
      <c r="K18" s="115" t="str">
        <f t="shared" si="135"/>
        <v>Работал</v>
      </c>
      <c r="L18" s="115" t="str">
        <f t="shared" si="135"/>
        <v>Работал</v>
      </c>
      <c r="M18" s="115" t="str">
        <f t="shared" si="135"/>
        <v>Работал</v>
      </c>
      <c r="N18" s="133" t="str">
        <f t="shared" si="135"/>
        <v/>
      </c>
      <c r="O18" s="133" t="str">
        <f t="shared" si="135"/>
        <v/>
      </c>
      <c r="P18" s="115" t="str">
        <f t="shared" si="135"/>
        <v>Выходной</v>
      </c>
      <c r="Q18" s="115" t="str">
        <f t="shared" si="135"/>
        <v>Выходной</v>
      </c>
      <c r="R18" s="115" t="str">
        <f t="shared" si="135"/>
        <v>Выходной</v>
      </c>
      <c r="S18" s="115" t="str">
        <f t="shared" si="135"/>
        <v>Выходной</v>
      </c>
      <c r="T18" s="115" t="str">
        <f t="shared" si="135"/>
        <v>Выходной</v>
      </c>
      <c r="U18" s="133" t="str">
        <f t="shared" si="135"/>
        <v>Выходной</v>
      </c>
      <c r="V18" s="133" t="str">
        <f t="shared" si="135"/>
        <v>Выходной</v>
      </c>
      <c r="W18" s="115" t="str">
        <f t="shared" si="135"/>
        <v>Выходной</v>
      </c>
      <c r="X18" s="115" t="str">
        <f t="shared" si="135"/>
        <v>Выходной</v>
      </c>
      <c r="Y18" s="115" t="str">
        <f t="shared" si="135"/>
        <v>Выходной</v>
      </c>
      <c r="Z18" s="115" t="str">
        <f t="shared" si="135"/>
        <v>Выходной</v>
      </c>
      <c r="AA18" s="115" t="str">
        <f t="shared" si="135"/>
        <v>Выходной</v>
      </c>
      <c r="AB18" s="133" t="str">
        <f t="shared" si="135"/>
        <v>Выходной</v>
      </c>
      <c r="AC18" s="133" t="str">
        <f t="shared" si="135"/>
        <v>Выходной</v>
      </c>
      <c r="AD18" s="115" t="str">
        <f t="shared" si="135"/>
        <v>Работал</v>
      </c>
      <c r="AE18" s="115" t="str">
        <f t="shared" si="135"/>
        <v>Работал</v>
      </c>
      <c r="AF18" s="115" t="str">
        <f t="shared" si="135"/>
        <v>Работал</v>
      </c>
      <c r="AG18" s="115" t="str">
        <f t="shared" si="135"/>
        <v>Работал</v>
      </c>
      <c r="AH18" s="115" t="str">
        <f t="shared" si="135"/>
        <v>Работал</v>
      </c>
      <c r="AI18" s="115" t="str">
        <f t="shared" si="135"/>
        <v/>
      </c>
      <c r="AJ18" s="115" t="str">
        <f t="shared" si="135"/>
        <v/>
      </c>
    </row>
    <row r="19">
      <c r="A19" s="108">
        <v>22</v>
      </c>
      <c r="B19" s="113" t="str">
        <f>VLOOKUP($A19,Сотрудники!$A$3:$L$1202,2,0)</f>
        <v xml:space="preserve">Виштак Татьяна</v>
      </c>
      <c r="C19" s="113" t="str">
        <f>VLOOKUP($A19,Сотрудники!$A$3:$L$1202,8,0)</f>
        <v>Москва</v>
      </c>
      <c r="D19" s="133" t="str">
        <f t="shared" si="135"/>
        <v/>
      </c>
      <c r="E19" s="115" t="str">
        <f t="shared" si="135"/>
        <v>Работал</v>
      </c>
      <c r="F19" s="115" t="str">
        <f t="shared" si="135"/>
        <v>Работал</v>
      </c>
      <c r="G19" s="133" t="str">
        <f t="shared" si="135"/>
        <v/>
      </c>
      <c r="H19" s="133" t="str">
        <f t="shared" si="135"/>
        <v/>
      </c>
      <c r="I19" s="115" t="str">
        <f t="shared" si="135"/>
        <v>Работал</v>
      </c>
      <c r="J19" s="115" t="str">
        <f t="shared" si="135"/>
        <v>Работал</v>
      </c>
      <c r="K19" s="115" t="str">
        <f t="shared" si="135"/>
        <v>Работал</v>
      </c>
      <c r="L19" s="115" t="str">
        <f t="shared" si="135"/>
        <v>Работал</v>
      </c>
      <c r="M19" s="115" t="str">
        <f t="shared" si="135"/>
        <v>Работал</v>
      </c>
      <c r="N19" s="133" t="str">
        <f t="shared" si="135"/>
        <v/>
      </c>
      <c r="O19" s="133" t="str">
        <f t="shared" si="135"/>
        <v/>
      </c>
      <c r="P19" s="115" t="str">
        <f t="shared" si="135"/>
        <v>Работал</v>
      </c>
      <c r="Q19" s="115" t="str">
        <f t="shared" si="135"/>
        <v>Работал</v>
      </c>
      <c r="R19" s="115" t="str">
        <f t="shared" si="135"/>
        <v>Работал</v>
      </c>
      <c r="S19" s="115" t="str">
        <f t="shared" si="135"/>
        <v>Работал</v>
      </c>
      <c r="T19" s="115" t="str">
        <f t="shared" si="135"/>
        <v>Работал</v>
      </c>
      <c r="U19" s="133" t="str">
        <f t="shared" si="135"/>
        <v/>
      </c>
      <c r="V19" s="133" t="str">
        <f t="shared" si="135"/>
        <v/>
      </c>
      <c r="W19" s="115" t="str">
        <f t="shared" si="135"/>
        <v>Работал</v>
      </c>
      <c r="X19" s="115" t="str">
        <f t="shared" si="135"/>
        <v>Работал</v>
      </c>
      <c r="Y19" s="115" t="str">
        <f t="shared" si="135"/>
        <v>Работал</v>
      </c>
      <c r="Z19" s="115" t="str">
        <f t="shared" si="135"/>
        <v>Работал</v>
      </c>
      <c r="AA19" s="115" t="str">
        <f t="shared" si="135"/>
        <v>Работал</v>
      </c>
      <c r="AB19" s="133" t="str">
        <f t="shared" si="135"/>
        <v/>
      </c>
      <c r="AC19" s="133" t="str">
        <f t="shared" si="135"/>
        <v/>
      </c>
      <c r="AD19" s="115" t="str">
        <f t="shared" si="135"/>
        <v>Работал</v>
      </c>
      <c r="AE19" s="115" t="str">
        <f t="shared" si="135"/>
        <v>Работал</v>
      </c>
      <c r="AF19" s="115" t="str">
        <f t="shared" si="135"/>
        <v>Работал</v>
      </c>
      <c r="AG19" s="115" t="str">
        <f t="shared" si="135"/>
        <v>Работал</v>
      </c>
      <c r="AH19" s="115" t="str">
        <f t="shared" si="135"/>
        <v>Работал</v>
      </c>
      <c r="AI19" s="115" t="str">
        <f t="shared" si="135"/>
        <v/>
      </c>
      <c r="AJ19" s="115" t="str">
        <f t="shared" si="135"/>
        <v/>
      </c>
    </row>
    <row r="20">
      <c r="A20" s="108">
        <v>23</v>
      </c>
      <c r="B20" s="113" t="str">
        <f>VLOOKUP($A20,Сотрудники!$A$3:$L$1202,2,0)</f>
        <v xml:space="preserve">Путилов Александр</v>
      </c>
      <c r="C20" s="113" t="str">
        <f>VLOOKUP($A20,Сотрудники!$A$3:$L$1202,8,0)</f>
        <v>Екатеринбург</v>
      </c>
      <c r="D20" s="133" t="str">
        <f t="shared" si="135"/>
        <v/>
      </c>
      <c r="E20" s="115" t="str">
        <f t="shared" si="135"/>
        <v>Работал</v>
      </c>
      <c r="F20" s="115" t="str">
        <f t="shared" si="135"/>
        <v>Работал</v>
      </c>
      <c r="G20" s="133" t="str">
        <f t="shared" si="135"/>
        <v/>
      </c>
      <c r="H20" s="133" t="str">
        <f t="shared" si="135"/>
        <v/>
      </c>
      <c r="I20" s="115" t="str">
        <f t="shared" si="135"/>
        <v>Работал</v>
      </c>
      <c r="J20" s="115" t="str">
        <f t="shared" si="135"/>
        <v>Работал</v>
      </c>
      <c r="K20" s="115" t="str">
        <f t="shared" si="135"/>
        <v>Работал</v>
      </c>
      <c r="L20" s="115" t="str">
        <f t="shared" si="135"/>
        <v>Работал</v>
      </c>
      <c r="M20" s="115" t="str">
        <f t="shared" si="135"/>
        <v>Работал</v>
      </c>
      <c r="N20" s="133" t="str">
        <f t="shared" si="135"/>
        <v/>
      </c>
      <c r="O20" s="133" t="str">
        <f t="shared" si="135"/>
        <v/>
      </c>
      <c r="P20" s="115" t="str">
        <f t="shared" si="135"/>
        <v>Работал</v>
      </c>
      <c r="Q20" s="115" t="str">
        <f t="shared" si="135"/>
        <v>Работал</v>
      </c>
      <c r="R20" s="115" t="str">
        <f t="shared" si="135"/>
        <v>Работал</v>
      </c>
      <c r="S20" s="115" t="str">
        <f t="shared" si="135"/>
        <v>Работал</v>
      </c>
      <c r="T20" s="115" t="str">
        <f t="shared" si="135"/>
        <v>Работал</v>
      </c>
      <c r="U20" s="133" t="str">
        <f t="shared" si="135"/>
        <v/>
      </c>
      <c r="V20" s="133" t="str">
        <f t="shared" si="135"/>
        <v/>
      </c>
      <c r="W20" s="115" t="str">
        <f t="shared" si="135"/>
        <v>Выходной</v>
      </c>
      <c r="X20" s="115" t="str">
        <f t="shared" si="135"/>
        <v>Выходной</v>
      </c>
      <c r="Y20" s="115" t="str">
        <f t="shared" si="135"/>
        <v>Выходной</v>
      </c>
      <c r="Z20" s="115" t="str">
        <f t="shared" si="135"/>
        <v>Выходной</v>
      </c>
      <c r="AA20" s="115" t="str">
        <f t="shared" si="135"/>
        <v>Выходной</v>
      </c>
      <c r="AB20" s="133" t="str">
        <f t="shared" si="135"/>
        <v>Выходной</v>
      </c>
      <c r="AC20" s="133" t="str">
        <f t="shared" si="135"/>
        <v>Выходной</v>
      </c>
      <c r="AD20" s="115" t="str">
        <f t="shared" si="135"/>
        <v>Выходной</v>
      </c>
      <c r="AE20" s="115" t="str">
        <f t="shared" si="135"/>
        <v>Выходной</v>
      </c>
      <c r="AF20" s="115" t="str">
        <f t="shared" si="135"/>
        <v>Выходной</v>
      </c>
      <c r="AG20" s="115" t="str">
        <f t="shared" si="135"/>
        <v>Выходной</v>
      </c>
      <c r="AH20" s="115" t="str">
        <f t="shared" si="135"/>
        <v>Выходной</v>
      </c>
      <c r="AI20" s="115" t="str">
        <f t="shared" si="135"/>
        <v/>
      </c>
      <c r="AJ20" s="115" t="str">
        <f t="shared" si="135"/>
        <v/>
      </c>
    </row>
    <row r="21">
      <c r="A21" s="108">
        <v>24</v>
      </c>
      <c r="B21" s="113" t="str">
        <f>VLOOKUP($A21,Сотрудники!$A$3:$L$1202,2,0)</f>
        <v xml:space="preserve">Цыганкова Анастасия</v>
      </c>
      <c r="C21" s="113" t="str">
        <f>VLOOKUP($A21,Сотрудники!$A$3:$L$1202,8,0)</f>
        <v>Москва</v>
      </c>
      <c r="D21" s="133" t="str">
        <f t="shared" si="135"/>
        <v/>
      </c>
      <c r="E21" s="115" t="str">
        <f t="shared" si="135"/>
        <v>Работал</v>
      </c>
      <c r="F21" s="115" t="str">
        <f t="shared" si="135"/>
        <v>Работал</v>
      </c>
      <c r="G21" s="133" t="str">
        <f t="shared" si="135"/>
        <v/>
      </c>
      <c r="H21" s="133" t="str">
        <f t="shared" si="135"/>
        <v/>
      </c>
      <c r="I21" s="115" t="str">
        <f t="shared" si="135"/>
        <v>Работал</v>
      </c>
      <c r="J21" s="115" t="str">
        <f t="shared" si="135"/>
        <v>Работал</v>
      </c>
      <c r="K21" s="115" t="str">
        <f t="shared" si="135"/>
        <v>Работал</v>
      </c>
      <c r="L21" s="115" t="str">
        <f t="shared" si="135"/>
        <v>Работал</v>
      </c>
      <c r="M21" s="115" t="str">
        <f t="shared" si="135"/>
        <v>Работал</v>
      </c>
      <c r="N21" s="133" t="str">
        <f t="shared" si="135"/>
        <v/>
      </c>
      <c r="O21" s="133" t="str">
        <f t="shared" si="135"/>
        <v/>
      </c>
      <c r="P21" s="115" t="str">
        <f t="shared" si="135"/>
        <v>Работал</v>
      </c>
      <c r="Q21" s="115" t="str">
        <f t="shared" si="135"/>
        <v>Работал</v>
      </c>
      <c r="R21" s="115" t="str">
        <f t="shared" si="135"/>
        <v>Работал</v>
      </c>
      <c r="S21" s="115" t="str">
        <f t="shared" si="135"/>
        <v>Работал</v>
      </c>
      <c r="T21" s="115" t="str">
        <f t="shared" si="135"/>
        <v>Работал</v>
      </c>
      <c r="U21" s="133" t="str">
        <f t="shared" si="135"/>
        <v/>
      </c>
      <c r="V21" s="133" t="str">
        <f t="shared" si="135"/>
        <v/>
      </c>
      <c r="W21" s="115" t="str">
        <f t="shared" si="135"/>
        <v>Работал</v>
      </c>
      <c r="X21" s="115" t="str">
        <f t="shared" si="135"/>
        <v>Работал</v>
      </c>
      <c r="Y21" s="115" t="str">
        <f t="shared" si="135"/>
        <v>Работал</v>
      </c>
      <c r="Z21" s="115" t="str">
        <f t="shared" si="135"/>
        <v>Работал</v>
      </c>
      <c r="AA21" s="115" t="str">
        <f t="shared" si="135"/>
        <v>Работал</v>
      </c>
      <c r="AB21" s="133" t="str">
        <f t="shared" si="135"/>
        <v/>
      </c>
      <c r="AC21" s="133" t="str">
        <f t="shared" si="135"/>
        <v/>
      </c>
      <c r="AD21" s="115" t="str">
        <f t="shared" si="135"/>
        <v>Работал</v>
      </c>
      <c r="AE21" s="115" t="str">
        <f t="shared" si="135"/>
        <v>Работал</v>
      </c>
      <c r="AF21" s="115" t="str">
        <f t="shared" si="135"/>
        <v>Работал</v>
      </c>
      <c r="AG21" s="115" t="str">
        <f t="shared" si="135"/>
        <v>Работал</v>
      </c>
      <c r="AH21" s="115" t="str">
        <f t="shared" si="135"/>
        <v>Работал</v>
      </c>
      <c r="AI21" s="115" t="str">
        <f t="shared" si="135"/>
        <v/>
      </c>
      <c r="AJ21" s="115" t="str">
        <f t="shared" si="135"/>
        <v/>
      </c>
    </row>
    <row r="22">
      <c r="A22" s="108">
        <v>25</v>
      </c>
      <c r="B22" s="113" t="str">
        <f>VLOOKUP($A22,Сотрудники!$A$3:$L$1202,2,0)</f>
        <v xml:space="preserve">Беседин Игорь</v>
      </c>
      <c r="C22" s="113" t="str">
        <f>VLOOKUP($A22,Сотрудники!$A$3:$L$1202,8,0)</f>
        <v xml:space="preserve">Нижний Новгород</v>
      </c>
      <c r="D22" s="133" t="str">
        <f t="shared" si="135"/>
        <v/>
      </c>
      <c r="E22" s="115" t="str">
        <f t="shared" si="135"/>
        <v>Работал</v>
      </c>
      <c r="F22" s="115" t="str">
        <f t="shared" si="135"/>
        <v>Работал</v>
      </c>
      <c r="G22" s="133" t="str">
        <f t="shared" si="135"/>
        <v/>
      </c>
      <c r="H22" s="133" t="str">
        <f t="shared" si="135"/>
        <v/>
      </c>
      <c r="I22" s="115" t="str">
        <f t="shared" si="135"/>
        <v>Работал</v>
      </c>
      <c r="J22" s="115" t="str">
        <f t="shared" si="135"/>
        <v>Работал</v>
      </c>
      <c r="K22" s="115" t="str">
        <f t="shared" si="135"/>
        <v>Работал</v>
      </c>
      <c r="L22" s="115" t="str">
        <f t="shared" si="135"/>
        <v>Работал</v>
      </c>
      <c r="M22" s="115" t="str">
        <f t="shared" si="135"/>
        <v>Работал</v>
      </c>
      <c r="N22" s="133" t="str">
        <f t="shared" si="135"/>
        <v/>
      </c>
      <c r="O22" s="133" t="str">
        <f t="shared" si="135"/>
        <v/>
      </c>
      <c r="P22" s="115" t="str">
        <f t="shared" si="135"/>
        <v>Работал</v>
      </c>
      <c r="Q22" s="115" t="str">
        <f t="shared" si="135"/>
        <v>Работал</v>
      </c>
      <c r="R22" s="115" t="str">
        <f t="shared" si="135"/>
        <v>Работал</v>
      </c>
      <c r="S22" s="115" t="str">
        <f t="shared" si="135"/>
        <v>Работал</v>
      </c>
      <c r="T22" s="115" t="str">
        <f t="shared" si="135"/>
        <v>Работал</v>
      </c>
      <c r="U22" s="133" t="str">
        <f t="shared" si="135"/>
        <v/>
      </c>
      <c r="V22" s="133" t="str">
        <f t="shared" si="135"/>
        <v/>
      </c>
      <c r="W22" s="115" t="str">
        <f t="shared" si="135"/>
        <v>Работал</v>
      </c>
      <c r="X22" s="115" t="str">
        <f t="shared" si="135"/>
        <v>Работал</v>
      </c>
      <c r="Y22" s="115" t="str">
        <f t="shared" si="135"/>
        <v>Работал</v>
      </c>
      <c r="Z22" s="115" t="str">
        <f t="shared" si="135"/>
        <v>Работал</v>
      </c>
      <c r="AA22" s="115" t="str">
        <f t="shared" si="135"/>
        <v>Работал</v>
      </c>
      <c r="AB22" s="133" t="str">
        <f t="shared" si="135"/>
        <v/>
      </c>
      <c r="AC22" s="133" t="str">
        <f t="shared" si="135"/>
        <v/>
      </c>
      <c r="AD22" s="115" t="str">
        <f t="shared" si="135"/>
        <v>Работал</v>
      </c>
      <c r="AE22" s="115" t="str">
        <f t="shared" si="135"/>
        <v>Работал</v>
      </c>
      <c r="AF22" s="115" t="str">
        <f t="shared" si="135"/>
        <v>Работал</v>
      </c>
      <c r="AG22" s="115" t="str">
        <f t="shared" si="135"/>
        <v>Работал</v>
      </c>
      <c r="AH22" s="115" t="str">
        <f t="shared" si="135"/>
        <v>Работал</v>
      </c>
      <c r="AI22" s="115" t="str">
        <f t="shared" si="135"/>
        <v/>
      </c>
      <c r="AJ22" s="115" t="str">
        <f t="shared" si="135"/>
        <v/>
      </c>
    </row>
    <row r="23">
      <c r="A23" s="108">
        <v>26</v>
      </c>
      <c r="B23" s="113" t="str">
        <f>VLOOKUP($A23,Сотрудники!$A$3:$L$1202,2,0)</f>
        <v xml:space="preserve">Молчанов Роман</v>
      </c>
      <c r="C23" s="113" t="str">
        <f>VLOOKUP($A23,Сотрудники!$A$3:$L$1202,8,0)</f>
        <v>Москва</v>
      </c>
      <c r="D23" s="133" t="str">
        <f t="shared" si="135"/>
        <v/>
      </c>
      <c r="E23" s="115" t="str">
        <f t="shared" si="135"/>
        <v>Работал</v>
      </c>
      <c r="F23" s="115" t="str">
        <f t="shared" si="135"/>
        <v>Работал</v>
      </c>
      <c r="G23" s="133" t="str">
        <f t="shared" si="135"/>
        <v/>
      </c>
      <c r="H23" s="133" t="str">
        <f t="shared" si="135"/>
        <v/>
      </c>
      <c r="I23" s="115" t="str">
        <f t="shared" si="135"/>
        <v>Работал</v>
      </c>
      <c r="J23" s="115" t="str">
        <f t="shared" si="135"/>
        <v>Работал</v>
      </c>
      <c r="K23" s="115" t="str">
        <f t="shared" si="135"/>
        <v>Работал</v>
      </c>
      <c r="L23" s="115" t="str">
        <f t="shared" si="135"/>
        <v>Работал</v>
      </c>
      <c r="M23" s="115" t="str">
        <f t="shared" si="135"/>
        <v>Работал</v>
      </c>
      <c r="N23" s="133" t="str">
        <f t="shared" si="135"/>
        <v/>
      </c>
      <c r="O23" s="133" t="str">
        <f t="shared" si="135"/>
        <v/>
      </c>
      <c r="P23" s="115" t="str">
        <f t="shared" si="135"/>
        <v>Работал</v>
      </c>
      <c r="Q23" s="115" t="str">
        <f t="shared" si="135"/>
        <v>Работал</v>
      </c>
      <c r="R23" s="115" t="str">
        <f t="shared" si="135"/>
        <v>Работал</v>
      </c>
      <c r="S23" s="115" t="str">
        <f t="shared" si="135"/>
        <v>Работал</v>
      </c>
      <c r="T23" s="115" t="str">
        <f t="shared" si="135"/>
        <v>Работал</v>
      </c>
      <c r="U23" s="133" t="str">
        <f t="shared" si="135"/>
        <v/>
      </c>
      <c r="V23" s="133" t="str">
        <f t="shared" si="135"/>
        <v/>
      </c>
      <c r="W23" s="115" t="str">
        <f t="shared" si="135"/>
        <v>Работал</v>
      </c>
      <c r="X23" s="115" t="str">
        <f t="shared" si="135"/>
        <v>Работал</v>
      </c>
      <c r="Y23" s="115" t="str">
        <f t="shared" si="135"/>
        <v>Работал</v>
      </c>
      <c r="Z23" s="115" t="str">
        <f t="shared" si="135"/>
        <v>Работал</v>
      </c>
      <c r="AA23" s="115" t="str">
        <f t="shared" si="135"/>
        <v>Работал</v>
      </c>
      <c r="AB23" s="133" t="str">
        <f t="shared" si="135"/>
        <v/>
      </c>
      <c r="AC23" s="133" t="str">
        <f t="shared" si="135"/>
        <v/>
      </c>
      <c r="AD23" s="115" t="str">
        <f t="shared" si="135"/>
        <v>Работал</v>
      </c>
      <c r="AE23" s="115" t="str">
        <f t="shared" si="135"/>
        <v>Работал</v>
      </c>
      <c r="AF23" s="115" t="str">
        <f t="shared" si="135"/>
        <v>Работал</v>
      </c>
      <c r="AG23" s="115" t="str">
        <f t="shared" si="135"/>
        <v>Работал</v>
      </c>
      <c r="AH23" s="115" t="str">
        <f t="shared" si="135"/>
        <v>Работал</v>
      </c>
      <c r="AI23" s="115" t="str">
        <f t="shared" si="135"/>
        <v/>
      </c>
      <c r="AJ23" s="115" t="str">
        <f t="shared" si="135"/>
        <v/>
      </c>
    </row>
    <row r="24">
      <c r="A24" s="108">
        <v>27</v>
      </c>
      <c r="B24" s="113" t="str">
        <f>VLOOKUP($A24,Сотрудники!$A$3:$L$1202,2,0)</f>
        <v xml:space="preserve">Пузанов Андрей</v>
      </c>
      <c r="C24" s="113" t="str">
        <f>VLOOKUP($A24,Сотрудники!$A$3:$L$1202,8,0)</f>
        <v>Москва</v>
      </c>
      <c r="D24" s="133" t="str">
        <f t="shared" si="135"/>
        <v/>
      </c>
      <c r="E24" s="115" t="str">
        <f t="shared" si="135"/>
        <v>Работал</v>
      </c>
      <c r="F24" s="115" t="str">
        <f t="shared" si="135"/>
        <v>Работал</v>
      </c>
      <c r="G24" s="133" t="str">
        <f t="shared" si="135"/>
        <v/>
      </c>
      <c r="H24" s="133" t="str">
        <f t="shared" si="135"/>
        <v/>
      </c>
      <c r="I24" s="115" t="str">
        <f t="shared" si="135"/>
        <v>Работал</v>
      </c>
      <c r="J24" s="115" t="str">
        <f t="shared" si="135"/>
        <v>Работал</v>
      </c>
      <c r="K24" s="115" t="str">
        <f t="shared" si="135"/>
        <v>Работал</v>
      </c>
      <c r="L24" s="115" t="str">
        <f t="shared" si="135"/>
        <v>Работал</v>
      </c>
      <c r="M24" s="115" t="str">
        <f t="shared" si="135"/>
        <v>Работал</v>
      </c>
      <c r="N24" s="133" t="str">
        <f t="shared" si="135"/>
        <v/>
      </c>
      <c r="O24" s="133" t="str">
        <f t="shared" si="135"/>
        <v/>
      </c>
      <c r="P24" s="115" t="str">
        <f t="shared" si="135"/>
        <v>Работал</v>
      </c>
      <c r="Q24" s="115" t="str">
        <f t="shared" si="135"/>
        <v>Работал</v>
      </c>
      <c r="R24" s="115" t="str">
        <f t="shared" si="135"/>
        <v>Работал</v>
      </c>
      <c r="S24" s="115" t="str">
        <f t="shared" si="135"/>
        <v>Работал</v>
      </c>
      <c r="T24" s="115" t="str">
        <f t="shared" si="135"/>
        <v>Работал</v>
      </c>
      <c r="U24" s="133" t="str">
        <f t="shared" si="135"/>
        <v/>
      </c>
      <c r="V24" s="133" t="str">
        <f t="shared" si="135"/>
        <v/>
      </c>
      <c r="W24" s="115" t="str">
        <f t="shared" si="135"/>
        <v>Работал</v>
      </c>
      <c r="X24" s="115" t="str">
        <f t="shared" si="135"/>
        <v>Работал</v>
      </c>
      <c r="Y24" s="115" t="str">
        <f t="shared" si="135"/>
        <v>Работал</v>
      </c>
      <c r="Z24" s="115" t="str">
        <f t="shared" si="135"/>
        <v>Работал</v>
      </c>
      <c r="AA24" s="115" t="str">
        <f t="shared" si="135"/>
        <v>Работал</v>
      </c>
      <c r="AB24" s="133" t="str">
        <f t="shared" si="135"/>
        <v/>
      </c>
      <c r="AC24" s="133" t="str">
        <f t="shared" si="135"/>
        <v/>
      </c>
      <c r="AD24" s="115" t="str">
        <f t="shared" si="135"/>
        <v>Работал</v>
      </c>
      <c r="AE24" s="115" t="str">
        <f t="shared" si="135"/>
        <v>Работал</v>
      </c>
      <c r="AF24" s="115" t="str">
        <f t="shared" si="135"/>
        <v>Работал</v>
      </c>
      <c r="AG24" s="115" t="str">
        <f t="shared" si="135"/>
        <v>Работал</v>
      </c>
      <c r="AH24" s="115" t="str">
        <f t="shared" si="135"/>
        <v>Работал</v>
      </c>
      <c r="AI24" s="115" t="str">
        <f t="shared" si="135"/>
        <v/>
      </c>
      <c r="AJ24" s="115" t="str">
        <f t="shared" si="135"/>
        <v/>
      </c>
    </row>
    <row r="25">
      <c r="A25" s="108">
        <v>28</v>
      </c>
      <c r="B25" s="113" t="str">
        <f>VLOOKUP($A25,Сотрудники!$A$3:$L$1202,2,0)</f>
        <v xml:space="preserve">Хотулев Дмитрий</v>
      </c>
      <c r="C25" s="113" t="str">
        <f>VLOOKUP($A25,Сотрудники!$A$3:$L$1202,8,0)</f>
        <v>Саратов</v>
      </c>
      <c r="D25" s="133" t="str">
        <f t="shared" si="135"/>
        <v/>
      </c>
      <c r="E25" s="115" t="str">
        <f t="shared" si="135"/>
        <v>Работал</v>
      </c>
      <c r="F25" s="115" t="str">
        <f t="shared" si="135"/>
        <v>Работал</v>
      </c>
      <c r="G25" s="133" t="str">
        <f t="shared" si="135"/>
        <v/>
      </c>
      <c r="H25" s="133" t="str">
        <f t="shared" si="135"/>
        <v/>
      </c>
      <c r="I25" s="115" t="str">
        <f t="shared" si="135"/>
        <v>Работал</v>
      </c>
      <c r="J25" s="115" t="str">
        <f t="shared" si="135"/>
        <v>Работал</v>
      </c>
      <c r="K25" s="115" t="str">
        <f t="shared" si="135"/>
        <v>Работал</v>
      </c>
      <c r="L25" s="115" t="str">
        <f t="shared" si="135"/>
        <v>Работал</v>
      </c>
      <c r="M25" s="115" t="str">
        <f t="shared" si="135"/>
        <v>Работал</v>
      </c>
      <c r="N25" s="133" t="str">
        <f t="shared" si="135"/>
        <v/>
      </c>
      <c r="O25" s="133" t="str">
        <f t="shared" si="135"/>
        <v/>
      </c>
      <c r="P25" s="115" t="str">
        <f t="shared" si="135"/>
        <v>Работал</v>
      </c>
      <c r="Q25" s="115" t="str">
        <f t="shared" si="135"/>
        <v>Работал</v>
      </c>
      <c r="R25" s="115" t="str">
        <f t="shared" si="135"/>
        <v>Работал</v>
      </c>
      <c r="S25" s="115" t="str">
        <f t="shared" si="135"/>
        <v>Работал</v>
      </c>
      <c r="T25" s="115" t="str">
        <f t="shared" si="135"/>
        <v>Работал</v>
      </c>
      <c r="U25" s="133" t="str">
        <f t="shared" si="135"/>
        <v/>
      </c>
      <c r="V25" s="133" t="str">
        <f t="shared" si="135"/>
        <v/>
      </c>
      <c r="W25" s="115" t="str">
        <f t="shared" si="135"/>
        <v>Работал</v>
      </c>
      <c r="X25" s="115" t="str">
        <f t="shared" si="135"/>
        <v>Работал</v>
      </c>
      <c r="Y25" s="115" t="str">
        <f t="shared" si="135"/>
        <v>Работал</v>
      </c>
      <c r="Z25" s="115" t="str">
        <f t="shared" si="135"/>
        <v>Работал</v>
      </c>
      <c r="AA25" s="115" t="str">
        <f t="shared" si="135"/>
        <v>Работал</v>
      </c>
      <c r="AB25" s="133" t="str">
        <f t="shared" ref="AB25:AJ28" si="137">IF(ISBLANK(AB73),"",IF(AB73=0,"Выходной",IF(AB73&lt;&gt;0,"Работал","")))</f>
        <v/>
      </c>
      <c r="AC25" s="133" t="str">
        <f t="shared" si="137"/>
        <v/>
      </c>
      <c r="AD25" s="115" t="str">
        <f t="shared" si="137"/>
        <v>Работал</v>
      </c>
      <c r="AE25" s="115" t="str">
        <f t="shared" si="137"/>
        <v>Работал</v>
      </c>
      <c r="AF25" s="115" t="str">
        <f t="shared" si="137"/>
        <v>Работал</v>
      </c>
      <c r="AG25" s="115" t="str">
        <f t="shared" si="137"/>
        <v>Работал</v>
      </c>
      <c r="AH25" s="115" t="str">
        <f t="shared" si="137"/>
        <v>Работал</v>
      </c>
      <c r="AI25" s="115" t="str">
        <f t="shared" si="137"/>
        <v/>
      </c>
      <c r="AJ25" s="115" t="str">
        <f t="shared" si="137"/>
        <v/>
      </c>
    </row>
    <row r="26">
      <c r="A26" s="108">
        <v>29</v>
      </c>
      <c r="B26" s="113" t="str">
        <f>VLOOKUP($A26,Сотрудники!$A$3:$L$1202,2,0)</f>
        <v xml:space="preserve">Воронцов Григорий</v>
      </c>
      <c r="C26" s="113" t="str">
        <f>VLOOKUP($A26,Сотрудники!$A$3:$L$1202,8,0)</f>
        <v>Екатеринбург</v>
      </c>
      <c r="D26" s="133" t="str">
        <f t="shared" si="135"/>
        <v/>
      </c>
      <c r="E26" s="115" t="str">
        <f t="shared" si="135"/>
        <v>Работал</v>
      </c>
      <c r="F26" s="115" t="str">
        <f t="shared" si="135"/>
        <v>Работал</v>
      </c>
      <c r="G26" s="133" t="str">
        <f t="shared" si="135"/>
        <v/>
      </c>
      <c r="H26" s="133" t="str">
        <f t="shared" si="135"/>
        <v/>
      </c>
      <c r="I26" s="115" t="str">
        <f t="shared" si="135"/>
        <v>Работал</v>
      </c>
      <c r="J26" s="115" t="str">
        <f t="shared" si="135"/>
        <v>Работал</v>
      </c>
      <c r="K26" s="115" t="str">
        <f t="shared" si="135"/>
        <v>Работал</v>
      </c>
      <c r="L26" s="115" t="str">
        <f t="shared" si="135"/>
        <v>Работал</v>
      </c>
      <c r="M26" s="115" t="str">
        <f t="shared" si="135"/>
        <v>Работал</v>
      </c>
      <c r="N26" s="133" t="str">
        <f t="shared" si="135"/>
        <v/>
      </c>
      <c r="O26" s="133" t="str">
        <f t="shared" si="135"/>
        <v/>
      </c>
      <c r="P26" s="115" t="str">
        <f t="shared" si="135"/>
        <v>Работал</v>
      </c>
      <c r="Q26" s="115" t="str">
        <f t="shared" si="135"/>
        <v>Работал</v>
      </c>
      <c r="R26" s="115" t="str">
        <f t="shared" si="135"/>
        <v>Работал</v>
      </c>
      <c r="S26" s="115" t="str">
        <f t="shared" si="135"/>
        <v>Работал</v>
      </c>
      <c r="T26" s="115" t="str">
        <f t="shared" si="135"/>
        <v>Работал</v>
      </c>
      <c r="U26" s="133" t="str">
        <f t="shared" si="135"/>
        <v/>
      </c>
      <c r="V26" s="133" t="str">
        <f t="shared" si="135"/>
        <v/>
      </c>
      <c r="W26" s="115" t="str">
        <f t="shared" si="135"/>
        <v>Работал</v>
      </c>
      <c r="X26" s="115" t="str">
        <f t="shared" si="135"/>
        <v>Работал</v>
      </c>
      <c r="Y26" s="115" t="str">
        <f t="shared" si="135"/>
        <v>Работал</v>
      </c>
      <c r="Z26" s="115" t="str">
        <f t="shared" si="135"/>
        <v>Работал</v>
      </c>
      <c r="AA26" s="115" t="str">
        <f t="shared" si="135"/>
        <v>Работал</v>
      </c>
      <c r="AB26" s="133" t="str">
        <f t="shared" si="137"/>
        <v/>
      </c>
      <c r="AC26" s="133" t="str">
        <f t="shared" si="137"/>
        <v/>
      </c>
      <c r="AD26" s="115" t="str">
        <f t="shared" si="137"/>
        <v>Работал</v>
      </c>
      <c r="AE26" s="115" t="str">
        <f t="shared" si="137"/>
        <v>Работал</v>
      </c>
      <c r="AF26" s="115" t="str">
        <f t="shared" si="137"/>
        <v>Работал</v>
      </c>
      <c r="AG26" s="115" t="str">
        <f t="shared" si="137"/>
        <v>Работал</v>
      </c>
      <c r="AH26" s="115" t="str">
        <f t="shared" si="137"/>
        <v>Работал</v>
      </c>
      <c r="AI26" s="115" t="str">
        <f t="shared" si="137"/>
        <v/>
      </c>
      <c r="AJ26" s="115" t="str">
        <f t="shared" si="137"/>
        <v/>
      </c>
    </row>
    <row r="27">
      <c r="A27" s="108">
        <v>30</v>
      </c>
      <c r="B27" s="113" t="str">
        <f>VLOOKUP($A27,Сотрудники!$A$3:$L$1202,2,0)</f>
        <v xml:space="preserve">Тарасов Алексей</v>
      </c>
      <c r="C27" s="113" t="str">
        <f>VLOOKUP($A27,Сотрудники!$A$3:$L$1202,8,0)</f>
        <v>СПБ</v>
      </c>
      <c r="D27" s="133" t="str">
        <f t="shared" si="135"/>
        <v/>
      </c>
      <c r="E27" s="115" t="str">
        <f t="shared" si="135"/>
        <v>Работал</v>
      </c>
      <c r="F27" s="115" t="str">
        <f t="shared" si="135"/>
        <v>Работал</v>
      </c>
      <c r="G27" s="133" t="str">
        <f t="shared" si="135"/>
        <v/>
      </c>
      <c r="H27" s="133" t="str">
        <f t="shared" si="135"/>
        <v/>
      </c>
      <c r="I27" s="115" t="str">
        <f t="shared" si="135"/>
        <v>Работал</v>
      </c>
      <c r="J27" s="115" t="str">
        <f t="shared" si="135"/>
        <v>Работал</v>
      </c>
      <c r="K27" s="115" t="str">
        <f t="shared" si="135"/>
        <v>Работал</v>
      </c>
      <c r="L27" s="115" t="str">
        <f t="shared" si="135"/>
        <v>Работал</v>
      </c>
      <c r="M27" s="115" t="str">
        <f t="shared" si="135"/>
        <v>Работал</v>
      </c>
      <c r="N27" s="133" t="str">
        <f t="shared" si="135"/>
        <v/>
      </c>
      <c r="O27" s="133" t="str">
        <f t="shared" si="135"/>
        <v/>
      </c>
      <c r="P27" s="115" t="str">
        <f t="shared" si="135"/>
        <v>Работал</v>
      </c>
      <c r="Q27" s="115" t="str">
        <f t="shared" si="135"/>
        <v>Работал</v>
      </c>
      <c r="R27" s="115" t="str">
        <f t="shared" si="135"/>
        <v>Работал</v>
      </c>
      <c r="S27" s="115" t="str">
        <f t="shared" si="135"/>
        <v>Работал</v>
      </c>
      <c r="T27" s="115" t="str">
        <f t="shared" si="135"/>
        <v>Работал</v>
      </c>
      <c r="U27" s="133" t="str">
        <f t="shared" si="135"/>
        <v/>
      </c>
      <c r="V27" s="133" t="str">
        <f t="shared" si="135"/>
        <v/>
      </c>
      <c r="W27" s="115" t="str">
        <f t="shared" si="135"/>
        <v>Работал</v>
      </c>
      <c r="X27" s="115" t="str">
        <f t="shared" si="135"/>
        <v>Работал</v>
      </c>
      <c r="Y27" s="115" t="str">
        <f t="shared" si="135"/>
        <v>Работал</v>
      </c>
      <c r="Z27" s="115" t="str">
        <f t="shared" si="135"/>
        <v>Работал</v>
      </c>
      <c r="AA27" s="115" t="str">
        <f t="shared" si="135"/>
        <v>Работал</v>
      </c>
      <c r="AB27" s="133" t="str">
        <f t="shared" si="137"/>
        <v/>
      </c>
      <c r="AC27" s="133" t="str">
        <f t="shared" si="137"/>
        <v/>
      </c>
      <c r="AD27" s="115" t="str">
        <f t="shared" si="137"/>
        <v>Работал</v>
      </c>
      <c r="AE27" s="115" t="str">
        <f t="shared" si="137"/>
        <v>Работал</v>
      </c>
      <c r="AF27" s="115" t="str">
        <f t="shared" si="137"/>
        <v>Работал</v>
      </c>
      <c r="AG27" s="115" t="str">
        <f t="shared" si="137"/>
        <v>Работал</v>
      </c>
      <c r="AH27" s="115" t="str">
        <f t="shared" si="137"/>
        <v>Работал</v>
      </c>
      <c r="AI27" s="115" t="str">
        <f t="shared" si="137"/>
        <v/>
      </c>
      <c r="AJ27" s="115" t="str">
        <f t="shared" si="137"/>
        <v/>
      </c>
    </row>
    <row r="28">
      <c r="A28" s="108">
        <v>31</v>
      </c>
      <c r="B28" s="113" t="str">
        <f>VLOOKUP($A28,Сотрудники!$A$3:$L$1202,2,0)</f>
        <v xml:space="preserve">Саринков Андрей</v>
      </c>
      <c r="C28" s="113" t="str">
        <f>VLOOKUP($A28,Сотрудники!$A$3:$L$1202,8,0)</f>
        <v>Москва</v>
      </c>
      <c r="D28" s="133" t="str">
        <f t="shared" si="135"/>
        <v/>
      </c>
      <c r="E28" s="115" t="str">
        <f t="shared" si="135"/>
        <v>Работал</v>
      </c>
      <c r="F28" s="115" t="str">
        <f t="shared" si="135"/>
        <v>Работал</v>
      </c>
      <c r="G28" s="133" t="str">
        <f t="shared" si="135"/>
        <v/>
      </c>
      <c r="H28" s="133" t="str">
        <f t="shared" si="135"/>
        <v/>
      </c>
      <c r="I28" s="115" t="str">
        <f t="shared" si="135"/>
        <v>Работал</v>
      </c>
      <c r="J28" s="115" t="str">
        <f t="shared" si="135"/>
        <v>Работал</v>
      </c>
      <c r="K28" s="115" t="str">
        <f t="shared" si="135"/>
        <v>Работал</v>
      </c>
      <c r="L28" s="115" t="str">
        <f t="shared" si="135"/>
        <v>Работал</v>
      </c>
      <c r="M28" s="115" t="str">
        <f t="shared" si="135"/>
        <v>Работал</v>
      </c>
      <c r="N28" s="133" t="str">
        <f t="shared" si="135"/>
        <v/>
      </c>
      <c r="O28" s="133" t="str">
        <f t="shared" si="135"/>
        <v/>
      </c>
      <c r="P28" s="115" t="str">
        <f t="shared" si="135"/>
        <v>Работал</v>
      </c>
      <c r="Q28" s="115" t="str">
        <f t="shared" si="135"/>
        <v>Работал</v>
      </c>
      <c r="R28" s="115" t="str">
        <f t="shared" si="135"/>
        <v>Работал</v>
      </c>
      <c r="S28" s="115" t="str">
        <f t="shared" si="135"/>
        <v>Работал</v>
      </c>
      <c r="T28" s="115" t="str">
        <f t="shared" si="135"/>
        <v>Работал</v>
      </c>
      <c r="U28" s="133" t="str">
        <f t="shared" si="135"/>
        <v/>
      </c>
      <c r="V28" s="133" t="str">
        <f t="shared" si="135"/>
        <v/>
      </c>
      <c r="W28" s="115" t="str">
        <f t="shared" si="135"/>
        <v>Выходной</v>
      </c>
      <c r="X28" s="115" t="str">
        <f t="shared" si="135"/>
        <v>Выходной</v>
      </c>
      <c r="Y28" s="115" t="str">
        <f t="shared" si="135"/>
        <v>Выходной</v>
      </c>
      <c r="Z28" s="115" t="str">
        <f t="shared" si="135"/>
        <v>Выходной</v>
      </c>
      <c r="AA28" s="115" t="str">
        <f t="shared" si="135"/>
        <v>Выходной</v>
      </c>
      <c r="AB28" s="133" t="str">
        <f t="shared" si="137"/>
        <v/>
      </c>
      <c r="AC28" s="133" t="str">
        <f t="shared" si="137"/>
        <v/>
      </c>
      <c r="AD28" s="115" t="str">
        <f t="shared" si="137"/>
        <v>Работал</v>
      </c>
      <c r="AE28" s="115" t="str">
        <f t="shared" si="137"/>
        <v>Работал</v>
      </c>
      <c r="AF28" s="115" t="str">
        <f t="shared" si="137"/>
        <v>Работал</v>
      </c>
      <c r="AG28" s="115" t="str">
        <f t="shared" si="137"/>
        <v>Работал</v>
      </c>
      <c r="AH28" s="115" t="str">
        <f t="shared" si="137"/>
        <v>Работал</v>
      </c>
      <c r="AI28" s="115" t="str">
        <f t="shared" si="137"/>
        <v/>
      </c>
      <c r="AJ28" s="115" t="str">
        <f t="shared" si="137"/>
        <v/>
      </c>
    </row>
    <row r="29">
      <c r="A29" s="108">
        <v>33</v>
      </c>
      <c r="B29" s="113" t="str">
        <f>VLOOKUP($A29,Сотрудники!$A$3:$L$1202,2,0)</f>
        <v xml:space="preserve">Киевский Сергей</v>
      </c>
      <c r="C29" s="113" t="str">
        <f>VLOOKUP($A29,Сотрудники!$A$3:$L$1202,8,0)</f>
        <v>Москва</v>
      </c>
      <c r="D29" s="133" t="str">
        <f t="shared" si="135"/>
        <v/>
      </c>
      <c r="E29" s="115" t="str">
        <f t="shared" si="135"/>
        <v>Работал</v>
      </c>
      <c r="F29" s="115" t="str">
        <f t="shared" si="135"/>
        <v>Работал</v>
      </c>
      <c r="G29" s="133" t="str">
        <f t="shared" si="135"/>
        <v/>
      </c>
      <c r="H29" s="133" t="str">
        <f t="shared" si="135"/>
        <v/>
      </c>
      <c r="I29" s="115" t="str">
        <f t="shared" si="135"/>
        <v>Работал</v>
      </c>
      <c r="J29" s="115" t="str">
        <f t="shared" si="135"/>
        <v>Работал</v>
      </c>
      <c r="K29" s="115" t="str">
        <f t="shared" si="135"/>
        <v>Работал</v>
      </c>
      <c r="L29" s="115" t="str">
        <f t="shared" si="135"/>
        <v>Работал</v>
      </c>
      <c r="M29" s="115" t="str">
        <f t="shared" si="135"/>
        <v>Работал</v>
      </c>
      <c r="N29" s="133" t="str">
        <f t="shared" si="135"/>
        <v/>
      </c>
      <c r="O29" s="133" t="str">
        <f t="shared" si="135"/>
        <v/>
      </c>
      <c r="P29" s="115" t="str">
        <f t="shared" si="135"/>
        <v>Работал</v>
      </c>
      <c r="Q29" s="115" t="str">
        <f t="shared" si="135"/>
        <v>Работал</v>
      </c>
      <c r="R29" s="115" t="str">
        <f t="shared" si="135"/>
        <v>Работал</v>
      </c>
      <c r="S29" s="115" t="str">
        <f t="shared" si="135"/>
        <v>Работал</v>
      </c>
      <c r="T29" s="115" t="str">
        <f t="shared" si="135"/>
        <v>Работал</v>
      </c>
      <c r="U29" s="133" t="str">
        <f t="shared" si="135"/>
        <v/>
      </c>
      <c r="V29" s="133" t="str">
        <f t="shared" si="135"/>
        <v/>
      </c>
      <c r="W29" s="115" t="str">
        <f t="shared" si="135"/>
        <v>Работал</v>
      </c>
      <c r="X29" s="115" t="str">
        <f t="shared" si="135"/>
        <v>Работал</v>
      </c>
      <c r="Y29" s="115" t="str">
        <f t="shared" si="135"/>
        <v>Работал</v>
      </c>
      <c r="Z29" s="115" t="str">
        <f t="shared" si="135"/>
        <v>Работал</v>
      </c>
      <c r="AA29" s="115" t="str">
        <f t="shared" si="135"/>
        <v>Работал</v>
      </c>
      <c r="AB29" s="133" t="str">
        <f t="shared" si="135"/>
        <v/>
      </c>
      <c r="AC29" s="133" t="str">
        <f t="shared" si="135"/>
        <v/>
      </c>
      <c r="AD29" s="115" t="str">
        <f t="shared" si="135"/>
        <v>Работал</v>
      </c>
      <c r="AE29" s="115" t="str">
        <f t="shared" si="135"/>
        <v>Работал</v>
      </c>
      <c r="AF29" s="115" t="str">
        <f t="shared" si="135"/>
        <v>Работал</v>
      </c>
      <c r="AG29" s="115" t="str">
        <f t="shared" si="135"/>
        <v>Работал</v>
      </c>
      <c r="AH29" s="115" t="str">
        <f t="shared" si="135"/>
        <v>Работал</v>
      </c>
      <c r="AI29" s="115" t="str">
        <f t="shared" si="135"/>
        <v/>
      </c>
      <c r="AJ29" s="115" t="str">
        <f t="shared" si="135"/>
        <v/>
      </c>
    </row>
    <row r="30">
      <c r="A30" s="108">
        <v>35</v>
      </c>
      <c r="B30" s="113" t="str">
        <f>VLOOKUP($A30,Сотрудники!$A$3:$L$1202,2,0)</f>
        <v xml:space="preserve">Дмитриев Николай</v>
      </c>
      <c r="C30" s="113" t="str">
        <f>VLOOKUP($A30,Сотрудники!$A$3:$L$1202,8,0)</f>
        <v>Москва</v>
      </c>
      <c r="D30" s="133" t="str">
        <f t="shared" si="135"/>
        <v/>
      </c>
      <c r="E30" s="115" t="str">
        <f t="shared" si="135"/>
        <v>Работал</v>
      </c>
      <c r="F30" s="115" t="str">
        <f t="shared" si="135"/>
        <v>Работал</v>
      </c>
      <c r="G30" s="133" t="str">
        <f t="shared" si="135"/>
        <v/>
      </c>
      <c r="H30" s="133" t="str">
        <f t="shared" si="135"/>
        <v/>
      </c>
      <c r="I30" s="115" t="str">
        <f t="shared" si="135"/>
        <v>Работал</v>
      </c>
      <c r="J30" s="115" t="str">
        <f t="shared" si="135"/>
        <v>Работал</v>
      </c>
      <c r="K30" s="115" t="str">
        <f t="shared" si="135"/>
        <v>Работал</v>
      </c>
      <c r="L30" s="115" t="str">
        <f t="shared" si="135"/>
        <v>Работал</v>
      </c>
      <c r="M30" s="115" t="str">
        <f t="shared" si="135"/>
        <v>Работал</v>
      </c>
      <c r="N30" s="133" t="str">
        <f t="shared" si="135"/>
        <v/>
      </c>
      <c r="O30" s="133" t="str">
        <f t="shared" si="135"/>
        <v/>
      </c>
      <c r="P30" s="115" t="str">
        <f t="shared" si="135"/>
        <v>Работал</v>
      </c>
      <c r="Q30" s="115" t="str">
        <f t="shared" si="135"/>
        <v>Работал</v>
      </c>
      <c r="R30" s="115" t="str">
        <f t="shared" si="135"/>
        <v>Работал</v>
      </c>
      <c r="S30" s="115" t="str">
        <f t="shared" si="135"/>
        <v>Работал</v>
      </c>
      <c r="T30" s="115" t="str">
        <f t="shared" si="135"/>
        <v>Работал</v>
      </c>
      <c r="U30" s="133" t="str">
        <f t="shared" si="135"/>
        <v/>
      </c>
      <c r="V30" s="133" t="str">
        <f t="shared" si="135"/>
        <v/>
      </c>
      <c r="W30" s="115" t="str">
        <f t="shared" si="135"/>
        <v>Работал</v>
      </c>
      <c r="X30" s="115" t="str">
        <f t="shared" si="135"/>
        <v>Работал</v>
      </c>
      <c r="Y30" s="115" t="str">
        <f t="shared" si="135"/>
        <v>Работал</v>
      </c>
      <c r="Z30" s="115" t="str">
        <f t="shared" si="135"/>
        <v>Работал</v>
      </c>
      <c r="AA30" s="115" t="str">
        <f t="shared" si="135"/>
        <v>Работал</v>
      </c>
      <c r="AB30" s="133" t="str">
        <f t="shared" si="135"/>
        <v/>
      </c>
      <c r="AC30" s="133" t="str">
        <f t="shared" si="135"/>
        <v/>
      </c>
      <c r="AD30" s="115" t="str">
        <f t="shared" si="135"/>
        <v>Работал</v>
      </c>
      <c r="AE30" s="115" t="str">
        <f t="shared" si="135"/>
        <v>Работал</v>
      </c>
      <c r="AF30" s="115" t="str">
        <f t="shared" si="135"/>
        <v>Работал</v>
      </c>
      <c r="AG30" s="115" t="str">
        <f t="shared" si="135"/>
        <v>Работал</v>
      </c>
      <c r="AH30" s="115" t="str">
        <f t="shared" si="135"/>
        <v>Работал</v>
      </c>
      <c r="AI30" s="115" t="str">
        <f t="shared" si="135"/>
        <v/>
      </c>
      <c r="AJ30" s="115" t="str">
        <f t="shared" si="135"/>
        <v/>
      </c>
    </row>
    <row r="31">
      <c r="A31" s="108">
        <v>36</v>
      </c>
      <c r="B31" s="113" t="str">
        <f>VLOOKUP($A31,Сотрудники!$A$3:$L$1202,2,0)</f>
        <v xml:space="preserve">Юркин Николай</v>
      </c>
      <c r="C31" s="113" t="str">
        <f>VLOOKUP($A31,Сотрудники!$A$3:$L$1202,8,0)</f>
        <v>Москва</v>
      </c>
      <c r="D31" s="133" t="str">
        <f t="shared" si="135"/>
        <v/>
      </c>
      <c r="E31" s="115" t="str">
        <f t="shared" si="135"/>
        <v>Работал</v>
      </c>
      <c r="F31" s="115" t="str">
        <f t="shared" si="135"/>
        <v>Работал</v>
      </c>
      <c r="G31" s="133" t="str">
        <f t="shared" si="135"/>
        <v/>
      </c>
      <c r="H31" s="133" t="str">
        <f t="shared" si="135"/>
        <v/>
      </c>
      <c r="I31" s="115" t="str">
        <f t="shared" si="135"/>
        <v>Работал</v>
      </c>
      <c r="J31" s="115" t="str">
        <f t="shared" si="135"/>
        <v>Работал</v>
      </c>
      <c r="K31" s="115" t="str">
        <f t="shared" si="135"/>
        <v>Работал</v>
      </c>
      <c r="L31" s="115" t="str">
        <f t="shared" si="135"/>
        <v>Работал</v>
      </c>
      <c r="M31" s="115" t="str">
        <f t="shared" si="135"/>
        <v>Работал</v>
      </c>
      <c r="N31" s="133" t="str">
        <f t="shared" si="135"/>
        <v/>
      </c>
      <c r="O31" s="133" t="str">
        <f t="shared" si="135"/>
        <v/>
      </c>
      <c r="P31" s="115" t="str">
        <f t="shared" si="135"/>
        <v>Работал</v>
      </c>
      <c r="Q31" s="115" t="str">
        <f t="shared" si="135"/>
        <v>Работал</v>
      </c>
      <c r="R31" s="115" t="str">
        <f t="shared" si="135"/>
        <v>Работал</v>
      </c>
      <c r="S31" s="115" t="str">
        <f t="shared" si="135"/>
        <v>Работал</v>
      </c>
      <c r="T31" s="115" t="str">
        <f t="shared" si="135"/>
        <v>Работал</v>
      </c>
      <c r="U31" s="133" t="str">
        <f t="shared" si="135"/>
        <v/>
      </c>
      <c r="V31" s="133" t="str">
        <f t="shared" si="135"/>
        <v/>
      </c>
      <c r="W31" s="115" t="str">
        <f t="shared" si="135"/>
        <v>Работал</v>
      </c>
      <c r="X31" s="115" t="str">
        <f t="shared" si="135"/>
        <v>Работал</v>
      </c>
      <c r="Y31" s="115" t="str">
        <f t="shared" si="135"/>
        <v>Работал</v>
      </c>
      <c r="Z31" s="115" t="str">
        <f t="shared" si="135"/>
        <v>Работал</v>
      </c>
      <c r="AA31" s="115" t="str">
        <f t="shared" si="135"/>
        <v>Работал</v>
      </c>
      <c r="AB31" s="133" t="str">
        <f t="shared" si="135"/>
        <v/>
      </c>
      <c r="AC31" s="133" t="str">
        <f t="shared" si="135"/>
        <v/>
      </c>
      <c r="AD31" s="115" t="str">
        <f t="shared" si="135"/>
        <v>Работал</v>
      </c>
      <c r="AE31" s="115" t="str">
        <f t="shared" si="135"/>
        <v>Работал</v>
      </c>
      <c r="AF31" s="115" t="str">
        <f t="shared" si="135"/>
        <v>Работал</v>
      </c>
      <c r="AG31" s="115" t="str">
        <f t="shared" si="135"/>
        <v>Работал</v>
      </c>
      <c r="AH31" s="115" t="str">
        <f t="shared" si="135"/>
        <v>Работал</v>
      </c>
      <c r="AI31" s="115" t="str">
        <f t="shared" si="135"/>
        <v/>
      </c>
      <c r="AJ31" s="115" t="str">
        <f t="shared" si="135"/>
        <v/>
      </c>
    </row>
    <row r="32">
      <c r="A32" s="108">
        <v>37</v>
      </c>
      <c r="B32" s="113" t="str">
        <f>VLOOKUP($A32,Сотрудники!$A$3:$L$1202,2,0)</f>
        <v xml:space="preserve">Ионов Евгений</v>
      </c>
      <c r="C32" s="113" t="str">
        <f>VLOOKUP($A32,Сотрудники!$A$3:$L$1202,8,0)</f>
        <v>Москва</v>
      </c>
      <c r="D32" s="133" t="str">
        <f t="shared" si="135"/>
        <v/>
      </c>
      <c r="E32" s="115" t="str">
        <f t="shared" si="135"/>
        <v>Работал</v>
      </c>
      <c r="F32" s="115" t="str">
        <f t="shared" si="135"/>
        <v>Работал</v>
      </c>
      <c r="G32" s="133" t="str">
        <f t="shared" si="135"/>
        <v/>
      </c>
      <c r="H32" s="133" t="str">
        <f t="shared" si="135"/>
        <v/>
      </c>
      <c r="I32" s="115" t="str">
        <f t="shared" si="135"/>
        <v>Работал</v>
      </c>
      <c r="J32" s="115" t="str">
        <f t="shared" si="135"/>
        <v>Работал</v>
      </c>
      <c r="K32" s="115" t="str">
        <f t="shared" si="135"/>
        <v>Работал</v>
      </c>
      <c r="L32" s="115" t="str">
        <f t="shared" si="135"/>
        <v>Работал</v>
      </c>
      <c r="M32" s="115" t="str">
        <f t="shared" si="135"/>
        <v>Работал</v>
      </c>
      <c r="N32" s="133" t="str">
        <f t="shared" si="135"/>
        <v/>
      </c>
      <c r="O32" s="133" t="str">
        <f t="shared" si="135"/>
        <v/>
      </c>
      <c r="P32" s="115" t="str">
        <f t="shared" si="135"/>
        <v>Работал</v>
      </c>
      <c r="Q32" s="115" t="str">
        <f t="shared" si="135"/>
        <v>Работал</v>
      </c>
      <c r="R32" s="115" t="str">
        <f t="shared" si="135"/>
        <v>Работал</v>
      </c>
      <c r="S32" s="115" t="str">
        <f t="shared" si="135"/>
        <v>Работал</v>
      </c>
      <c r="T32" s="115" t="str">
        <f t="shared" si="135"/>
        <v>Работал</v>
      </c>
      <c r="U32" s="133" t="str">
        <f t="shared" si="135"/>
        <v/>
      </c>
      <c r="V32" s="133" t="str">
        <f t="shared" si="135"/>
        <v/>
      </c>
      <c r="W32" s="115" t="str">
        <f t="shared" si="135"/>
        <v>Работал</v>
      </c>
      <c r="X32" s="115" t="str">
        <f t="shared" si="135"/>
        <v>Работал</v>
      </c>
      <c r="Y32" s="115" t="str">
        <f t="shared" si="135"/>
        <v>Работал</v>
      </c>
      <c r="Z32" s="115" t="str">
        <f t="shared" si="135"/>
        <v>Работал</v>
      </c>
      <c r="AA32" s="115" t="str">
        <f t="shared" si="135"/>
        <v>Работал</v>
      </c>
      <c r="AB32" s="133" t="str">
        <f t="shared" si="135"/>
        <v/>
      </c>
      <c r="AC32" s="133" t="str">
        <f t="shared" si="135"/>
        <v/>
      </c>
      <c r="AD32" s="115" t="str">
        <f t="shared" si="135"/>
        <v>Выходной</v>
      </c>
      <c r="AE32" s="115" t="str">
        <f t="shared" si="135"/>
        <v>Выходной</v>
      </c>
      <c r="AF32" s="115" t="str">
        <f t="shared" si="135"/>
        <v>Выходной</v>
      </c>
      <c r="AG32" s="115" t="str">
        <f t="shared" si="135"/>
        <v>Выходной</v>
      </c>
      <c r="AH32" s="115" t="str">
        <f t="shared" si="135"/>
        <v>Выходной</v>
      </c>
      <c r="AI32" s="115" t="str">
        <f t="shared" si="135"/>
        <v/>
      </c>
      <c r="AJ32" s="115" t="str">
        <f t="shared" si="135"/>
        <v/>
      </c>
    </row>
    <row r="33">
      <c r="A33" s="108">
        <v>38</v>
      </c>
      <c r="B33" s="113" t="s">
        <v>129</v>
      </c>
      <c r="C33" s="113" t="str">
        <f>VLOOKUP($A33,Сотрудники!$A$3:$L$1202,8,0)</f>
        <v>Москва</v>
      </c>
      <c r="D33" s="133" t="str">
        <f t="shared" si="135"/>
        <v/>
      </c>
      <c r="E33" s="115" t="str">
        <f t="shared" si="135"/>
        <v>Работал</v>
      </c>
      <c r="F33" s="115" t="str">
        <f t="shared" si="135"/>
        <v>Работал</v>
      </c>
      <c r="G33" s="133" t="str">
        <f t="shared" si="135"/>
        <v/>
      </c>
      <c r="H33" s="133" t="str">
        <f t="shared" si="135"/>
        <v/>
      </c>
      <c r="I33" s="115" t="str">
        <f t="shared" si="135"/>
        <v>Работал</v>
      </c>
      <c r="J33" s="115" t="str">
        <f t="shared" si="135"/>
        <v>Работал</v>
      </c>
      <c r="K33" s="115" t="str">
        <f t="shared" si="135"/>
        <v>Работал</v>
      </c>
      <c r="L33" s="115" t="str">
        <f t="shared" si="135"/>
        <v>Работал</v>
      </c>
      <c r="M33" s="115" t="str">
        <f t="shared" si="135"/>
        <v>Работал</v>
      </c>
      <c r="N33" s="133" t="str">
        <f t="shared" si="135"/>
        <v/>
      </c>
      <c r="O33" s="133" t="str">
        <f t="shared" si="135"/>
        <v/>
      </c>
      <c r="P33" s="115" t="str">
        <f t="shared" si="135"/>
        <v>Работал</v>
      </c>
      <c r="Q33" s="115" t="str">
        <f t="shared" si="135"/>
        <v>Работал</v>
      </c>
      <c r="R33" s="115" t="str">
        <f t="shared" si="135"/>
        <v>Работал</v>
      </c>
      <c r="S33" s="115" t="str">
        <f t="shared" si="135"/>
        <v>Работал</v>
      </c>
      <c r="T33" s="115" t="str">
        <f t="shared" si="135"/>
        <v>Работал</v>
      </c>
      <c r="U33" s="133" t="str">
        <f t="shared" si="135"/>
        <v/>
      </c>
      <c r="V33" s="133" t="str">
        <f t="shared" si="135"/>
        <v/>
      </c>
      <c r="W33" s="115" t="str">
        <f t="shared" si="135"/>
        <v>Работал</v>
      </c>
      <c r="X33" s="115" t="str">
        <f t="shared" si="135"/>
        <v>Работал</v>
      </c>
      <c r="Y33" s="115" t="str">
        <f t="shared" si="135"/>
        <v>Работал</v>
      </c>
      <c r="Z33" s="115" t="str">
        <f t="shared" si="135"/>
        <v>Работал</v>
      </c>
      <c r="AA33" s="115" t="str">
        <f t="shared" si="135"/>
        <v>Работал</v>
      </c>
      <c r="AB33" s="133" t="str">
        <f t="shared" si="135"/>
        <v/>
      </c>
      <c r="AC33" s="133" t="str">
        <f t="shared" si="135"/>
        <v/>
      </c>
      <c r="AD33" s="115" t="str">
        <f t="shared" si="135"/>
        <v>Работал</v>
      </c>
      <c r="AE33" s="115" t="str">
        <f t="shared" si="135"/>
        <v>Работал</v>
      </c>
      <c r="AF33" s="115" t="str">
        <f t="shared" si="135"/>
        <v>Работал</v>
      </c>
      <c r="AG33" s="115" t="str">
        <f t="shared" si="135"/>
        <v>Работал</v>
      </c>
      <c r="AH33" s="115" t="str">
        <f t="shared" si="135"/>
        <v>Работал</v>
      </c>
      <c r="AI33" s="115" t="str">
        <f t="shared" si="135"/>
        <v/>
      </c>
      <c r="AJ33" s="115" t="str">
        <f t="shared" si="135"/>
        <v/>
      </c>
    </row>
    <row r="34">
      <c r="A34" s="108">
        <v>39</v>
      </c>
      <c r="B34" s="113" t="s">
        <v>127</v>
      </c>
      <c r="C34" s="113" t="str">
        <f>VLOOKUP($A34,Сотрудники!$A$3:$L$1202,8,0)</f>
        <v>Москва</v>
      </c>
      <c r="D34" s="133" t="str">
        <f t="shared" si="135"/>
        <v/>
      </c>
      <c r="E34" s="115" t="str">
        <f t="shared" si="135"/>
        <v/>
      </c>
      <c r="F34" s="115" t="str">
        <f t="shared" si="135"/>
        <v/>
      </c>
      <c r="G34" s="133" t="str">
        <f t="shared" si="135"/>
        <v/>
      </c>
      <c r="H34" s="133" t="str">
        <f t="shared" si="135"/>
        <v/>
      </c>
      <c r="I34" s="115" t="str">
        <f t="shared" si="135"/>
        <v/>
      </c>
      <c r="J34" s="115" t="str">
        <f t="shared" si="135"/>
        <v/>
      </c>
      <c r="K34" s="115" t="str">
        <f t="shared" si="135"/>
        <v/>
      </c>
      <c r="L34" s="115" t="str">
        <f t="shared" si="135"/>
        <v/>
      </c>
      <c r="M34" s="115" t="str">
        <f t="shared" si="135"/>
        <v/>
      </c>
      <c r="N34" s="133" t="str">
        <f t="shared" si="135"/>
        <v/>
      </c>
      <c r="O34" s="133" t="str">
        <f t="shared" si="135"/>
        <v/>
      </c>
      <c r="P34" s="115" t="str">
        <f t="shared" si="135"/>
        <v/>
      </c>
      <c r="Q34" s="115" t="str">
        <f t="shared" si="135"/>
        <v/>
      </c>
      <c r="R34" s="115" t="str">
        <f t="shared" si="135"/>
        <v/>
      </c>
      <c r="S34" s="115" t="str">
        <f t="shared" si="135"/>
        <v/>
      </c>
      <c r="T34" s="115" t="str">
        <f t="shared" si="135"/>
        <v/>
      </c>
      <c r="U34" s="133" t="str">
        <f t="shared" si="135"/>
        <v/>
      </c>
      <c r="V34" s="133" t="str">
        <f t="shared" si="135"/>
        <v/>
      </c>
      <c r="W34" s="115" t="str">
        <f t="shared" si="135"/>
        <v/>
      </c>
      <c r="X34" s="115" t="str">
        <f t="shared" si="135"/>
        <v/>
      </c>
      <c r="Y34" s="115" t="str">
        <f t="shared" si="135"/>
        <v/>
      </c>
      <c r="Z34" s="115" t="str">
        <f t="shared" si="135"/>
        <v/>
      </c>
      <c r="AA34" s="115" t="str">
        <f t="shared" si="135"/>
        <v/>
      </c>
      <c r="AB34" s="133" t="str">
        <f t="shared" si="135"/>
        <v/>
      </c>
      <c r="AC34" s="133" t="str">
        <f t="shared" si="135"/>
        <v/>
      </c>
      <c r="AD34" s="115" t="str">
        <f t="shared" si="135"/>
        <v/>
      </c>
      <c r="AE34" s="115" t="str">
        <f t="shared" si="135"/>
        <v/>
      </c>
      <c r="AF34" s="115" t="str">
        <f t="shared" si="135"/>
        <v/>
      </c>
      <c r="AG34" s="115" t="str">
        <f t="shared" si="135"/>
        <v/>
      </c>
      <c r="AH34" s="115" t="str">
        <f t="shared" si="135"/>
        <v/>
      </c>
      <c r="AI34" s="115" t="str">
        <f t="shared" si="135"/>
        <v/>
      </c>
      <c r="AJ34" s="115" t="str">
        <f t="shared" si="135"/>
        <v/>
      </c>
    </row>
    <row r="35">
      <c r="A35" s="108">
        <v>40</v>
      </c>
      <c r="B35" s="113" t="s">
        <v>130</v>
      </c>
      <c r="C35" s="113" t="str">
        <f>VLOOKUP($A35,Сотрудники!$A$3:$L$1202,8,0)</f>
        <v>Москва</v>
      </c>
      <c r="D35" s="133" t="str">
        <f t="shared" si="135"/>
        <v/>
      </c>
      <c r="E35" s="115" t="str">
        <f t="shared" si="135"/>
        <v>Работал</v>
      </c>
      <c r="F35" s="115" t="str">
        <f t="shared" si="135"/>
        <v>Работал</v>
      </c>
      <c r="G35" s="114" t="str">
        <f t="shared" si="135"/>
        <v/>
      </c>
      <c r="H35" s="114" t="str">
        <f t="shared" si="135"/>
        <v/>
      </c>
      <c r="I35" s="115" t="str">
        <f t="shared" si="135"/>
        <v>Работал</v>
      </c>
      <c r="J35" s="115" t="str">
        <f t="shared" si="135"/>
        <v>Работал</v>
      </c>
      <c r="K35" s="115" t="str">
        <f t="shared" si="135"/>
        <v>Работал</v>
      </c>
      <c r="L35" s="115" t="str">
        <f t="shared" si="135"/>
        <v>Работал</v>
      </c>
      <c r="M35" s="115" t="str">
        <f t="shared" si="135"/>
        <v>Работал</v>
      </c>
      <c r="N35" s="133" t="str">
        <f t="shared" si="135"/>
        <v/>
      </c>
      <c r="O35" s="133" t="str">
        <f t="shared" si="135"/>
        <v/>
      </c>
      <c r="P35" s="115" t="str">
        <f t="shared" si="135"/>
        <v>Работал</v>
      </c>
      <c r="Q35" s="115" t="str">
        <f t="shared" si="135"/>
        <v>Работал</v>
      </c>
      <c r="R35" s="115" t="str">
        <f t="shared" si="135"/>
        <v>Работал</v>
      </c>
      <c r="S35" s="115" t="str">
        <f t="shared" ref="S35:AJ35" si="138">IF(ISBLANK(S83),"",IF(S83=0,"Выходной",IF(S83&lt;&gt;0,"Работал","")))</f>
        <v>Работал</v>
      </c>
      <c r="T35" s="115" t="str">
        <f t="shared" si="138"/>
        <v>Работал</v>
      </c>
      <c r="U35" s="133" t="str">
        <f t="shared" si="138"/>
        <v/>
      </c>
      <c r="V35" s="133" t="str">
        <f t="shared" si="138"/>
        <v/>
      </c>
      <c r="W35" s="115" t="str">
        <f t="shared" si="138"/>
        <v>Работал</v>
      </c>
      <c r="X35" s="115" t="str">
        <f t="shared" si="138"/>
        <v>Работал</v>
      </c>
      <c r="Y35" s="115" t="str">
        <f t="shared" si="138"/>
        <v>Работал</v>
      </c>
      <c r="Z35" s="115" t="str">
        <f t="shared" si="138"/>
        <v>Работал</v>
      </c>
      <c r="AA35" s="115" t="str">
        <f t="shared" si="138"/>
        <v>Работал</v>
      </c>
      <c r="AB35" s="133" t="str">
        <f t="shared" si="138"/>
        <v/>
      </c>
      <c r="AC35" s="133" t="str">
        <f t="shared" si="138"/>
        <v/>
      </c>
      <c r="AD35" s="115" t="str">
        <f t="shared" si="138"/>
        <v>Работал</v>
      </c>
      <c r="AE35" s="115" t="str">
        <f t="shared" si="138"/>
        <v>Работал</v>
      </c>
      <c r="AF35" s="115" t="str">
        <f t="shared" si="138"/>
        <v>Работал</v>
      </c>
      <c r="AG35" s="115" t="str">
        <f t="shared" si="138"/>
        <v>Работал</v>
      </c>
      <c r="AH35" s="115" t="str">
        <f t="shared" si="138"/>
        <v>Работал</v>
      </c>
      <c r="AI35" s="115" t="str">
        <f t="shared" si="138"/>
        <v/>
      </c>
      <c r="AJ35" s="115" t="str">
        <f t="shared" si="138"/>
        <v/>
      </c>
    </row>
    <row r="36">
      <c r="A36" s="108">
        <v>41</v>
      </c>
      <c r="B36" s="113" t="s">
        <v>132</v>
      </c>
      <c r="C36" s="113" t="str">
        <f>VLOOKUP($A36,Сотрудники!$A$3:$L$1202,8,0)</f>
        <v>Москва</v>
      </c>
      <c r="D36" s="133" t="str">
        <f t="shared" si="135"/>
        <v/>
      </c>
      <c r="E36" s="115" t="str">
        <f t="shared" si="135"/>
        <v>Работал</v>
      </c>
      <c r="F36" s="115" t="str">
        <f t="shared" si="135"/>
        <v>Работал</v>
      </c>
      <c r="G36" s="114" t="str">
        <f t="shared" si="135"/>
        <v/>
      </c>
      <c r="H36" s="114" t="str">
        <f t="shared" si="135"/>
        <v/>
      </c>
      <c r="I36" s="115" t="str">
        <f t="shared" si="135"/>
        <v>Работал</v>
      </c>
      <c r="J36" s="115" t="str">
        <f t="shared" si="135"/>
        <v>Работал</v>
      </c>
      <c r="K36" s="115" t="str">
        <f t="shared" si="135"/>
        <v>Работал</v>
      </c>
      <c r="L36" s="115" t="str">
        <f t="shared" si="135"/>
        <v>Работал</v>
      </c>
      <c r="M36" s="115" t="str">
        <f t="shared" si="135"/>
        <v>Работал</v>
      </c>
      <c r="N36" s="133" t="str">
        <f t="shared" si="135"/>
        <v/>
      </c>
      <c r="O36" s="133" t="str">
        <f t="shared" si="135"/>
        <v/>
      </c>
      <c r="P36" s="115" t="str">
        <f t="shared" si="135"/>
        <v>Работал</v>
      </c>
      <c r="Q36" s="115" t="str">
        <f t="shared" si="135"/>
        <v>Работал</v>
      </c>
      <c r="R36" s="115" t="str">
        <f t="shared" si="135"/>
        <v>Работал</v>
      </c>
      <c r="S36" s="115" t="str">
        <f t="shared" si="135"/>
        <v>Работал</v>
      </c>
      <c r="T36" s="115" t="str">
        <f t="shared" si="135"/>
        <v>Работал</v>
      </c>
      <c r="U36" s="133" t="str">
        <f t="shared" si="135"/>
        <v/>
      </c>
      <c r="V36" s="133" t="str">
        <f t="shared" si="135"/>
        <v/>
      </c>
      <c r="W36" s="115" t="str">
        <f t="shared" si="135"/>
        <v>Работал</v>
      </c>
      <c r="X36" s="115" t="str">
        <f t="shared" si="135"/>
        <v>Работал</v>
      </c>
      <c r="Y36" s="115" t="str">
        <f t="shared" si="135"/>
        <v>Работал</v>
      </c>
      <c r="Z36" s="115" t="str">
        <f t="shared" si="135"/>
        <v>Работал</v>
      </c>
      <c r="AA36" s="115" t="str">
        <f t="shared" si="135"/>
        <v>Работал</v>
      </c>
      <c r="AB36" s="133" t="str">
        <f t="shared" si="135"/>
        <v/>
      </c>
      <c r="AC36" s="133" t="str">
        <f t="shared" si="135"/>
        <v/>
      </c>
      <c r="AD36" s="115" t="str">
        <f t="shared" si="135"/>
        <v>Работал</v>
      </c>
      <c r="AE36" s="115" t="str">
        <f t="shared" si="135"/>
        <v>Работал</v>
      </c>
      <c r="AF36" s="115" t="str">
        <f t="shared" si="135"/>
        <v>Работал</v>
      </c>
      <c r="AG36" s="115" t="str">
        <f t="shared" si="135"/>
        <v>Работал</v>
      </c>
      <c r="AH36" s="115" t="str">
        <f t="shared" si="135"/>
        <v>Работал</v>
      </c>
      <c r="AI36" s="115" t="str">
        <f t="shared" si="135"/>
        <v/>
      </c>
      <c r="AJ36" s="115" t="str">
        <f t="shared" si="135"/>
        <v/>
      </c>
    </row>
    <row r="37">
      <c r="A37" s="108">
        <v>42</v>
      </c>
      <c r="B37" s="113" t="s">
        <v>134</v>
      </c>
      <c r="C37" s="113" t="str">
        <f>VLOOKUP($A37,Сотрудники!$A$3:$L$1202,8,0)</f>
        <v>Москва</v>
      </c>
      <c r="D37" s="133" t="str">
        <f t="shared" si="135"/>
        <v/>
      </c>
      <c r="E37" s="115" t="str">
        <f t="shared" si="135"/>
        <v/>
      </c>
      <c r="F37" s="115" t="str">
        <f t="shared" si="135"/>
        <v>Работал</v>
      </c>
      <c r="G37" s="114" t="str">
        <f t="shared" si="135"/>
        <v/>
      </c>
      <c r="H37" s="114" t="str">
        <f t="shared" si="135"/>
        <v/>
      </c>
      <c r="I37" s="115" t="str">
        <f t="shared" si="135"/>
        <v>Работал</v>
      </c>
      <c r="J37" s="115" t="str">
        <f t="shared" si="135"/>
        <v>Работал</v>
      </c>
      <c r="K37" s="115" t="str">
        <f t="shared" si="135"/>
        <v>Работал</v>
      </c>
      <c r="L37" s="115" t="str">
        <f t="shared" si="135"/>
        <v>Работал</v>
      </c>
      <c r="M37" s="115" t="str">
        <f t="shared" si="135"/>
        <v>Работал</v>
      </c>
      <c r="N37" s="133" t="str">
        <f t="shared" si="135"/>
        <v/>
      </c>
      <c r="O37" s="133" t="str">
        <f t="shared" si="135"/>
        <v/>
      </c>
      <c r="P37" s="115" t="str">
        <f t="shared" si="135"/>
        <v>Работал</v>
      </c>
      <c r="Q37" s="115" t="str">
        <f t="shared" si="135"/>
        <v>Работал</v>
      </c>
      <c r="R37" s="115" t="str">
        <f t="shared" si="135"/>
        <v>Работал</v>
      </c>
      <c r="S37" s="115" t="str">
        <f t="shared" si="135"/>
        <v>Работал</v>
      </c>
      <c r="T37" s="115" t="str">
        <f t="shared" si="135"/>
        <v>Работал</v>
      </c>
      <c r="U37" s="133" t="str">
        <f t="shared" si="135"/>
        <v/>
      </c>
      <c r="V37" s="133" t="str">
        <f t="shared" si="135"/>
        <v/>
      </c>
      <c r="W37" s="115" t="str">
        <f t="shared" si="135"/>
        <v>Работал</v>
      </c>
      <c r="X37" s="115" t="str">
        <f t="shared" si="135"/>
        <v>Работал</v>
      </c>
      <c r="Y37" s="115" t="str">
        <f t="shared" si="135"/>
        <v>Работал</v>
      </c>
      <c r="Z37" s="115" t="str">
        <f t="shared" si="135"/>
        <v>Работал</v>
      </c>
      <c r="AA37" s="115" t="str">
        <f t="shared" si="135"/>
        <v>Работал</v>
      </c>
      <c r="AB37" s="133" t="str">
        <f t="shared" si="135"/>
        <v/>
      </c>
      <c r="AC37" s="133" t="str">
        <f t="shared" si="135"/>
        <v/>
      </c>
      <c r="AD37" s="115" t="str">
        <f t="shared" si="135"/>
        <v>Работал</v>
      </c>
      <c r="AE37" s="115" t="str">
        <f t="shared" si="135"/>
        <v>Работал</v>
      </c>
      <c r="AF37" s="115" t="str">
        <f t="shared" si="135"/>
        <v>Работал</v>
      </c>
      <c r="AG37" s="115" t="str">
        <f t="shared" si="135"/>
        <v>Работал</v>
      </c>
      <c r="AH37" s="115" t="str">
        <f t="shared" si="135"/>
        <v>Работал</v>
      </c>
      <c r="AI37" s="115" t="str">
        <f t="shared" si="135"/>
        <v/>
      </c>
      <c r="AJ37" s="115" t="str">
        <f t="shared" si="135"/>
        <v/>
      </c>
    </row>
    <row r="38">
      <c r="A38" s="108">
        <v>43</v>
      </c>
      <c r="B38" s="113" t="s">
        <v>135</v>
      </c>
      <c r="C38" s="113" t="str">
        <f>VLOOKUP($A38,Сотрудники!$A$3:$L$1202,8,0)</f>
        <v>Москва</v>
      </c>
      <c r="D38" s="133" t="str">
        <f t="shared" si="135"/>
        <v/>
      </c>
      <c r="E38" s="115" t="str">
        <f t="shared" si="135"/>
        <v/>
      </c>
      <c r="F38" s="115" t="str">
        <f t="shared" si="135"/>
        <v/>
      </c>
      <c r="G38" s="114" t="str">
        <f t="shared" si="135"/>
        <v/>
      </c>
      <c r="H38" s="114" t="str">
        <f t="shared" si="135"/>
        <v/>
      </c>
      <c r="I38" s="115" t="str">
        <f t="shared" si="135"/>
        <v>Работал</v>
      </c>
      <c r="J38" s="115" t="str">
        <f t="shared" si="135"/>
        <v>Работал</v>
      </c>
      <c r="K38" s="115" t="str">
        <f t="shared" si="135"/>
        <v>Работал</v>
      </c>
      <c r="L38" s="115" t="str">
        <f t="shared" si="135"/>
        <v>Работал</v>
      </c>
      <c r="M38" s="115" t="str">
        <f t="shared" si="135"/>
        <v>Работал</v>
      </c>
      <c r="N38" s="133" t="str">
        <f t="shared" si="135"/>
        <v/>
      </c>
      <c r="O38" s="133" t="str">
        <f t="shared" si="135"/>
        <v/>
      </c>
      <c r="P38" s="115" t="str">
        <f t="shared" si="135"/>
        <v>Работал</v>
      </c>
      <c r="Q38" s="115" t="str">
        <f t="shared" si="135"/>
        <v>Работал</v>
      </c>
      <c r="R38" s="115" t="str">
        <f t="shared" si="135"/>
        <v>Работал</v>
      </c>
      <c r="S38" s="115" t="str">
        <f t="shared" si="135"/>
        <v>Работал</v>
      </c>
      <c r="T38" s="115" t="str">
        <f t="shared" si="135"/>
        <v>Работал</v>
      </c>
      <c r="U38" s="133" t="str">
        <f t="shared" si="135"/>
        <v/>
      </c>
      <c r="V38" s="133" t="str">
        <f t="shared" si="135"/>
        <v/>
      </c>
      <c r="W38" s="115" t="str">
        <f t="shared" si="135"/>
        <v>Работал</v>
      </c>
      <c r="X38" s="115" t="str">
        <f t="shared" si="135"/>
        <v>Работал</v>
      </c>
      <c r="Y38" s="115" t="str">
        <f t="shared" si="135"/>
        <v>Работал</v>
      </c>
      <c r="Z38" s="115" t="str">
        <f t="shared" si="135"/>
        <v>Работал</v>
      </c>
      <c r="AA38" s="115" t="str">
        <f t="shared" si="135"/>
        <v>Работал</v>
      </c>
      <c r="AB38" s="133" t="str">
        <f t="shared" si="135"/>
        <v/>
      </c>
      <c r="AC38" s="133" t="str">
        <f t="shared" si="135"/>
        <v/>
      </c>
      <c r="AD38" s="115" t="str">
        <f t="shared" si="135"/>
        <v>Работал</v>
      </c>
      <c r="AE38" s="115" t="str">
        <f t="shared" si="135"/>
        <v>Работал</v>
      </c>
      <c r="AF38" s="115" t="str">
        <f t="shared" si="135"/>
        <v>Работал</v>
      </c>
      <c r="AG38" s="115" t="str">
        <f t="shared" si="135"/>
        <v>Работал</v>
      </c>
      <c r="AH38" s="115" t="str">
        <f t="shared" si="135"/>
        <v>Работал</v>
      </c>
      <c r="AI38" s="115" t="str">
        <f t="shared" si="135"/>
        <v/>
      </c>
      <c r="AJ38" s="115" t="str">
        <f t="shared" si="135"/>
        <v/>
      </c>
    </row>
    <row r="39">
      <c r="A39" s="108">
        <v>44</v>
      </c>
      <c r="B39" s="113" t="s">
        <v>139</v>
      </c>
      <c r="C39" s="113" t="str">
        <f>VLOOKUP($A39,Сотрудники!$A$3:$L$1202,8,0)</f>
        <v>Москва</v>
      </c>
      <c r="D39" s="133" t="str">
        <f t="shared" si="135"/>
        <v/>
      </c>
      <c r="E39" s="115" t="str">
        <f t="shared" si="135"/>
        <v/>
      </c>
      <c r="F39" s="115" t="str">
        <f t="shared" si="135"/>
        <v/>
      </c>
      <c r="G39" s="114" t="str">
        <f t="shared" si="135"/>
        <v/>
      </c>
      <c r="H39" s="114" t="str">
        <f t="shared" si="135"/>
        <v/>
      </c>
      <c r="I39" s="115" t="str">
        <f t="shared" si="135"/>
        <v>Работал</v>
      </c>
      <c r="J39" s="115" t="str">
        <f t="shared" si="135"/>
        <v>Работал</v>
      </c>
      <c r="K39" s="115" t="str">
        <f t="shared" si="135"/>
        <v>Работал</v>
      </c>
      <c r="L39" s="115" t="str">
        <f t="shared" si="135"/>
        <v>Работал</v>
      </c>
      <c r="M39" s="115" t="str">
        <f t="shared" si="135"/>
        <v>Работал</v>
      </c>
      <c r="N39" s="133" t="str">
        <f t="shared" si="135"/>
        <v/>
      </c>
      <c r="O39" s="133" t="str">
        <f t="shared" si="135"/>
        <v/>
      </c>
      <c r="P39" s="115" t="str">
        <f t="shared" si="135"/>
        <v>Работал</v>
      </c>
      <c r="Q39" s="115" t="str">
        <f t="shared" si="135"/>
        <v>Работал</v>
      </c>
      <c r="R39" s="115" t="str">
        <f t="shared" si="135"/>
        <v>Работал</v>
      </c>
      <c r="S39" s="115" t="str">
        <f t="shared" si="135"/>
        <v>Работал</v>
      </c>
      <c r="T39" s="115" t="str">
        <f t="shared" si="135"/>
        <v>Работал</v>
      </c>
      <c r="U39" s="133" t="str">
        <f t="shared" si="135"/>
        <v/>
      </c>
      <c r="V39" s="133" t="str">
        <f t="shared" si="135"/>
        <v/>
      </c>
      <c r="W39" s="115" t="str">
        <f t="shared" si="135"/>
        <v>Работал</v>
      </c>
      <c r="X39" s="115" t="str">
        <f t="shared" si="135"/>
        <v>Работал</v>
      </c>
      <c r="Y39" s="115" t="str">
        <f t="shared" si="135"/>
        <v>Работал</v>
      </c>
      <c r="Z39" s="115" t="str">
        <f t="shared" si="135"/>
        <v>Работал</v>
      </c>
      <c r="AA39" s="115" t="str">
        <f t="shared" si="135"/>
        <v>Работал</v>
      </c>
      <c r="AB39" s="133" t="str">
        <f t="shared" si="135"/>
        <v/>
      </c>
      <c r="AC39" s="133" t="str">
        <f t="shared" si="135"/>
        <v/>
      </c>
      <c r="AD39" s="115" t="str">
        <f t="shared" si="135"/>
        <v>Работал</v>
      </c>
      <c r="AE39" s="115" t="str">
        <f t="shared" si="135"/>
        <v>Работал</v>
      </c>
      <c r="AF39" s="115" t="str">
        <f t="shared" si="135"/>
        <v>Работал</v>
      </c>
      <c r="AG39" s="115" t="str">
        <f t="shared" si="135"/>
        <v>Работал</v>
      </c>
      <c r="AH39" s="115" t="str">
        <f t="shared" si="135"/>
        <v>Работал</v>
      </c>
      <c r="AI39" s="115" t="str">
        <f t="shared" si="135"/>
        <v/>
      </c>
      <c r="AJ39" s="115" t="str">
        <f t="shared" si="135"/>
        <v/>
      </c>
    </row>
    <row r="40">
      <c r="A40" s="108">
        <v>45</v>
      </c>
      <c r="B40" s="113" t="s">
        <v>137</v>
      </c>
      <c r="C40" s="113" t="str">
        <f>VLOOKUP($A40,Сотрудники!$A$3:$L$1202,8,0)</f>
        <v>Москва</v>
      </c>
      <c r="D40" s="133" t="str">
        <f t="shared" si="135"/>
        <v/>
      </c>
      <c r="E40" s="115" t="str">
        <f t="shared" si="135"/>
        <v/>
      </c>
      <c r="F40" s="115" t="str">
        <f t="shared" si="135"/>
        <v/>
      </c>
      <c r="G40" s="114" t="str">
        <f t="shared" si="135"/>
        <v/>
      </c>
      <c r="H40" s="114" t="str">
        <f t="shared" si="135"/>
        <v/>
      </c>
      <c r="I40" s="115" t="str">
        <f t="shared" si="135"/>
        <v>Работал</v>
      </c>
      <c r="J40" s="115" t="str">
        <f t="shared" si="135"/>
        <v>Работал</v>
      </c>
      <c r="K40" s="115" t="str">
        <f t="shared" si="135"/>
        <v>Работал</v>
      </c>
      <c r="L40" s="115" t="str">
        <f t="shared" si="135"/>
        <v>Работал</v>
      </c>
      <c r="M40" s="115" t="str">
        <f t="shared" si="135"/>
        <v>Работал</v>
      </c>
      <c r="N40" s="133" t="str">
        <f t="shared" si="135"/>
        <v/>
      </c>
      <c r="O40" s="133" t="str">
        <f t="shared" si="135"/>
        <v/>
      </c>
      <c r="P40" s="115" t="str">
        <f t="shared" si="135"/>
        <v>Работал</v>
      </c>
      <c r="Q40" s="115" t="str">
        <f t="shared" si="135"/>
        <v>Работал</v>
      </c>
      <c r="R40" s="115" t="str">
        <f t="shared" si="135"/>
        <v>Работал</v>
      </c>
      <c r="S40" s="115" t="str">
        <f t="shared" si="135"/>
        <v>Работал</v>
      </c>
      <c r="T40" s="115" t="str">
        <f t="shared" si="135"/>
        <v>Работал</v>
      </c>
      <c r="U40" s="133" t="str">
        <f t="shared" si="135"/>
        <v/>
      </c>
      <c r="V40" s="133" t="str">
        <f t="shared" si="135"/>
        <v/>
      </c>
      <c r="W40" s="115" t="str">
        <f t="shared" si="135"/>
        <v>Работал</v>
      </c>
      <c r="X40" s="115" t="str">
        <f t="shared" si="135"/>
        <v>Работал</v>
      </c>
      <c r="Y40" s="115" t="str">
        <f t="shared" si="135"/>
        <v>Работал</v>
      </c>
      <c r="Z40" s="115" t="str">
        <f t="shared" si="135"/>
        <v>Работал</v>
      </c>
      <c r="AA40" s="115" t="str">
        <f t="shared" si="135"/>
        <v>Работал</v>
      </c>
      <c r="AB40" s="133" t="str">
        <f t="shared" si="135"/>
        <v/>
      </c>
      <c r="AC40" s="133" t="str">
        <f t="shared" si="135"/>
        <v/>
      </c>
      <c r="AD40" s="115" t="str">
        <f t="shared" si="135"/>
        <v>Работал</v>
      </c>
      <c r="AE40" s="115" t="str">
        <f t="shared" si="135"/>
        <v>Работал</v>
      </c>
      <c r="AF40" s="115" t="str">
        <f t="shared" si="135"/>
        <v>Работал</v>
      </c>
      <c r="AG40" s="115" t="str">
        <f t="shared" si="135"/>
        <v>Работал</v>
      </c>
      <c r="AH40" s="115" t="str">
        <f t="shared" si="135"/>
        <v>Работал</v>
      </c>
      <c r="AI40" s="115" t="str">
        <f t="shared" si="135"/>
        <v/>
      </c>
      <c r="AJ40" s="115" t="str">
        <f t="shared" si="135"/>
        <v/>
      </c>
    </row>
    <row r="41">
      <c r="A41" s="108">
        <v>46</v>
      </c>
      <c r="B41" s="113" t="s">
        <v>143</v>
      </c>
      <c r="C41" s="113" t="str">
        <f>VLOOKUP($A41,Сотрудники!$A$3:$L$1202,8,0)</f>
        <v>Екатеринбург</v>
      </c>
      <c r="D41" s="133" t="str">
        <f t="shared" si="135"/>
        <v/>
      </c>
      <c r="E41" s="115" t="str">
        <f t="shared" si="135"/>
        <v/>
      </c>
      <c r="F41" s="115" t="str">
        <f t="shared" si="135"/>
        <v/>
      </c>
      <c r="G41" s="114" t="str">
        <f t="shared" si="135"/>
        <v/>
      </c>
      <c r="H41" s="114" t="str">
        <f t="shared" si="135"/>
        <v/>
      </c>
      <c r="I41" s="115" t="str">
        <f t="shared" si="135"/>
        <v/>
      </c>
      <c r="J41" s="115" t="str">
        <f t="shared" si="135"/>
        <v/>
      </c>
      <c r="K41" s="115" t="str">
        <f t="shared" si="135"/>
        <v/>
      </c>
      <c r="L41" s="115" t="str">
        <f t="shared" si="135"/>
        <v/>
      </c>
      <c r="M41" s="115" t="str">
        <f t="shared" si="135"/>
        <v/>
      </c>
      <c r="N41" s="133" t="str">
        <f t="shared" si="135"/>
        <v/>
      </c>
      <c r="O41" s="133" t="str">
        <f t="shared" si="135"/>
        <v/>
      </c>
      <c r="P41" s="115" t="str">
        <f t="shared" si="135"/>
        <v>Работал</v>
      </c>
      <c r="Q41" s="115" t="str">
        <f t="shared" si="135"/>
        <v>Работал</v>
      </c>
      <c r="R41" s="115" t="str">
        <f t="shared" si="135"/>
        <v>Работал</v>
      </c>
      <c r="S41" s="115" t="str">
        <f t="shared" si="135"/>
        <v>Работал</v>
      </c>
      <c r="T41" s="115" t="str">
        <f t="shared" si="135"/>
        <v>Работал</v>
      </c>
      <c r="U41" s="133" t="str">
        <f t="shared" si="135"/>
        <v/>
      </c>
      <c r="V41" s="133" t="str">
        <f t="shared" si="135"/>
        <v/>
      </c>
      <c r="W41" s="115" t="str">
        <f t="shared" si="135"/>
        <v>Работал</v>
      </c>
      <c r="X41" s="115" t="str">
        <f t="shared" si="135"/>
        <v>Работал</v>
      </c>
      <c r="Y41" s="115" t="str">
        <f t="shared" si="135"/>
        <v>Работал</v>
      </c>
      <c r="Z41" s="115" t="str">
        <f t="shared" si="135"/>
        <v>Работал</v>
      </c>
      <c r="AA41" s="115" t="str">
        <f t="shared" si="135"/>
        <v>Работал</v>
      </c>
      <c r="AB41" s="133" t="str">
        <f t="shared" si="135"/>
        <v/>
      </c>
      <c r="AC41" s="133" t="str">
        <f t="shared" si="135"/>
        <v/>
      </c>
      <c r="AD41" s="115" t="str">
        <f t="shared" si="135"/>
        <v>Работал</v>
      </c>
      <c r="AE41" s="115" t="str">
        <f t="shared" si="135"/>
        <v>Работал</v>
      </c>
      <c r="AF41" s="115" t="str">
        <f t="shared" si="135"/>
        <v>Работал</v>
      </c>
      <c r="AG41" s="115" t="str">
        <f t="shared" si="135"/>
        <v>Работал</v>
      </c>
      <c r="AH41" s="115" t="str">
        <f t="shared" si="135"/>
        <v>Работал</v>
      </c>
      <c r="AI41" s="115" t="str">
        <f t="shared" si="135"/>
        <v/>
      </c>
      <c r="AJ41" s="115" t="str">
        <f t="shared" si="135"/>
        <v/>
      </c>
    </row>
    <row r="42">
      <c r="A42" s="108">
        <v>47</v>
      </c>
      <c r="B42" s="113" t="s">
        <v>141</v>
      </c>
      <c r="C42" s="113" t="str">
        <f>VLOOKUP($A42,Сотрудники!$A$3:$L$1202,8,0)</f>
        <v>Москва</v>
      </c>
      <c r="D42" s="133" t="str">
        <f t="shared" si="135"/>
        <v/>
      </c>
      <c r="E42" s="115" t="str">
        <f t="shared" si="135"/>
        <v/>
      </c>
      <c r="F42" s="115" t="str">
        <f t="shared" si="135"/>
        <v/>
      </c>
      <c r="G42" s="114" t="str">
        <f t="shared" si="135"/>
        <v/>
      </c>
      <c r="H42" s="114" t="str">
        <f t="shared" si="135"/>
        <v/>
      </c>
      <c r="I42" s="115" t="str">
        <f t="shared" si="135"/>
        <v/>
      </c>
      <c r="J42" s="115" t="str">
        <f t="shared" si="135"/>
        <v/>
      </c>
      <c r="K42" s="115" t="str">
        <f t="shared" si="135"/>
        <v/>
      </c>
      <c r="L42" s="115" t="str">
        <f t="shared" si="135"/>
        <v/>
      </c>
      <c r="M42" s="115" t="str">
        <f t="shared" si="135"/>
        <v/>
      </c>
      <c r="N42" s="133" t="str">
        <f t="shared" si="135"/>
        <v/>
      </c>
      <c r="O42" s="133" t="str">
        <f t="shared" si="135"/>
        <v/>
      </c>
      <c r="P42" s="115" t="str">
        <f t="shared" si="135"/>
        <v>Работал</v>
      </c>
      <c r="Q42" s="115" t="str">
        <f t="shared" si="135"/>
        <v>Работал</v>
      </c>
      <c r="R42" s="115" t="str">
        <f t="shared" si="135"/>
        <v>Работал</v>
      </c>
      <c r="S42" s="115" t="str">
        <f t="shared" si="135"/>
        <v>Работал</v>
      </c>
      <c r="T42" s="115" t="str">
        <f t="shared" si="135"/>
        <v>Работал</v>
      </c>
      <c r="U42" s="133" t="str">
        <f t="shared" si="135"/>
        <v/>
      </c>
      <c r="V42" s="133" t="str">
        <f t="shared" si="135"/>
        <v/>
      </c>
      <c r="W42" s="115" t="str">
        <f t="shared" si="135"/>
        <v>Работал</v>
      </c>
      <c r="X42" s="115" t="str">
        <f t="shared" si="135"/>
        <v>Работал</v>
      </c>
      <c r="Y42" s="115" t="str">
        <f t="shared" si="135"/>
        <v>Работал</v>
      </c>
      <c r="Z42" s="115" t="str">
        <f t="shared" si="135"/>
        <v>Работал</v>
      </c>
      <c r="AA42" s="115" t="str">
        <f t="shared" si="135"/>
        <v>Работал</v>
      </c>
      <c r="AB42" s="133" t="str">
        <f t="shared" si="135"/>
        <v/>
      </c>
      <c r="AC42" s="133" t="str">
        <f t="shared" si="135"/>
        <v/>
      </c>
      <c r="AD42" s="115" t="str">
        <f t="shared" si="135"/>
        <v>Работал</v>
      </c>
      <c r="AE42" s="115" t="str">
        <f t="shared" si="135"/>
        <v>Работал</v>
      </c>
      <c r="AF42" s="115" t="str">
        <f t="shared" si="135"/>
        <v>Работал</v>
      </c>
      <c r="AG42" s="115" t="str">
        <f t="shared" si="135"/>
        <v>Работал</v>
      </c>
      <c r="AH42" s="115" t="str">
        <f t="shared" si="135"/>
        <v>Работал</v>
      </c>
      <c r="AI42" s="115" t="str">
        <f t="shared" si="135"/>
        <v/>
      </c>
      <c r="AJ42" s="115" t="str">
        <f t="shared" si="135"/>
        <v/>
      </c>
    </row>
    <row r="43">
      <c r="A43" s="108">
        <v>48</v>
      </c>
      <c r="B43" s="113" t="s">
        <v>148</v>
      </c>
      <c r="C43" s="113" t="str">
        <f>VLOOKUP($A43,Сотрудники!$A$3:$L$1202,8,0)</f>
        <v>Барнаул</v>
      </c>
      <c r="D43" s="133" t="str">
        <f t="shared" si="135"/>
        <v/>
      </c>
      <c r="E43" s="115" t="str">
        <f t="shared" si="135"/>
        <v/>
      </c>
      <c r="F43" s="115" t="str">
        <f t="shared" si="135"/>
        <v/>
      </c>
      <c r="G43" s="114" t="str">
        <f t="shared" si="135"/>
        <v/>
      </c>
      <c r="H43" s="114" t="str">
        <f t="shared" si="135"/>
        <v/>
      </c>
      <c r="I43" s="115" t="str">
        <f t="shared" si="135"/>
        <v/>
      </c>
      <c r="J43" s="115" t="str">
        <f t="shared" si="135"/>
        <v/>
      </c>
      <c r="K43" s="115" t="str">
        <f t="shared" si="135"/>
        <v/>
      </c>
      <c r="L43" s="115" t="str">
        <f t="shared" si="135"/>
        <v/>
      </c>
      <c r="M43" s="115" t="str">
        <f t="shared" si="135"/>
        <v/>
      </c>
      <c r="N43" s="133" t="str">
        <f t="shared" si="135"/>
        <v/>
      </c>
      <c r="O43" s="133" t="str">
        <f t="shared" si="135"/>
        <v/>
      </c>
      <c r="P43" s="115" t="str">
        <f t="shared" si="135"/>
        <v/>
      </c>
      <c r="Q43" s="115" t="str">
        <f t="shared" si="135"/>
        <v/>
      </c>
      <c r="R43" s="115" t="str">
        <f t="shared" si="135"/>
        <v/>
      </c>
      <c r="S43" s="115" t="str">
        <f t="shared" si="135"/>
        <v/>
      </c>
      <c r="T43" s="115" t="str">
        <f t="shared" si="135"/>
        <v/>
      </c>
      <c r="U43" s="133" t="str">
        <f t="shared" si="135"/>
        <v/>
      </c>
      <c r="V43" s="133" t="str">
        <f t="shared" si="135"/>
        <v/>
      </c>
      <c r="W43" s="115" t="str">
        <f t="shared" si="135"/>
        <v>Работал</v>
      </c>
      <c r="X43" s="115" t="str">
        <f t="shared" si="135"/>
        <v>Работал</v>
      </c>
      <c r="Y43" s="115" t="str">
        <f t="shared" si="135"/>
        <v>Работал</v>
      </c>
      <c r="Z43" s="115" t="str">
        <f t="shared" si="135"/>
        <v>Работал</v>
      </c>
      <c r="AA43" s="115" t="str">
        <f t="shared" si="135"/>
        <v>Работал</v>
      </c>
      <c r="AB43" s="133" t="str">
        <f t="shared" si="135"/>
        <v/>
      </c>
      <c r="AC43" s="133" t="str">
        <f t="shared" si="135"/>
        <v/>
      </c>
      <c r="AD43" s="115" t="str">
        <f t="shared" si="135"/>
        <v>Работал</v>
      </c>
      <c r="AE43" s="115" t="str">
        <f t="shared" si="135"/>
        <v>Работал</v>
      </c>
      <c r="AF43" s="115" t="str">
        <f t="shared" si="135"/>
        <v>Работал</v>
      </c>
      <c r="AG43" s="115" t="str">
        <f t="shared" si="135"/>
        <v>Работал</v>
      </c>
      <c r="AH43" s="115" t="str">
        <f t="shared" si="135"/>
        <v>Работал</v>
      </c>
      <c r="AI43" s="115" t="str">
        <f t="shared" si="135"/>
        <v/>
      </c>
      <c r="AJ43" s="115" t="str">
        <f t="shared" si="135"/>
        <v/>
      </c>
    </row>
    <row r="44">
      <c r="A44" s="108">
        <v>49</v>
      </c>
      <c r="B44" s="113" t="s">
        <v>664</v>
      </c>
      <c r="C44" s="113" t="str">
        <f>VLOOKUP($A44,Сотрудники!$A$3:$L$1202,8,0)</f>
        <v>Москва</v>
      </c>
      <c r="D44" s="133" t="str">
        <f t="shared" si="135"/>
        <v/>
      </c>
      <c r="E44" s="115" t="str">
        <f t="shared" si="135"/>
        <v/>
      </c>
      <c r="F44" s="115" t="str">
        <f t="shared" si="135"/>
        <v/>
      </c>
      <c r="G44" s="114" t="str">
        <f t="shared" si="135"/>
        <v/>
      </c>
      <c r="H44" s="114" t="str">
        <f t="shared" si="135"/>
        <v/>
      </c>
      <c r="I44" s="115" t="str">
        <f t="shared" si="135"/>
        <v/>
      </c>
      <c r="J44" s="115" t="str">
        <f t="shared" si="135"/>
        <v/>
      </c>
      <c r="K44" s="115" t="str">
        <f t="shared" si="135"/>
        <v/>
      </c>
      <c r="L44" s="115" t="str">
        <f t="shared" si="135"/>
        <v/>
      </c>
      <c r="M44" s="115" t="str">
        <f t="shared" si="135"/>
        <v/>
      </c>
      <c r="N44" s="133" t="str">
        <f t="shared" si="135"/>
        <v/>
      </c>
      <c r="O44" s="133" t="str">
        <f t="shared" si="135"/>
        <v/>
      </c>
      <c r="P44" s="115" t="str">
        <f t="shared" si="135"/>
        <v/>
      </c>
      <c r="Q44" s="115" t="str">
        <f t="shared" si="135"/>
        <v/>
      </c>
      <c r="R44" s="115" t="str">
        <f t="shared" si="135"/>
        <v/>
      </c>
      <c r="S44" s="115" t="str">
        <f t="shared" si="135"/>
        <v/>
      </c>
      <c r="T44" s="115" t="str">
        <f t="shared" si="135"/>
        <v/>
      </c>
      <c r="U44" s="133" t="str">
        <f t="shared" si="135"/>
        <v/>
      </c>
      <c r="V44" s="133" t="str">
        <f t="shared" si="135"/>
        <v/>
      </c>
      <c r="W44" s="115" t="str">
        <f t="shared" si="135"/>
        <v>Работал</v>
      </c>
      <c r="X44" s="115" t="str">
        <f t="shared" si="135"/>
        <v>Работал</v>
      </c>
      <c r="Y44" s="115" t="str">
        <f t="shared" si="135"/>
        <v>Работал</v>
      </c>
      <c r="Z44" s="115" t="str">
        <f t="shared" si="135"/>
        <v>Работал</v>
      </c>
      <c r="AA44" s="115" t="str">
        <f t="shared" si="135"/>
        <v>Работал</v>
      </c>
      <c r="AB44" s="133" t="str">
        <f t="shared" si="135"/>
        <v/>
      </c>
      <c r="AC44" s="133" t="str">
        <f t="shared" si="135"/>
        <v/>
      </c>
      <c r="AD44" s="115" t="str">
        <f t="shared" si="135"/>
        <v>Работал</v>
      </c>
      <c r="AE44" s="115" t="str">
        <f t="shared" si="135"/>
        <v>Работал</v>
      </c>
      <c r="AF44" s="115" t="str">
        <f t="shared" si="135"/>
        <v>Работал</v>
      </c>
      <c r="AG44" s="115" t="str">
        <f t="shared" si="135"/>
        <v>Работал</v>
      </c>
      <c r="AH44" s="115" t="str">
        <f t="shared" si="135"/>
        <v>Работал</v>
      </c>
      <c r="AI44" s="115" t="str">
        <f t="shared" si="135"/>
        <v/>
      </c>
      <c r="AJ44" s="115" t="str">
        <f t="shared" si="135"/>
        <v/>
      </c>
    </row>
    <row r="45">
      <c r="A45" s="108">
        <v>50</v>
      </c>
      <c r="B45" s="113" t="s">
        <v>151</v>
      </c>
      <c r="C45" s="113" t="str">
        <f>VLOOKUP($A45,Сотрудники!$A$3:$L$1202,8,0)</f>
        <v>СПБ</v>
      </c>
      <c r="D45" s="133" t="str">
        <f t="shared" si="135"/>
        <v/>
      </c>
      <c r="E45" s="115" t="str">
        <f t="shared" si="135"/>
        <v/>
      </c>
      <c r="F45" s="115" t="str">
        <f t="shared" si="135"/>
        <v/>
      </c>
      <c r="G45" s="114" t="str">
        <f t="shared" si="135"/>
        <v/>
      </c>
      <c r="H45" s="114" t="str">
        <f t="shared" si="135"/>
        <v/>
      </c>
      <c r="I45" s="115" t="str">
        <f t="shared" si="135"/>
        <v/>
      </c>
      <c r="J45" s="115" t="str">
        <f t="shared" si="135"/>
        <v/>
      </c>
      <c r="K45" s="115" t="str">
        <f t="shared" si="135"/>
        <v/>
      </c>
      <c r="L45" s="115" t="str">
        <f t="shared" si="135"/>
        <v/>
      </c>
      <c r="M45" s="115" t="str">
        <f t="shared" si="135"/>
        <v/>
      </c>
      <c r="N45" s="133" t="str">
        <f t="shared" si="135"/>
        <v/>
      </c>
      <c r="O45" s="133" t="str">
        <f t="shared" si="135"/>
        <v/>
      </c>
      <c r="P45" s="115" t="str">
        <f t="shared" si="135"/>
        <v/>
      </c>
      <c r="Q45" s="115" t="str">
        <f t="shared" si="135"/>
        <v/>
      </c>
      <c r="R45" s="115" t="str">
        <f t="shared" si="135"/>
        <v/>
      </c>
      <c r="S45" s="115" t="str">
        <f t="shared" si="135"/>
        <v/>
      </c>
      <c r="T45" s="115" t="str">
        <f t="shared" si="135"/>
        <v/>
      </c>
      <c r="U45" s="133" t="str">
        <f t="shared" si="135"/>
        <v/>
      </c>
      <c r="V45" s="133" t="str">
        <f t="shared" si="135"/>
        <v/>
      </c>
      <c r="W45" s="115" t="str">
        <f t="shared" si="135"/>
        <v/>
      </c>
      <c r="X45" s="115" t="str">
        <f t="shared" si="135"/>
        <v/>
      </c>
      <c r="Y45" s="115" t="str">
        <f t="shared" si="135"/>
        <v/>
      </c>
      <c r="Z45" s="115" t="str">
        <f t="shared" si="135"/>
        <v/>
      </c>
      <c r="AA45" s="115" t="str">
        <f t="shared" si="135"/>
        <v/>
      </c>
      <c r="AB45" s="133" t="str">
        <f t="shared" si="135"/>
        <v/>
      </c>
      <c r="AC45" s="133" t="str">
        <f t="shared" si="135"/>
        <v/>
      </c>
      <c r="AD45" s="115" t="str">
        <f t="shared" si="135"/>
        <v>Работал</v>
      </c>
      <c r="AE45" s="115" t="str">
        <f t="shared" si="135"/>
        <v>Работал</v>
      </c>
      <c r="AF45" s="115" t="str">
        <f t="shared" si="135"/>
        <v>Работал</v>
      </c>
      <c r="AG45" s="115" t="str">
        <f t="shared" si="135"/>
        <v>Работал</v>
      </c>
      <c r="AH45" s="115" t="str">
        <f t="shared" si="135"/>
        <v>Работал</v>
      </c>
      <c r="AI45" s="115" t="str">
        <f t="shared" si="135"/>
        <v/>
      </c>
      <c r="AJ45" s="115" t="str">
        <f t="shared" si="135"/>
        <v/>
      </c>
    </row>
    <row r="46">
      <c r="A46" s="108">
        <v>51</v>
      </c>
      <c r="B46" s="113" t="s">
        <v>154</v>
      </c>
      <c r="C46" s="113" t="str">
        <f>VLOOKUP($A46,Сотрудники!$A$3:$L$1202,8,0)</f>
        <v>Краснодар</v>
      </c>
      <c r="D46" s="133"/>
      <c r="E46" s="115"/>
      <c r="F46" s="115"/>
      <c r="G46" s="114"/>
      <c r="H46" s="114"/>
      <c r="I46" s="115"/>
      <c r="J46" s="115"/>
      <c r="K46" s="115"/>
      <c r="L46" s="115"/>
      <c r="M46" s="115"/>
      <c r="N46" s="133"/>
      <c r="O46" s="133"/>
      <c r="P46" s="115"/>
      <c r="Q46" s="115"/>
      <c r="R46" s="115"/>
      <c r="S46" s="115"/>
      <c r="T46" s="115"/>
      <c r="U46" s="133"/>
      <c r="V46" s="133"/>
      <c r="W46" s="115"/>
      <c r="X46" s="115"/>
      <c r="Y46" s="115"/>
      <c r="Z46" s="115"/>
      <c r="AA46" s="115"/>
      <c r="AB46" s="133"/>
      <c r="AC46" s="133"/>
      <c r="AD46" s="115" t="str">
        <f>IF(ISBLANK(AD94),"",IF(AD94=0,"Выходной",IF(AD94&lt;&gt;0,"Работал","")))</f>
        <v>Работал</v>
      </c>
      <c r="AE46" s="115" t="str">
        <f t="shared" si="135"/>
        <v>Работал</v>
      </c>
      <c r="AF46" s="115" t="str">
        <f t="shared" si="135"/>
        <v>Работал</v>
      </c>
      <c r="AG46" s="115" t="str">
        <f t="shared" si="135"/>
        <v>Работал</v>
      </c>
      <c r="AH46" s="115" t="str">
        <f t="shared" si="135"/>
        <v>Работал</v>
      </c>
      <c r="AI46" s="115"/>
      <c r="AJ46" s="115"/>
    </row>
    <row r="47">
      <c r="A47" s="108">
        <v>52</v>
      </c>
      <c r="B47" s="113" t="s">
        <v>156</v>
      </c>
      <c r="C47" s="113" t="str">
        <f>VLOOKUP($A47,Сотрудники!$A$3:$L$1202,8,0)</f>
        <v>Екатеринбург</v>
      </c>
      <c r="D47" s="133" t="str">
        <f t="shared" si="135"/>
        <v/>
      </c>
      <c r="E47" s="115" t="str">
        <f t="shared" si="135"/>
        <v/>
      </c>
      <c r="F47" s="115" t="str">
        <f t="shared" si="135"/>
        <v/>
      </c>
      <c r="G47" s="114" t="str">
        <f t="shared" si="135"/>
        <v/>
      </c>
      <c r="H47" s="114" t="str">
        <f t="shared" si="135"/>
        <v/>
      </c>
      <c r="I47" s="115" t="str">
        <f t="shared" si="135"/>
        <v/>
      </c>
      <c r="J47" s="115" t="str">
        <f t="shared" si="135"/>
        <v/>
      </c>
      <c r="K47" s="115" t="str">
        <f t="shared" si="135"/>
        <v/>
      </c>
      <c r="L47" s="115" t="str">
        <f t="shared" si="135"/>
        <v/>
      </c>
      <c r="M47" s="115" t="str">
        <f t="shared" si="135"/>
        <v/>
      </c>
      <c r="N47" s="133" t="str">
        <f t="shared" si="135"/>
        <v/>
      </c>
      <c r="O47" s="133" t="str">
        <f t="shared" si="135"/>
        <v/>
      </c>
      <c r="P47" s="115" t="str">
        <f t="shared" si="135"/>
        <v/>
      </c>
      <c r="Q47" s="115" t="str">
        <f t="shared" si="135"/>
        <v/>
      </c>
      <c r="R47" s="115" t="str">
        <f t="shared" si="135"/>
        <v/>
      </c>
      <c r="S47" s="115" t="str">
        <f t="shared" si="135"/>
        <v/>
      </c>
      <c r="T47" s="115" t="str">
        <f t="shared" si="135"/>
        <v/>
      </c>
      <c r="U47" s="133" t="str">
        <f t="shared" si="135"/>
        <v/>
      </c>
      <c r="V47" s="133" t="str">
        <f t="shared" si="135"/>
        <v/>
      </c>
      <c r="W47" s="115" t="str">
        <f t="shared" si="135"/>
        <v/>
      </c>
      <c r="X47" s="115" t="str">
        <f t="shared" si="135"/>
        <v/>
      </c>
      <c r="Y47" s="115" t="str">
        <f t="shared" si="135"/>
        <v/>
      </c>
      <c r="Z47" s="115" t="str">
        <f t="shared" si="135"/>
        <v/>
      </c>
      <c r="AA47" s="115" t="str">
        <f t="shared" si="135"/>
        <v/>
      </c>
      <c r="AB47" s="133" t="str">
        <f t="shared" si="135"/>
        <v/>
      </c>
      <c r="AC47" s="133" t="str">
        <f t="shared" si="135"/>
        <v/>
      </c>
      <c r="AD47" s="115" t="str">
        <f t="shared" si="135"/>
        <v/>
      </c>
      <c r="AE47" s="115" t="str">
        <f t="shared" si="135"/>
        <v>Работал</v>
      </c>
      <c r="AF47" s="115" t="str">
        <f t="shared" si="135"/>
        <v>Работал</v>
      </c>
      <c r="AG47" s="115" t="str">
        <f t="shared" si="135"/>
        <v>Работал</v>
      </c>
      <c r="AH47" s="115" t="str">
        <f t="shared" si="135"/>
        <v>Работал</v>
      </c>
      <c r="AI47" s="115" t="str">
        <f t="shared" si="135"/>
        <v/>
      </c>
      <c r="AJ47" s="115" t="str">
        <f t="shared" si="135"/>
        <v/>
      </c>
    </row>
    <row r="48">
      <c r="B48" s="116" t="s">
        <v>644</v>
      </c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>
      <c r="B49" s="117" t="s">
        <v>645</v>
      </c>
      <c r="C49" s="117" t="s">
        <v>646</v>
      </c>
      <c r="D49" s="117" t="s">
        <v>647</v>
      </c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>
      <c r="B50" s="116"/>
      <c r="C50" s="118" t="s">
        <v>643</v>
      </c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K50" s="116" t="s">
        <v>648</v>
      </c>
    </row>
    <row r="51">
      <c r="A51" s="113">
        <v>1</v>
      </c>
      <c r="B51" s="113" t="str">
        <f>VLOOKUP($A51,Сотрудники!$A$3:$L$1202,2,0)</f>
        <v xml:space="preserve">Кузьмин Антон</v>
      </c>
      <c r="C51" s="113" t="str">
        <f>VLOOKUP($A51,Сотрудники!$A$3:$L$1202,8,0)</f>
        <v>Москва</v>
      </c>
      <c r="D51" s="133">
        <v>0</v>
      </c>
      <c r="E51" s="115">
        <v>0</v>
      </c>
      <c r="F51" s="115">
        <v>0</v>
      </c>
      <c r="G51" s="133">
        <v>0</v>
      </c>
      <c r="H51" s="133">
        <v>0</v>
      </c>
      <c r="I51" s="115">
        <v>0</v>
      </c>
      <c r="J51" s="115">
        <v>0</v>
      </c>
      <c r="K51" s="115">
        <v>0</v>
      </c>
      <c r="L51" s="115">
        <v>0</v>
      </c>
      <c r="M51" s="115">
        <v>0</v>
      </c>
      <c r="N51" s="133">
        <v>0</v>
      </c>
      <c r="O51" s="133">
        <v>0</v>
      </c>
      <c r="P51" s="115">
        <v>8</v>
      </c>
      <c r="Q51" s="115">
        <v>8</v>
      </c>
      <c r="R51" s="115">
        <v>8</v>
      </c>
      <c r="S51" s="115">
        <v>8</v>
      </c>
      <c r="T51" s="115">
        <v>8</v>
      </c>
      <c r="U51" s="133"/>
      <c r="V51" s="133"/>
      <c r="W51" s="115">
        <v>8</v>
      </c>
      <c r="X51" s="115">
        <v>8</v>
      </c>
      <c r="Y51" s="115">
        <v>8</v>
      </c>
      <c r="Z51" s="115">
        <v>8</v>
      </c>
      <c r="AA51" s="115">
        <v>8</v>
      </c>
      <c r="AB51" s="133"/>
      <c r="AC51" s="133"/>
      <c r="AD51" s="115">
        <v>8</v>
      </c>
      <c r="AE51" s="115">
        <v>8</v>
      </c>
      <c r="AF51" s="115">
        <v>8</v>
      </c>
      <c r="AG51" s="115">
        <v>8</v>
      </c>
      <c r="AH51" s="115">
        <v>8</v>
      </c>
      <c r="AI51" s="115"/>
      <c r="AJ51" s="115"/>
      <c r="AK51" s="116">
        <f t="shared" ref="AK51:AK95" si="139">SUM(D51:AJ51)</f>
        <v>120</v>
      </c>
    </row>
    <row r="52">
      <c r="A52" s="113">
        <v>2</v>
      </c>
      <c r="B52" s="113" t="str">
        <f>VLOOKUP($A52,Сотрудники!$A$3:$L$1202,2,0)</f>
        <v xml:space="preserve">Крейнделин Борис </v>
      </c>
      <c r="C52" s="113" t="str">
        <f>VLOOKUP($A52,Сотрудники!$A$3:$L$1202,8,0)</f>
        <v>Москва</v>
      </c>
      <c r="D52" s="133"/>
      <c r="E52" s="115">
        <v>8</v>
      </c>
      <c r="F52" s="115">
        <v>8</v>
      </c>
      <c r="G52" s="133"/>
      <c r="H52" s="133"/>
      <c r="I52" s="115">
        <v>8</v>
      </c>
      <c r="J52" s="115">
        <v>8</v>
      </c>
      <c r="K52" s="115">
        <v>8</v>
      </c>
      <c r="L52" s="115">
        <v>8</v>
      </c>
      <c r="M52" s="115">
        <v>8</v>
      </c>
      <c r="N52" s="133"/>
      <c r="O52" s="133"/>
      <c r="P52" s="115">
        <v>8</v>
      </c>
      <c r="Q52" s="115">
        <v>8</v>
      </c>
      <c r="R52" s="115">
        <v>8</v>
      </c>
      <c r="S52" s="115">
        <v>8</v>
      </c>
      <c r="T52" s="115">
        <v>8</v>
      </c>
      <c r="U52" s="133"/>
      <c r="V52" s="133"/>
      <c r="W52" s="115">
        <v>8</v>
      </c>
      <c r="X52" s="115">
        <v>8</v>
      </c>
      <c r="Y52" s="115">
        <v>8</v>
      </c>
      <c r="Z52" s="115">
        <v>8</v>
      </c>
      <c r="AA52" s="115">
        <v>8</v>
      </c>
      <c r="AB52" s="133"/>
      <c r="AC52" s="133"/>
      <c r="AD52" s="115">
        <v>8</v>
      </c>
      <c r="AE52" s="115">
        <v>8</v>
      </c>
      <c r="AF52" s="115">
        <v>8</v>
      </c>
      <c r="AG52" s="115">
        <v>8</v>
      </c>
      <c r="AH52" s="115">
        <v>8</v>
      </c>
      <c r="AI52" s="115"/>
      <c r="AJ52" s="115"/>
      <c r="AK52" s="116">
        <f t="shared" si="139"/>
        <v>176</v>
      </c>
    </row>
    <row r="53">
      <c r="A53" s="113">
        <v>3</v>
      </c>
      <c r="B53" s="113" t="str">
        <f>VLOOKUP($A53,Сотрудники!$A$3:$L$1202,2,0)</f>
        <v xml:space="preserve">Асеев Феофан</v>
      </c>
      <c r="C53" s="113" t="str">
        <f>VLOOKUP($A53,Сотрудники!$A$3:$L$1202,8,0)</f>
        <v>Москва</v>
      </c>
      <c r="D53" s="133"/>
      <c r="E53" s="115">
        <v>8</v>
      </c>
      <c r="F53" s="115">
        <v>8</v>
      </c>
      <c r="G53" s="133"/>
      <c r="H53" s="133"/>
      <c r="I53" s="115">
        <v>8</v>
      </c>
      <c r="J53" s="115">
        <v>8</v>
      </c>
      <c r="K53" s="115">
        <v>8</v>
      </c>
      <c r="L53" s="115">
        <v>8</v>
      </c>
      <c r="M53" s="115">
        <v>8</v>
      </c>
      <c r="N53" s="133"/>
      <c r="O53" s="133"/>
      <c r="P53" s="115">
        <v>8</v>
      </c>
      <c r="Q53" s="115">
        <v>8</v>
      </c>
      <c r="R53" s="115">
        <v>8</v>
      </c>
      <c r="S53" s="115">
        <v>8</v>
      </c>
      <c r="T53" s="115">
        <v>8</v>
      </c>
      <c r="U53" s="133"/>
      <c r="V53" s="133"/>
      <c r="W53" s="115">
        <v>8</v>
      </c>
      <c r="X53" s="115">
        <v>8</v>
      </c>
      <c r="Y53" s="115">
        <v>8</v>
      </c>
      <c r="Z53" s="115">
        <v>8</v>
      </c>
      <c r="AA53" s="115">
        <v>8</v>
      </c>
      <c r="AB53" s="133"/>
      <c r="AC53" s="133"/>
      <c r="AD53" s="115">
        <v>8</v>
      </c>
      <c r="AE53" s="115">
        <v>8</v>
      </c>
      <c r="AF53" s="115">
        <v>8</v>
      </c>
      <c r="AG53" s="115">
        <v>8</v>
      </c>
      <c r="AH53" s="115">
        <v>8</v>
      </c>
      <c r="AI53" s="115"/>
      <c r="AJ53" s="115"/>
      <c r="AK53" s="116">
        <f t="shared" si="139"/>
        <v>176</v>
      </c>
    </row>
    <row r="54">
      <c r="A54" s="108">
        <v>5</v>
      </c>
      <c r="B54" s="113" t="str">
        <f>VLOOKUP($A54,Сотрудники!$A$3:$L$1202,2,0)</f>
        <v xml:space="preserve">Яковлев Дмитрий</v>
      </c>
      <c r="C54" s="113" t="str">
        <f>VLOOKUP($A54,Сотрудники!$A$3:$L$1202,8,0)</f>
        <v>Москва</v>
      </c>
      <c r="D54" s="133"/>
      <c r="E54" s="115">
        <v>8</v>
      </c>
      <c r="F54" s="115">
        <v>8</v>
      </c>
      <c r="G54" s="133"/>
      <c r="H54" s="133"/>
      <c r="I54" s="115">
        <v>8</v>
      </c>
      <c r="J54" s="115">
        <v>8</v>
      </c>
      <c r="K54" s="115">
        <v>8</v>
      </c>
      <c r="L54" s="115">
        <v>8</v>
      </c>
      <c r="M54" s="115">
        <v>8</v>
      </c>
      <c r="N54" s="133"/>
      <c r="O54" s="133"/>
      <c r="P54" s="115">
        <v>8</v>
      </c>
      <c r="Q54" s="115">
        <v>8</v>
      </c>
      <c r="R54" s="115">
        <v>8</v>
      </c>
      <c r="S54" s="115">
        <v>8</v>
      </c>
      <c r="T54" s="115">
        <v>8</v>
      </c>
      <c r="U54" s="133"/>
      <c r="V54" s="133"/>
      <c r="W54" s="115">
        <v>8</v>
      </c>
      <c r="X54" s="115">
        <v>8</v>
      </c>
      <c r="Y54" s="115">
        <v>8</v>
      </c>
      <c r="Z54" s="115">
        <v>8</v>
      </c>
      <c r="AA54" s="115">
        <v>8</v>
      </c>
      <c r="AB54" s="133"/>
      <c r="AC54" s="133"/>
      <c r="AD54" s="115">
        <v>8</v>
      </c>
      <c r="AE54" s="115">
        <v>8</v>
      </c>
      <c r="AF54" s="115">
        <v>8</v>
      </c>
      <c r="AG54" s="115">
        <v>8</v>
      </c>
      <c r="AH54" s="115">
        <v>8</v>
      </c>
      <c r="AI54" s="115"/>
      <c r="AJ54" s="115"/>
      <c r="AK54" s="116">
        <f t="shared" si="139"/>
        <v>176</v>
      </c>
    </row>
    <row r="55">
      <c r="A55" s="108">
        <v>8</v>
      </c>
      <c r="B55" s="113" t="str">
        <f>VLOOKUP($A55,Сотрудники!$A$3:$L$1202,2,0)</f>
        <v xml:space="preserve">Хохлова Крестина</v>
      </c>
      <c r="C55" s="113" t="str">
        <f>VLOOKUP($A55,Сотрудники!$A$3:$L$1202,8,0)</f>
        <v>Москва</v>
      </c>
      <c r="D55" s="133"/>
      <c r="E55" s="115">
        <v>8</v>
      </c>
      <c r="F55" s="115">
        <v>8</v>
      </c>
      <c r="G55" s="133"/>
      <c r="H55" s="133"/>
      <c r="I55" s="115">
        <v>8</v>
      </c>
      <c r="J55" s="115">
        <v>8</v>
      </c>
      <c r="K55" s="115">
        <v>8</v>
      </c>
      <c r="L55" s="115">
        <v>8</v>
      </c>
      <c r="M55" s="115">
        <v>8</v>
      </c>
      <c r="N55" s="133"/>
      <c r="O55" s="133"/>
      <c r="P55" s="115">
        <v>8</v>
      </c>
      <c r="Q55" s="115">
        <v>8</v>
      </c>
      <c r="R55" s="115">
        <v>8</v>
      </c>
      <c r="S55" s="115">
        <v>8</v>
      </c>
      <c r="T55" s="115">
        <v>8</v>
      </c>
      <c r="U55" s="133"/>
      <c r="V55" s="133"/>
      <c r="W55" s="115">
        <v>8</v>
      </c>
      <c r="X55" s="115">
        <v>8</v>
      </c>
      <c r="Y55" s="115">
        <v>8</v>
      </c>
      <c r="Z55" s="115">
        <v>8</v>
      </c>
      <c r="AA55" s="115">
        <v>8</v>
      </c>
      <c r="AB55" s="133"/>
      <c r="AC55" s="133"/>
      <c r="AD55" s="115">
        <v>8</v>
      </c>
      <c r="AE55" s="115">
        <v>8</v>
      </c>
      <c r="AF55" s="115">
        <v>8</v>
      </c>
      <c r="AG55" s="115">
        <v>8</v>
      </c>
      <c r="AH55" s="115">
        <v>8</v>
      </c>
      <c r="AI55" s="115"/>
      <c r="AJ55" s="115"/>
      <c r="AK55" s="116">
        <f t="shared" si="139"/>
        <v>176</v>
      </c>
    </row>
    <row r="56">
      <c r="A56" s="108">
        <v>9</v>
      </c>
      <c r="B56" s="113" t="str">
        <f>VLOOKUP($A56,Сотрудники!$A$3:$L$1202,2,0)</f>
        <v xml:space="preserve">Пойш Виталий</v>
      </c>
      <c r="C56" s="113" t="str">
        <f>VLOOKUP($A56,Сотрудники!$A$3:$L$1202,8,0)</f>
        <v>Екатеринбург</v>
      </c>
      <c r="D56" s="133"/>
      <c r="E56" s="115">
        <v>8</v>
      </c>
      <c r="F56" s="115">
        <v>8</v>
      </c>
      <c r="G56" s="133"/>
      <c r="H56" s="133"/>
      <c r="I56" s="115">
        <v>8</v>
      </c>
      <c r="J56" s="115">
        <v>8</v>
      </c>
      <c r="K56" s="115">
        <v>8</v>
      </c>
      <c r="L56" s="115">
        <v>8</v>
      </c>
      <c r="M56" s="115">
        <v>8</v>
      </c>
      <c r="N56" s="133"/>
      <c r="O56" s="133"/>
      <c r="P56" s="115">
        <v>8</v>
      </c>
      <c r="Q56" s="115">
        <v>8</v>
      </c>
      <c r="R56" s="115">
        <v>8</v>
      </c>
      <c r="S56" s="115">
        <v>8</v>
      </c>
      <c r="T56" s="115">
        <v>8</v>
      </c>
      <c r="U56" s="133"/>
      <c r="V56" s="133"/>
      <c r="W56" s="115">
        <v>8</v>
      </c>
      <c r="X56" s="115">
        <v>8</v>
      </c>
      <c r="Y56" s="115">
        <v>8</v>
      </c>
      <c r="Z56" s="115">
        <v>8</v>
      </c>
      <c r="AA56" s="115">
        <v>8</v>
      </c>
      <c r="AB56" s="133"/>
      <c r="AC56" s="133"/>
      <c r="AD56" s="115">
        <v>8</v>
      </c>
      <c r="AE56" s="115">
        <v>8</v>
      </c>
      <c r="AF56" s="115">
        <v>8</v>
      </c>
      <c r="AG56" s="115">
        <v>8</v>
      </c>
      <c r="AH56" s="115">
        <v>8</v>
      </c>
      <c r="AI56" s="113"/>
      <c r="AJ56" s="113"/>
      <c r="AK56" s="116">
        <f t="shared" si="139"/>
        <v>176</v>
      </c>
    </row>
    <row r="57">
      <c r="A57" s="108">
        <v>10</v>
      </c>
      <c r="B57" s="113" t="str">
        <f>VLOOKUP($A57,Сотрудники!$A$3:$L$1202,2,0)</f>
        <v xml:space="preserve">Офицеров Дмитрий</v>
      </c>
      <c r="C57" s="113" t="str">
        <f>VLOOKUP($A57,Сотрудники!$A$3:$L$1202,8,0)</f>
        <v>СПБ</v>
      </c>
      <c r="D57" s="133"/>
      <c r="E57" s="115">
        <v>8</v>
      </c>
      <c r="F57" s="115">
        <v>8</v>
      </c>
      <c r="G57" s="133"/>
      <c r="H57" s="133"/>
      <c r="I57" s="115">
        <v>8</v>
      </c>
      <c r="J57" s="115">
        <v>8</v>
      </c>
      <c r="K57" s="115">
        <v>8</v>
      </c>
      <c r="L57" s="115">
        <v>8</v>
      </c>
      <c r="M57" s="115">
        <v>8</v>
      </c>
      <c r="N57" s="133"/>
      <c r="O57" s="133"/>
      <c r="P57" s="115">
        <v>8</v>
      </c>
      <c r="Q57" s="115">
        <v>8</v>
      </c>
      <c r="R57" s="115">
        <v>8</v>
      </c>
      <c r="S57" s="115">
        <v>8</v>
      </c>
      <c r="T57" s="115">
        <v>8</v>
      </c>
      <c r="U57" s="133"/>
      <c r="V57" s="133"/>
      <c r="W57" s="115">
        <v>8</v>
      </c>
      <c r="X57" s="115">
        <v>8</v>
      </c>
      <c r="Y57" s="115">
        <v>8</v>
      </c>
      <c r="Z57" s="115">
        <v>8</v>
      </c>
      <c r="AA57" s="115">
        <v>8</v>
      </c>
      <c r="AB57" s="133"/>
      <c r="AC57" s="133"/>
      <c r="AD57" s="115">
        <v>8</v>
      </c>
      <c r="AE57" s="115">
        <v>8</v>
      </c>
      <c r="AF57" s="115">
        <v>8</v>
      </c>
      <c r="AG57" s="115">
        <v>8</v>
      </c>
      <c r="AH57" s="115">
        <v>8</v>
      </c>
      <c r="AI57" s="113"/>
      <c r="AJ57" s="113"/>
      <c r="AK57" s="116">
        <f t="shared" si="139"/>
        <v>176</v>
      </c>
    </row>
    <row r="58">
      <c r="A58" s="108">
        <v>11</v>
      </c>
      <c r="B58" s="113" t="str">
        <f>VLOOKUP($A58,Сотрудники!$A$3:$L$1202,2,0)</f>
        <v xml:space="preserve">Муштекенов Тимур</v>
      </c>
      <c r="C58" s="113" t="str">
        <f>VLOOKUP($A58,Сотрудники!$A$3:$L$1202,8,0)</f>
        <v>СПБ</v>
      </c>
      <c r="D58" s="133"/>
      <c r="E58" s="115">
        <v>8</v>
      </c>
      <c r="F58" s="115">
        <v>8</v>
      </c>
      <c r="G58" s="133"/>
      <c r="H58" s="133"/>
      <c r="I58" s="115">
        <v>8</v>
      </c>
      <c r="J58" s="115">
        <v>8</v>
      </c>
      <c r="K58" s="115">
        <v>8</v>
      </c>
      <c r="L58" s="115">
        <v>8</v>
      </c>
      <c r="M58" s="115">
        <v>8</v>
      </c>
      <c r="N58" s="133"/>
      <c r="O58" s="133"/>
      <c r="P58" s="115">
        <v>8</v>
      </c>
      <c r="Q58" s="115">
        <v>8</v>
      </c>
      <c r="R58" s="115">
        <v>8</v>
      </c>
      <c r="S58" s="115">
        <v>8</v>
      </c>
      <c r="T58" s="115">
        <v>8</v>
      </c>
      <c r="U58" s="133"/>
      <c r="V58" s="133"/>
      <c r="W58" s="115">
        <v>8</v>
      </c>
      <c r="X58" s="115">
        <v>8</v>
      </c>
      <c r="Y58" s="115">
        <v>8</v>
      </c>
      <c r="Z58" s="115">
        <v>8</v>
      </c>
      <c r="AA58" s="115">
        <v>8</v>
      </c>
      <c r="AB58" s="133"/>
      <c r="AC58" s="133"/>
      <c r="AD58" s="115">
        <v>8</v>
      </c>
      <c r="AE58" s="115">
        <v>8</v>
      </c>
      <c r="AF58" s="115">
        <v>8</v>
      </c>
      <c r="AG58" s="115">
        <v>8</v>
      </c>
      <c r="AH58" s="115">
        <v>8</v>
      </c>
      <c r="AI58" s="113"/>
      <c r="AJ58" s="113"/>
      <c r="AK58" s="116">
        <f t="shared" si="139"/>
        <v>176</v>
      </c>
    </row>
    <row r="59">
      <c r="A59" s="108">
        <v>13</v>
      </c>
      <c r="B59" s="113" t="str">
        <f>VLOOKUP($A59,Сотрудники!$A$3:$L$1202,2,0)</f>
        <v xml:space="preserve">Богданов Михаил</v>
      </c>
      <c r="C59" s="113" t="str">
        <f>VLOOKUP($A59,Сотрудники!$A$3:$L$1202,8,0)</f>
        <v>СПБ</v>
      </c>
      <c r="D59" s="133"/>
      <c r="E59" s="115">
        <v>8</v>
      </c>
      <c r="F59" s="115">
        <v>8</v>
      </c>
      <c r="G59" s="133"/>
      <c r="H59" s="133"/>
      <c r="I59" s="115">
        <v>8</v>
      </c>
      <c r="J59" s="115">
        <v>8</v>
      </c>
      <c r="K59" s="115">
        <v>8</v>
      </c>
      <c r="L59" s="115">
        <v>8</v>
      </c>
      <c r="M59" s="115">
        <v>8</v>
      </c>
      <c r="N59" s="133"/>
      <c r="O59" s="133"/>
      <c r="P59" s="115">
        <v>8</v>
      </c>
      <c r="Q59" s="115">
        <v>8</v>
      </c>
      <c r="R59" s="115">
        <v>8</v>
      </c>
      <c r="S59" s="115">
        <v>8</v>
      </c>
      <c r="T59" s="115">
        <v>8</v>
      </c>
      <c r="U59" s="133"/>
      <c r="V59" s="133"/>
      <c r="W59" s="115">
        <v>8</v>
      </c>
      <c r="X59" s="115">
        <v>8</v>
      </c>
      <c r="Y59" s="115">
        <v>8</v>
      </c>
      <c r="Z59" s="115">
        <v>8</v>
      </c>
      <c r="AA59" s="115">
        <v>8</v>
      </c>
      <c r="AB59" s="133"/>
      <c r="AC59" s="133"/>
      <c r="AD59" s="115">
        <v>8</v>
      </c>
      <c r="AE59" s="115">
        <v>8</v>
      </c>
      <c r="AF59" s="115">
        <v>8</v>
      </c>
      <c r="AG59" s="115">
        <v>8</v>
      </c>
      <c r="AH59" s="115">
        <v>8</v>
      </c>
      <c r="AI59" s="113"/>
      <c r="AJ59" s="113"/>
      <c r="AK59" s="116">
        <f t="shared" si="139"/>
        <v>176</v>
      </c>
    </row>
    <row r="60">
      <c r="A60" s="108">
        <v>14</v>
      </c>
      <c r="B60" s="113" t="str">
        <f>VLOOKUP($A60,Сотрудники!$A$3:$L$1202,2,0)</f>
        <v xml:space="preserve">Смирнова Екатерина</v>
      </c>
      <c r="C60" s="113" t="str">
        <f>VLOOKUP($A60,Сотрудники!$A$3:$L$1202,8,0)</f>
        <v>Москва</v>
      </c>
      <c r="D60" s="133"/>
      <c r="E60" s="115">
        <v>8</v>
      </c>
      <c r="F60" s="115">
        <v>8</v>
      </c>
      <c r="G60" s="133"/>
      <c r="H60" s="133"/>
      <c r="I60" s="115">
        <v>8</v>
      </c>
      <c r="J60" s="115">
        <v>8</v>
      </c>
      <c r="K60" s="115">
        <v>8</v>
      </c>
      <c r="L60" s="115">
        <v>8</v>
      </c>
      <c r="M60" s="115">
        <v>8</v>
      </c>
      <c r="N60" s="133"/>
      <c r="O60" s="133"/>
      <c r="P60" s="115">
        <v>8</v>
      </c>
      <c r="Q60" s="115">
        <v>8</v>
      </c>
      <c r="R60" s="115">
        <v>8</v>
      </c>
      <c r="S60" s="115">
        <v>8</v>
      </c>
      <c r="T60" s="115">
        <v>8</v>
      </c>
      <c r="U60" s="133"/>
      <c r="V60" s="133"/>
      <c r="W60" s="115">
        <v>8</v>
      </c>
      <c r="X60" s="115">
        <v>8</v>
      </c>
      <c r="Y60" s="115">
        <v>8</v>
      </c>
      <c r="Z60" s="115">
        <v>8</v>
      </c>
      <c r="AA60" s="115">
        <v>8</v>
      </c>
      <c r="AB60" s="133"/>
      <c r="AC60" s="133"/>
      <c r="AD60" s="115">
        <v>8</v>
      </c>
      <c r="AE60" s="115">
        <v>8</v>
      </c>
      <c r="AF60" s="115">
        <v>8</v>
      </c>
      <c r="AG60" s="115">
        <v>8</v>
      </c>
      <c r="AH60" s="115">
        <v>8</v>
      </c>
      <c r="AI60" s="113"/>
      <c r="AJ60" s="113"/>
      <c r="AK60" s="116">
        <f t="shared" si="139"/>
        <v>176</v>
      </c>
    </row>
    <row r="61">
      <c r="A61" s="108">
        <v>15</v>
      </c>
      <c r="B61" s="113" t="str">
        <f>VLOOKUP($A61,Сотрудники!$A$3:$L$1202,2,0)</f>
        <v xml:space="preserve">Герасимова Елизавета</v>
      </c>
      <c r="C61" s="113" t="str">
        <f>VLOOKUP($A61,Сотрудники!$A$3:$L$1202,8,0)</f>
        <v>Москва</v>
      </c>
      <c r="D61" s="133"/>
      <c r="E61" s="115">
        <v>8</v>
      </c>
      <c r="F61" s="115">
        <v>8</v>
      </c>
      <c r="G61" s="133"/>
      <c r="H61" s="133"/>
      <c r="I61" s="115">
        <v>8</v>
      </c>
      <c r="J61" s="115">
        <v>8</v>
      </c>
      <c r="K61" s="115">
        <v>8</v>
      </c>
      <c r="L61" s="115">
        <v>8</v>
      </c>
      <c r="M61" s="115">
        <v>8</v>
      </c>
      <c r="N61" s="133"/>
      <c r="O61" s="133"/>
      <c r="P61" s="115">
        <v>8</v>
      </c>
      <c r="Q61" s="115">
        <v>8</v>
      </c>
      <c r="R61" s="115">
        <v>8</v>
      </c>
      <c r="S61" s="115">
        <v>8</v>
      </c>
      <c r="T61" s="115">
        <v>8</v>
      </c>
      <c r="U61" s="133"/>
      <c r="V61" s="133"/>
      <c r="W61" s="115">
        <v>8</v>
      </c>
      <c r="X61" s="115">
        <v>8</v>
      </c>
      <c r="Y61" s="115">
        <v>8</v>
      </c>
      <c r="Z61" s="115">
        <v>8</v>
      </c>
      <c r="AA61" s="115">
        <v>8</v>
      </c>
      <c r="AB61" s="133"/>
      <c r="AC61" s="133"/>
      <c r="AD61" s="115">
        <v>8</v>
      </c>
      <c r="AE61" s="115">
        <v>8</v>
      </c>
      <c r="AF61" s="115">
        <v>8</v>
      </c>
      <c r="AG61" s="115">
        <v>8</v>
      </c>
      <c r="AH61" s="115">
        <v>8</v>
      </c>
      <c r="AI61" s="113"/>
      <c r="AJ61" s="113"/>
      <c r="AK61" s="116">
        <f t="shared" si="139"/>
        <v>176</v>
      </c>
    </row>
    <row r="62">
      <c r="A62" s="108">
        <v>16</v>
      </c>
      <c r="B62" s="113" t="str">
        <f>VLOOKUP($A62,Сотрудники!$A$3:$L$1202,2,0)</f>
        <v xml:space="preserve">Абдуллаева Анжелика</v>
      </c>
      <c r="C62" s="113" t="str">
        <f>VLOOKUP($A62,Сотрудники!$A$3:$L$1202,8,0)</f>
        <v>Москва</v>
      </c>
      <c r="D62" s="133"/>
      <c r="E62" s="115">
        <v>8</v>
      </c>
      <c r="F62" s="115">
        <v>8</v>
      </c>
      <c r="G62" s="133"/>
      <c r="H62" s="133"/>
      <c r="I62" s="115">
        <v>8</v>
      </c>
      <c r="J62" s="115">
        <v>8</v>
      </c>
      <c r="K62" s="115">
        <v>8</v>
      </c>
      <c r="L62" s="115">
        <v>8</v>
      </c>
      <c r="M62" s="115">
        <v>8</v>
      </c>
      <c r="N62" s="133"/>
      <c r="O62" s="133"/>
      <c r="P62" s="115">
        <v>8</v>
      </c>
      <c r="Q62" s="115">
        <v>8</v>
      </c>
      <c r="R62" s="115">
        <v>8</v>
      </c>
      <c r="S62" s="115">
        <v>8</v>
      </c>
      <c r="T62" s="115">
        <v>8</v>
      </c>
      <c r="U62" s="133"/>
      <c r="V62" s="133"/>
      <c r="W62" s="115">
        <v>8</v>
      </c>
      <c r="X62" s="115">
        <v>8</v>
      </c>
      <c r="Y62" s="115">
        <v>8</v>
      </c>
      <c r="Z62" s="115">
        <v>8</v>
      </c>
      <c r="AA62" s="115">
        <v>8</v>
      </c>
      <c r="AB62" s="133"/>
      <c r="AC62" s="133"/>
      <c r="AD62" s="115">
        <v>8</v>
      </c>
      <c r="AE62" s="115">
        <v>8</v>
      </c>
      <c r="AF62" s="115">
        <v>8</v>
      </c>
      <c r="AG62" s="115">
        <v>8</v>
      </c>
      <c r="AH62" s="115">
        <v>8</v>
      </c>
      <c r="AI62" s="113"/>
      <c r="AJ62" s="113"/>
      <c r="AK62" s="116">
        <f t="shared" si="139"/>
        <v>176</v>
      </c>
    </row>
    <row r="63">
      <c r="A63" s="108">
        <v>17</v>
      </c>
      <c r="B63" s="113" t="str">
        <f>VLOOKUP($A63,Сотрудники!$A$3:$L$1202,2,0)</f>
        <v xml:space="preserve">Наймушин Евгений</v>
      </c>
      <c r="C63" s="113" t="str">
        <f>VLOOKUP($A63,Сотрудники!$A$3:$L$1202,8,0)</f>
        <v>Екатеринбург</v>
      </c>
      <c r="D63" s="133"/>
      <c r="E63" s="115">
        <v>8</v>
      </c>
      <c r="F63" s="115">
        <v>8</v>
      </c>
      <c r="G63" s="133"/>
      <c r="H63" s="133"/>
      <c r="I63" s="115">
        <v>8</v>
      </c>
      <c r="J63" s="115">
        <v>8</v>
      </c>
      <c r="K63" s="115">
        <v>8</v>
      </c>
      <c r="L63" s="115">
        <v>8</v>
      </c>
      <c r="M63" s="115">
        <v>8</v>
      </c>
      <c r="N63" s="133"/>
      <c r="O63" s="133"/>
      <c r="P63" s="115">
        <v>8</v>
      </c>
      <c r="Q63" s="115">
        <v>8</v>
      </c>
      <c r="R63" s="115">
        <v>8</v>
      </c>
      <c r="S63" s="115">
        <v>8</v>
      </c>
      <c r="T63" s="115">
        <v>8</v>
      </c>
      <c r="U63" s="133"/>
      <c r="V63" s="133"/>
      <c r="W63" s="115">
        <v>8</v>
      </c>
      <c r="X63" s="115">
        <v>8</v>
      </c>
      <c r="Y63" s="115">
        <v>8</v>
      </c>
      <c r="Z63" s="115">
        <v>8</v>
      </c>
      <c r="AA63" s="115">
        <v>8</v>
      </c>
      <c r="AB63" s="133"/>
      <c r="AC63" s="133"/>
      <c r="AD63" s="115">
        <v>8</v>
      </c>
      <c r="AE63" s="115">
        <v>8</v>
      </c>
      <c r="AF63" s="115">
        <v>8</v>
      </c>
      <c r="AG63" s="115">
        <v>8</v>
      </c>
      <c r="AH63" s="115">
        <v>8</v>
      </c>
      <c r="AI63" s="113"/>
      <c r="AJ63" s="113"/>
      <c r="AK63" s="116">
        <f t="shared" si="139"/>
        <v>176</v>
      </c>
    </row>
    <row r="64">
      <c r="A64" s="108">
        <v>18</v>
      </c>
      <c r="B64" s="113" t="str">
        <f>VLOOKUP($A64,Сотрудники!$A$3:$L$1202,2,0)</f>
        <v xml:space="preserve">Тимиргалеев Иван</v>
      </c>
      <c r="C64" s="113" t="str">
        <f>VLOOKUP($A64,Сотрудники!$A$3:$L$1202,8,0)</f>
        <v>Екатеринбург</v>
      </c>
      <c r="D64" s="133"/>
      <c r="E64" s="115">
        <v>8</v>
      </c>
      <c r="F64" s="115">
        <v>8</v>
      </c>
      <c r="G64" s="133"/>
      <c r="H64" s="133"/>
      <c r="I64" s="115">
        <v>8</v>
      </c>
      <c r="J64" s="115">
        <v>8</v>
      </c>
      <c r="K64" s="115">
        <v>8</v>
      </c>
      <c r="L64" s="115"/>
      <c r="M64" s="115"/>
      <c r="N64" s="133"/>
      <c r="O64" s="133"/>
      <c r="P64" s="115"/>
      <c r="Q64" s="115"/>
      <c r="R64" s="115"/>
      <c r="S64" s="115"/>
      <c r="T64" s="115"/>
      <c r="U64" s="133"/>
      <c r="V64" s="133"/>
      <c r="W64" s="115"/>
      <c r="X64" s="115"/>
      <c r="Y64" s="115"/>
      <c r="Z64" s="115"/>
      <c r="AA64" s="115"/>
      <c r="AB64" s="133"/>
      <c r="AC64" s="133"/>
      <c r="AD64" s="115"/>
      <c r="AE64" s="115"/>
      <c r="AF64" s="115"/>
      <c r="AG64" s="115"/>
      <c r="AH64" s="115"/>
      <c r="AI64" s="113"/>
      <c r="AJ64" s="113"/>
      <c r="AK64" s="116">
        <f t="shared" si="139"/>
        <v>40</v>
      </c>
    </row>
    <row r="65">
      <c r="A65" s="108">
        <v>19</v>
      </c>
      <c r="B65" s="113" t="str">
        <f>VLOOKUP($A65,Сотрудники!$A$3:$L$1202,2,0)</f>
        <v xml:space="preserve">Лопатин Максим</v>
      </c>
      <c r="C65" s="113" t="str">
        <f>VLOOKUP($A65,Сотрудники!$A$3:$L$1202,8,0)</f>
        <v>Москва</v>
      </c>
      <c r="D65" s="133"/>
      <c r="E65" s="115">
        <v>8</v>
      </c>
      <c r="F65" s="115">
        <v>8</v>
      </c>
      <c r="G65" s="133"/>
      <c r="H65" s="133"/>
      <c r="I65" s="115">
        <v>8</v>
      </c>
      <c r="J65" s="115">
        <v>8</v>
      </c>
      <c r="K65" s="115">
        <v>8</v>
      </c>
      <c r="L65" s="115">
        <v>8</v>
      </c>
      <c r="M65" s="115">
        <v>8</v>
      </c>
      <c r="N65" s="133"/>
      <c r="O65" s="133"/>
      <c r="P65" s="115">
        <v>8</v>
      </c>
      <c r="Q65" s="115">
        <v>8</v>
      </c>
      <c r="R65" s="115">
        <v>8</v>
      </c>
      <c r="S65" s="115">
        <v>8</v>
      </c>
      <c r="T65" s="115">
        <v>8</v>
      </c>
      <c r="U65" s="133"/>
      <c r="V65" s="133"/>
      <c r="W65" s="115">
        <v>8</v>
      </c>
      <c r="X65" s="115">
        <v>8</v>
      </c>
      <c r="Y65" s="115">
        <v>8</v>
      </c>
      <c r="Z65" s="115">
        <v>8</v>
      </c>
      <c r="AA65" s="115">
        <v>8</v>
      </c>
      <c r="AB65" s="133"/>
      <c r="AC65" s="133"/>
      <c r="AD65" s="115">
        <v>8</v>
      </c>
      <c r="AE65" s="115">
        <v>8</v>
      </c>
      <c r="AF65" s="115">
        <v>8</v>
      </c>
      <c r="AG65" s="115">
        <v>8</v>
      </c>
      <c r="AH65" s="115">
        <v>8</v>
      </c>
      <c r="AI65" s="113"/>
      <c r="AJ65" s="113"/>
      <c r="AK65" s="116">
        <f t="shared" si="139"/>
        <v>176</v>
      </c>
    </row>
    <row r="66">
      <c r="A66" s="108">
        <v>21</v>
      </c>
      <c r="B66" s="113" t="str">
        <f>VLOOKUP($A66,Сотрудники!$A$3:$L$1202,2,0)</f>
        <v xml:space="preserve">Шимберев Борис</v>
      </c>
      <c r="C66" s="113" t="str">
        <f>VLOOKUP($A66,Сотрудники!$A$3:$L$1202,8,0)</f>
        <v>СПБ</v>
      </c>
      <c r="D66" s="133"/>
      <c r="E66" s="115">
        <v>8</v>
      </c>
      <c r="F66" s="115">
        <v>8</v>
      </c>
      <c r="G66" s="133"/>
      <c r="H66" s="133"/>
      <c r="I66" s="115">
        <v>8</v>
      </c>
      <c r="J66" s="115">
        <v>8</v>
      </c>
      <c r="K66" s="115">
        <v>8</v>
      </c>
      <c r="L66" s="115">
        <v>8</v>
      </c>
      <c r="M66" s="115">
        <v>8</v>
      </c>
      <c r="N66" s="133"/>
      <c r="O66" s="133"/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33">
        <v>0</v>
      </c>
      <c r="V66" s="133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33">
        <v>0</v>
      </c>
      <c r="AC66" s="133">
        <v>0</v>
      </c>
      <c r="AD66" s="115">
        <v>8</v>
      </c>
      <c r="AE66" s="115">
        <v>8</v>
      </c>
      <c r="AF66" s="115">
        <v>8</v>
      </c>
      <c r="AG66" s="115">
        <v>8</v>
      </c>
      <c r="AH66" s="115">
        <v>8</v>
      </c>
      <c r="AI66" s="113"/>
      <c r="AJ66" s="113"/>
      <c r="AK66" s="116">
        <f t="shared" si="139"/>
        <v>96</v>
      </c>
    </row>
    <row r="67">
      <c r="A67" s="108">
        <v>22</v>
      </c>
      <c r="B67" s="113" t="str">
        <f>VLOOKUP($A67,Сотрудники!$A$3:$L$1202,2,0)</f>
        <v xml:space="preserve">Виштак Татьяна</v>
      </c>
      <c r="C67" s="113" t="str">
        <f>VLOOKUP($A67,Сотрудники!$A$3:$L$1202,8,0)</f>
        <v>Москва</v>
      </c>
      <c r="D67" s="133"/>
      <c r="E67" s="115">
        <v>8</v>
      </c>
      <c r="F67" s="115">
        <v>8</v>
      </c>
      <c r="G67" s="133"/>
      <c r="H67" s="133"/>
      <c r="I67" s="115">
        <v>8</v>
      </c>
      <c r="J67" s="115">
        <v>8</v>
      </c>
      <c r="K67" s="115">
        <v>8</v>
      </c>
      <c r="L67" s="115">
        <v>8</v>
      </c>
      <c r="M67" s="115">
        <v>8</v>
      </c>
      <c r="N67" s="133"/>
      <c r="O67" s="133"/>
      <c r="P67" s="115">
        <v>8</v>
      </c>
      <c r="Q67" s="115">
        <v>8</v>
      </c>
      <c r="R67" s="115">
        <v>8</v>
      </c>
      <c r="S67" s="115">
        <v>8</v>
      </c>
      <c r="T67" s="115">
        <v>8</v>
      </c>
      <c r="U67" s="133"/>
      <c r="V67" s="133"/>
      <c r="W67" s="115">
        <v>8</v>
      </c>
      <c r="X67" s="115">
        <v>8</v>
      </c>
      <c r="Y67" s="115">
        <v>8</v>
      </c>
      <c r="Z67" s="115">
        <v>8</v>
      </c>
      <c r="AA67" s="115">
        <v>8</v>
      </c>
      <c r="AB67" s="133"/>
      <c r="AC67" s="133"/>
      <c r="AD67" s="115">
        <v>8</v>
      </c>
      <c r="AE67" s="115">
        <v>8</v>
      </c>
      <c r="AF67" s="115">
        <v>8</v>
      </c>
      <c r="AG67" s="115">
        <v>8</v>
      </c>
      <c r="AH67" s="115">
        <v>8</v>
      </c>
      <c r="AI67" s="113"/>
      <c r="AJ67" s="113"/>
      <c r="AK67" s="116">
        <f t="shared" si="139"/>
        <v>176</v>
      </c>
    </row>
    <row r="68">
      <c r="A68" s="108">
        <v>23</v>
      </c>
      <c r="B68" s="113" t="str">
        <f>VLOOKUP($A68,Сотрудники!$A$3:$L$1202,2,0)</f>
        <v xml:space="preserve">Путилов Александр</v>
      </c>
      <c r="C68" s="113" t="str">
        <f>VLOOKUP($A68,Сотрудники!$A$3:$L$1202,8,0)</f>
        <v>Екатеринбург</v>
      </c>
      <c r="D68" s="133"/>
      <c r="E68" s="115">
        <v>8</v>
      </c>
      <c r="F68" s="115">
        <v>8</v>
      </c>
      <c r="G68" s="133"/>
      <c r="H68" s="133"/>
      <c r="I68" s="115">
        <v>8</v>
      </c>
      <c r="J68" s="115">
        <v>8</v>
      </c>
      <c r="K68" s="115">
        <v>8</v>
      </c>
      <c r="L68" s="115">
        <v>8</v>
      </c>
      <c r="M68" s="115">
        <v>8</v>
      </c>
      <c r="N68" s="133"/>
      <c r="O68" s="133"/>
      <c r="P68" s="115">
        <v>8</v>
      </c>
      <c r="Q68" s="115">
        <v>8</v>
      </c>
      <c r="R68" s="115">
        <v>8</v>
      </c>
      <c r="S68" s="115">
        <v>8</v>
      </c>
      <c r="T68" s="115">
        <v>8</v>
      </c>
      <c r="U68" s="133"/>
      <c r="V68" s="133"/>
      <c r="W68" s="115">
        <v>0</v>
      </c>
      <c r="X68" s="115">
        <v>0</v>
      </c>
      <c r="Y68" s="115">
        <v>0</v>
      </c>
      <c r="Z68" s="115">
        <v>0</v>
      </c>
      <c r="AA68" s="115">
        <v>0</v>
      </c>
      <c r="AB68" s="133">
        <v>0</v>
      </c>
      <c r="AC68" s="133">
        <v>0</v>
      </c>
      <c r="AD68" s="115">
        <v>0</v>
      </c>
      <c r="AE68" s="115">
        <v>0</v>
      </c>
      <c r="AF68" s="115">
        <v>0</v>
      </c>
      <c r="AG68" s="115">
        <v>0</v>
      </c>
      <c r="AH68" s="115">
        <v>0</v>
      </c>
      <c r="AI68" s="113"/>
      <c r="AJ68" s="113"/>
      <c r="AK68" s="116">
        <f t="shared" si="139"/>
        <v>96</v>
      </c>
    </row>
    <row r="69">
      <c r="A69" s="108">
        <v>24</v>
      </c>
      <c r="B69" s="113" t="str">
        <f>VLOOKUP($A69,Сотрудники!$A$3:$L$1202,2,0)</f>
        <v xml:space="preserve">Цыганкова Анастасия</v>
      </c>
      <c r="C69" s="113" t="str">
        <f>VLOOKUP($A69,Сотрудники!$A$3:$L$1202,8,0)</f>
        <v>Москва</v>
      </c>
      <c r="D69" s="133"/>
      <c r="E69" s="115">
        <v>8</v>
      </c>
      <c r="F69" s="115">
        <v>8</v>
      </c>
      <c r="G69" s="133"/>
      <c r="H69" s="133"/>
      <c r="I69" s="115">
        <v>8</v>
      </c>
      <c r="J69" s="115">
        <v>8</v>
      </c>
      <c r="K69" s="115">
        <v>8</v>
      </c>
      <c r="L69" s="115">
        <v>8</v>
      </c>
      <c r="M69" s="115">
        <v>8</v>
      </c>
      <c r="N69" s="133"/>
      <c r="O69" s="133"/>
      <c r="P69" s="115">
        <v>8</v>
      </c>
      <c r="Q69" s="115">
        <v>8</v>
      </c>
      <c r="R69" s="115">
        <v>8</v>
      </c>
      <c r="S69" s="115">
        <v>8</v>
      </c>
      <c r="T69" s="115">
        <v>8</v>
      </c>
      <c r="U69" s="133"/>
      <c r="V69" s="133"/>
      <c r="W69" s="115">
        <v>8</v>
      </c>
      <c r="X69" s="115">
        <v>8</v>
      </c>
      <c r="Y69" s="115">
        <v>8</v>
      </c>
      <c r="Z69" s="115">
        <v>8</v>
      </c>
      <c r="AA69" s="115">
        <v>8</v>
      </c>
      <c r="AB69" s="133"/>
      <c r="AC69" s="133"/>
      <c r="AD69" s="115">
        <v>8</v>
      </c>
      <c r="AE69" s="115">
        <v>8</v>
      </c>
      <c r="AF69" s="115">
        <v>8</v>
      </c>
      <c r="AG69" s="115">
        <v>8</v>
      </c>
      <c r="AH69" s="115">
        <v>8</v>
      </c>
      <c r="AI69" s="113"/>
      <c r="AJ69" s="113"/>
      <c r="AK69" s="116">
        <f t="shared" si="139"/>
        <v>176</v>
      </c>
    </row>
    <row r="70">
      <c r="A70" s="108">
        <v>25</v>
      </c>
      <c r="B70" s="113" t="str">
        <f>VLOOKUP($A70,Сотрудники!$A$3:$L$1202,2,0)</f>
        <v xml:space="preserve">Беседин Игорь</v>
      </c>
      <c r="C70" s="113" t="str">
        <f>VLOOKUP($A70,Сотрудники!$A$3:$L$1202,8,0)</f>
        <v xml:space="preserve">Нижний Новгород</v>
      </c>
      <c r="D70" s="133"/>
      <c r="E70" s="115">
        <v>8</v>
      </c>
      <c r="F70" s="115">
        <v>8</v>
      </c>
      <c r="G70" s="133"/>
      <c r="H70" s="133"/>
      <c r="I70" s="115">
        <v>8</v>
      </c>
      <c r="J70" s="115">
        <v>8</v>
      </c>
      <c r="K70" s="115">
        <v>8</v>
      </c>
      <c r="L70" s="115">
        <v>8</v>
      </c>
      <c r="M70" s="115">
        <v>8</v>
      </c>
      <c r="N70" s="133"/>
      <c r="O70" s="133"/>
      <c r="P70" s="115">
        <v>8</v>
      </c>
      <c r="Q70" s="115">
        <v>8</v>
      </c>
      <c r="R70" s="115">
        <v>8</v>
      </c>
      <c r="S70" s="115">
        <v>8</v>
      </c>
      <c r="T70" s="115">
        <v>8</v>
      </c>
      <c r="U70" s="133"/>
      <c r="V70" s="133"/>
      <c r="W70" s="115">
        <v>8</v>
      </c>
      <c r="X70" s="115">
        <v>8</v>
      </c>
      <c r="Y70" s="115">
        <v>8</v>
      </c>
      <c r="Z70" s="115">
        <v>8</v>
      </c>
      <c r="AA70" s="115">
        <v>8</v>
      </c>
      <c r="AB70" s="133"/>
      <c r="AC70" s="133"/>
      <c r="AD70" s="115">
        <v>8</v>
      </c>
      <c r="AE70" s="115">
        <v>8</v>
      </c>
      <c r="AF70" s="115">
        <v>8</v>
      </c>
      <c r="AG70" s="115">
        <v>8</v>
      </c>
      <c r="AH70" s="115">
        <v>8</v>
      </c>
      <c r="AI70" s="113"/>
      <c r="AJ70" s="113"/>
      <c r="AK70" s="116">
        <f t="shared" si="139"/>
        <v>176</v>
      </c>
    </row>
    <row r="71">
      <c r="A71" s="108">
        <v>26</v>
      </c>
      <c r="B71" s="113" t="str">
        <f>VLOOKUP($A71,Сотрудники!$A$3:$L$1202,2,0)</f>
        <v xml:space="preserve">Молчанов Роман</v>
      </c>
      <c r="C71" s="113" t="str">
        <f>VLOOKUP($A71,Сотрудники!$A$3:$L$1202,8,0)</f>
        <v>Москва</v>
      </c>
      <c r="D71" s="133"/>
      <c r="E71" s="115">
        <v>8</v>
      </c>
      <c r="F71" s="115">
        <v>8</v>
      </c>
      <c r="G71" s="133"/>
      <c r="H71" s="133"/>
      <c r="I71" s="115">
        <v>8</v>
      </c>
      <c r="J71" s="115">
        <v>8</v>
      </c>
      <c r="K71" s="115">
        <v>8</v>
      </c>
      <c r="L71" s="115">
        <v>8</v>
      </c>
      <c r="M71" s="115">
        <v>8</v>
      </c>
      <c r="N71" s="133"/>
      <c r="O71" s="133"/>
      <c r="P71" s="115">
        <v>8</v>
      </c>
      <c r="Q71" s="115">
        <v>8</v>
      </c>
      <c r="R71" s="115">
        <v>8</v>
      </c>
      <c r="S71" s="115">
        <v>8</v>
      </c>
      <c r="T71" s="115">
        <v>8</v>
      </c>
      <c r="U71" s="133"/>
      <c r="V71" s="133"/>
      <c r="W71" s="115">
        <v>8</v>
      </c>
      <c r="X71" s="115">
        <v>8</v>
      </c>
      <c r="Y71" s="115">
        <v>8</v>
      </c>
      <c r="Z71" s="115">
        <v>8</v>
      </c>
      <c r="AA71" s="115">
        <v>8</v>
      </c>
      <c r="AB71" s="133"/>
      <c r="AC71" s="133"/>
      <c r="AD71" s="115">
        <v>8</v>
      </c>
      <c r="AE71" s="115">
        <v>8</v>
      </c>
      <c r="AF71" s="115">
        <v>8</v>
      </c>
      <c r="AG71" s="115">
        <v>8</v>
      </c>
      <c r="AH71" s="115">
        <v>8</v>
      </c>
      <c r="AI71" s="113"/>
      <c r="AJ71" s="113"/>
      <c r="AK71" s="116">
        <f t="shared" si="139"/>
        <v>176</v>
      </c>
    </row>
    <row r="72">
      <c r="A72" s="108">
        <v>27</v>
      </c>
      <c r="B72" s="113" t="str">
        <f>VLOOKUP($A72,Сотрудники!$A$3:$L$1202,2,0)</f>
        <v xml:space="preserve">Пузанов Андрей</v>
      </c>
      <c r="C72" s="113" t="str">
        <f>VLOOKUP($A72,Сотрудники!$A$3:$L$1202,8,0)</f>
        <v>Москва</v>
      </c>
      <c r="D72" s="133"/>
      <c r="E72" s="115">
        <v>8</v>
      </c>
      <c r="F72" s="115">
        <v>8</v>
      </c>
      <c r="G72" s="133"/>
      <c r="H72" s="133"/>
      <c r="I72" s="115">
        <v>8</v>
      </c>
      <c r="J72" s="115">
        <v>8</v>
      </c>
      <c r="K72" s="115">
        <v>8</v>
      </c>
      <c r="L72" s="115">
        <v>8</v>
      </c>
      <c r="M72" s="115">
        <v>8</v>
      </c>
      <c r="N72" s="133"/>
      <c r="O72" s="133"/>
      <c r="P72" s="115">
        <v>8</v>
      </c>
      <c r="Q72" s="115">
        <v>8</v>
      </c>
      <c r="R72" s="115">
        <v>8</v>
      </c>
      <c r="S72" s="115">
        <v>8</v>
      </c>
      <c r="T72" s="115">
        <v>8</v>
      </c>
      <c r="U72" s="133"/>
      <c r="V72" s="133"/>
      <c r="W72" s="115">
        <v>8</v>
      </c>
      <c r="X72" s="115">
        <v>8</v>
      </c>
      <c r="Y72" s="115">
        <v>8</v>
      </c>
      <c r="Z72" s="115">
        <v>8</v>
      </c>
      <c r="AA72" s="115">
        <v>8</v>
      </c>
      <c r="AB72" s="133"/>
      <c r="AC72" s="133"/>
      <c r="AD72" s="115">
        <v>8</v>
      </c>
      <c r="AE72" s="115">
        <v>8</v>
      </c>
      <c r="AF72" s="115">
        <v>8</v>
      </c>
      <c r="AG72" s="115">
        <v>8</v>
      </c>
      <c r="AH72" s="115">
        <v>8</v>
      </c>
      <c r="AI72" s="113"/>
      <c r="AJ72" s="113"/>
      <c r="AK72" s="116">
        <f t="shared" si="139"/>
        <v>176</v>
      </c>
    </row>
    <row r="73">
      <c r="A73" s="108">
        <v>28</v>
      </c>
      <c r="B73" s="113" t="str">
        <f>VLOOKUP($A73,Сотрудники!$A$3:$L$1202,2,0)</f>
        <v xml:space="preserve">Хотулев Дмитрий</v>
      </c>
      <c r="C73" s="113" t="str">
        <f>VLOOKUP($A73,Сотрудники!$A$3:$L$1202,8,0)</f>
        <v>Саратов</v>
      </c>
      <c r="D73" s="133"/>
      <c r="E73" s="115">
        <v>8</v>
      </c>
      <c r="F73" s="115">
        <v>8</v>
      </c>
      <c r="G73" s="133"/>
      <c r="H73" s="133"/>
      <c r="I73" s="115">
        <v>8</v>
      </c>
      <c r="J73" s="115">
        <v>8</v>
      </c>
      <c r="K73" s="115">
        <v>8</v>
      </c>
      <c r="L73" s="115">
        <v>8</v>
      </c>
      <c r="M73" s="115">
        <v>8</v>
      </c>
      <c r="N73" s="133"/>
      <c r="O73" s="133"/>
      <c r="P73" s="115">
        <v>8</v>
      </c>
      <c r="Q73" s="115">
        <v>8</v>
      </c>
      <c r="R73" s="115">
        <v>8</v>
      </c>
      <c r="S73" s="115">
        <v>8</v>
      </c>
      <c r="T73" s="115">
        <v>8</v>
      </c>
      <c r="U73" s="133"/>
      <c r="V73" s="133"/>
      <c r="W73" s="115">
        <v>8</v>
      </c>
      <c r="X73" s="115">
        <v>8</v>
      </c>
      <c r="Y73" s="115">
        <v>8</v>
      </c>
      <c r="Z73" s="115">
        <v>8</v>
      </c>
      <c r="AA73" s="115">
        <v>8</v>
      </c>
      <c r="AB73" s="133"/>
      <c r="AC73" s="133"/>
      <c r="AD73" s="115">
        <v>8</v>
      </c>
      <c r="AE73" s="115">
        <v>8</v>
      </c>
      <c r="AF73" s="115">
        <v>8</v>
      </c>
      <c r="AG73" s="115">
        <v>8</v>
      </c>
      <c r="AH73" s="115">
        <v>8</v>
      </c>
      <c r="AI73" s="113"/>
      <c r="AJ73" s="113"/>
      <c r="AK73" s="116">
        <f t="shared" si="139"/>
        <v>176</v>
      </c>
    </row>
    <row r="74">
      <c r="A74" s="108">
        <v>29</v>
      </c>
      <c r="B74" s="113" t="str">
        <f>VLOOKUP($A74,Сотрудники!$A$3:$L$1202,2,0)</f>
        <v xml:space="preserve">Воронцов Григорий</v>
      </c>
      <c r="C74" s="113" t="str">
        <f>VLOOKUP($A74,Сотрудники!$A$3:$L$1202,8,0)</f>
        <v>Екатеринбург</v>
      </c>
      <c r="D74" s="133"/>
      <c r="E74" s="115">
        <v>8</v>
      </c>
      <c r="F74" s="115">
        <v>8</v>
      </c>
      <c r="G74" s="133"/>
      <c r="H74" s="133"/>
      <c r="I74" s="115">
        <v>8</v>
      </c>
      <c r="J74" s="115">
        <v>8</v>
      </c>
      <c r="K74" s="115">
        <v>8</v>
      </c>
      <c r="L74" s="115">
        <v>8</v>
      </c>
      <c r="M74" s="115">
        <v>8</v>
      </c>
      <c r="N74" s="133"/>
      <c r="O74" s="133"/>
      <c r="P74" s="115">
        <v>8</v>
      </c>
      <c r="Q74" s="115">
        <v>8</v>
      </c>
      <c r="R74" s="115">
        <v>8</v>
      </c>
      <c r="S74" s="115">
        <v>8</v>
      </c>
      <c r="T74" s="115">
        <v>8</v>
      </c>
      <c r="U74" s="133"/>
      <c r="V74" s="133"/>
      <c r="W74" s="115">
        <v>8</v>
      </c>
      <c r="X74" s="115">
        <v>8</v>
      </c>
      <c r="Y74" s="115">
        <v>8</v>
      </c>
      <c r="Z74" s="115">
        <v>8</v>
      </c>
      <c r="AA74" s="115">
        <v>8</v>
      </c>
      <c r="AB74" s="133"/>
      <c r="AC74" s="133"/>
      <c r="AD74" s="115">
        <v>8</v>
      </c>
      <c r="AE74" s="115">
        <v>8</v>
      </c>
      <c r="AF74" s="115">
        <v>8</v>
      </c>
      <c r="AG74" s="115">
        <v>8</v>
      </c>
      <c r="AH74" s="115">
        <v>8</v>
      </c>
      <c r="AI74" s="113"/>
      <c r="AJ74" s="113"/>
      <c r="AK74" s="116">
        <f t="shared" si="139"/>
        <v>176</v>
      </c>
    </row>
    <row r="75">
      <c r="A75" s="108">
        <v>30</v>
      </c>
      <c r="B75" s="113" t="str">
        <f>VLOOKUP($A75,Сотрудники!$A$3:$L$1202,2,0)</f>
        <v xml:space="preserve">Тарасов Алексей</v>
      </c>
      <c r="C75" s="113" t="str">
        <f>VLOOKUP($A75,Сотрудники!$A$3:$L$1202,8,0)</f>
        <v>СПБ</v>
      </c>
      <c r="D75" s="133"/>
      <c r="E75" s="115">
        <v>8</v>
      </c>
      <c r="F75" s="115">
        <v>8</v>
      </c>
      <c r="G75" s="133"/>
      <c r="H75" s="133"/>
      <c r="I75" s="115">
        <v>8</v>
      </c>
      <c r="J75" s="115">
        <v>8</v>
      </c>
      <c r="K75" s="115">
        <v>8</v>
      </c>
      <c r="L75" s="115">
        <v>8</v>
      </c>
      <c r="M75" s="115">
        <v>8</v>
      </c>
      <c r="N75" s="133"/>
      <c r="O75" s="133"/>
      <c r="P75" s="115">
        <v>8</v>
      </c>
      <c r="Q75" s="115">
        <v>8</v>
      </c>
      <c r="R75" s="115">
        <v>8</v>
      </c>
      <c r="S75" s="115">
        <v>8</v>
      </c>
      <c r="T75" s="115">
        <v>8</v>
      </c>
      <c r="U75" s="133"/>
      <c r="V75" s="133"/>
      <c r="W75" s="115">
        <v>8</v>
      </c>
      <c r="X75" s="115">
        <v>8</v>
      </c>
      <c r="Y75" s="115">
        <v>8</v>
      </c>
      <c r="Z75" s="115">
        <v>8</v>
      </c>
      <c r="AA75" s="115">
        <v>8</v>
      </c>
      <c r="AB75" s="133"/>
      <c r="AC75" s="133"/>
      <c r="AD75" s="115">
        <v>8</v>
      </c>
      <c r="AE75" s="115">
        <v>8</v>
      </c>
      <c r="AF75" s="115">
        <v>8</v>
      </c>
      <c r="AG75" s="115">
        <v>8</v>
      </c>
      <c r="AH75" s="115">
        <v>8</v>
      </c>
      <c r="AI75" s="113"/>
      <c r="AJ75" s="113"/>
      <c r="AK75" s="116">
        <f t="shared" si="139"/>
        <v>176</v>
      </c>
    </row>
    <row r="76">
      <c r="A76" s="108">
        <v>31</v>
      </c>
      <c r="B76" s="113" t="str">
        <f>VLOOKUP($A76,Сотрудники!$A$3:$L$1202,2,0)</f>
        <v xml:space="preserve">Саринков Андрей</v>
      </c>
      <c r="C76" s="113" t="str">
        <f>VLOOKUP($A76,Сотрудники!$A$3:$L$1202,8,0)</f>
        <v>Москва</v>
      </c>
      <c r="D76" s="133"/>
      <c r="E76" s="115">
        <v>8</v>
      </c>
      <c r="F76" s="115">
        <v>8</v>
      </c>
      <c r="G76" s="133"/>
      <c r="H76" s="133"/>
      <c r="I76" s="115">
        <v>8</v>
      </c>
      <c r="J76" s="115">
        <v>8</v>
      </c>
      <c r="K76" s="115">
        <v>8</v>
      </c>
      <c r="L76" s="115">
        <v>8</v>
      </c>
      <c r="M76" s="115">
        <v>8</v>
      </c>
      <c r="N76" s="133"/>
      <c r="O76" s="133"/>
      <c r="P76" s="115">
        <v>8</v>
      </c>
      <c r="Q76" s="115">
        <v>8</v>
      </c>
      <c r="R76" s="115">
        <v>8</v>
      </c>
      <c r="S76" s="115">
        <v>8</v>
      </c>
      <c r="T76" s="115">
        <v>8</v>
      </c>
      <c r="U76" s="133"/>
      <c r="V76" s="133"/>
      <c r="W76" s="115">
        <v>0</v>
      </c>
      <c r="X76" s="115">
        <v>0</v>
      </c>
      <c r="Y76" s="115">
        <v>0</v>
      </c>
      <c r="Z76" s="115">
        <v>0</v>
      </c>
      <c r="AA76" s="115">
        <v>0</v>
      </c>
      <c r="AB76" s="133"/>
      <c r="AC76" s="133"/>
      <c r="AD76" s="115">
        <v>8</v>
      </c>
      <c r="AE76" s="115">
        <v>8</v>
      </c>
      <c r="AF76" s="115">
        <v>8</v>
      </c>
      <c r="AG76" s="115">
        <v>8</v>
      </c>
      <c r="AH76" s="115">
        <v>8</v>
      </c>
      <c r="AI76" s="113"/>
      <c r="AJ76" s="113"/>
      <c r="AK76" s="116">
        <f t="shared" si="139"/>
        <v>136</v>
      </c>
    </row>
    <row r="77">
      <c r="A77" s="108">
        <v>33</v>
      </c>
      <c r="B77" s="113" t="str">
        <f>VLOOKUP($A77,Сотрудники!$A$3:$L$1202,2,0)</f>
        <v xml:space="preserve">Киевский Сергей</v>
      </c>
      <c r="C77" s="113" t="str">
        <f>VLOOKUP($A77,Сотрудники!$A$3:$L$1202,8,0)</f>
        <v>Москва</v>
      </c>
      <c r="D77" s="133"/>
      <c r="E77" s="115">
        <v>8</v>
      </c>
      <c r="F77" s="115">
        <v>8</v>
      </c>
      <c r="G77" s="133"/>
      <c r="H77" s="133"/>
      <c r="I77" s="115">
        <v>8</v>
      </c>
      <c r="J77" s="115">
        <v>8</v>
      </c>
      <c r="K77" s="115">
        <v>8</v>
      </c>
      <c r="L77" s="115">
        <v>8</v>
      </c>
      <c r="M77" s="115">
        <v>8</v>
      </c>
      <c r="N77" s="133"/>
      <c r="O77" s="133"/>
      <c r="P77" s="115">
        <v>8</v>
      </c>
      <c r="Q77" s="115">
        <v>8</v>
      </c>
      <c r="R77" s="115">
        <v>8</v>
      </c>
      <c r="S77" s="115">
        <v>8</v>
      </c>
      <c r="T77" s="115">
        <v>8</v>
      </c>
      <c r="U77" s="133"/>
      <c r="V77" s="133"/>
      <c r="W77" s="115">
        <v>8</v>
      </c>
      <c r="X77" s="115">
        <v>8</v>
      </c>
      <c r="Y77" s="115">
        <v>8</v>
      </c>
      <c r="Z77" s="115">
        <v>8</v>
      </c>
      <c r="AA77" s="115">
        <v>8</v>
      </c>
      <c r="AB77" s="133"/>
      <c r="AC77" s="133"/>
      <c r="AD77" s="115">
        <v>8</v>
      </c>
      <c r="AE77" s="115">
        <v>8</v>
      </c>
      <c r="AF77" s="115">
        <v>8</v>
      </c>
      <c r="AG77" s="115">
        <v>8</v>
      </c>
      <c r="AH77" s="115">
        <v>8</v>
      </c>
      <c r="AI77" s="113"/>
      <c r="AJ77" s="113"/>
      <c r="AK77" s="116">
        <f t="shared" si="139"/>
        <v>176</v>
      </c>
    </row>
    <row r="78">
      <c r="A78" s="108">
        <v>35</v>
      </c>
      <c r="B78" s="113" t="str">
        <f>VLOOKUP($A78,Сотрудники!$A$3:$L$1202,2,0)</f>
        <v xml:space="preserve">Дмитриев Николай</v>
      </c>
      <c r="C78" s="113" t="str">
        <f>VLOOKUP($A78,Сотрудники!$A$3:$L$1202,8,0)</f>
        <v>Москва</v>
      </c>
      <c r="D78" s="133"/>
      <c r="E78" s="115">
        <v>8</v>
      </c>
      <c r="F78" s="115">
        <v>8</v>
      </c>
      <c r="G78" s="133"/>
      <c r="H78" s="133"/>
      <c r="I78" s="115">
        <v>8</v>
      </c>
      <c r="J78" s="115">
        <v>8</v>
      </c>
      <c r="K78" s="115">
        <v>8</v>
      </c>
      <c r="L78" s="115">
        <v>8</v>
      </c>
      <c r="M78" s="115">
        <v>8</v>
      </c>
      <c r="N78" s="133"/>
      <c r="O78" s="133"/>
      <c r="P78" s="115">
        <v>8</v>
      </c>
      <c r="Q78" s="115">
        <v>8</v>
      </c>
      <c r="R78" s="115">
        <v>8</v>
      </c>
      <c r="S78" s="115">
        <v>8</v>
      </c>
      <c r="T78" s="115">
        <v>8</v>
      </c>
      <c r="U78" s="133"/>
      <c r="V78" s="133"/>
      <c r="W78" s="115">
        <v>8</v>
      </c>
      <c r="X78" s="115">
        <v>8</v>
      </c>
      <c r="Y78" s="115">
        <v>8</v>
      </c>
      <c r="Z78" s="115">
        <v>8</v>
      </c>
      <c r="AA78" s="115">
        <v>8</v>
      </c>
      <c r="AB78" s="133"/>
      <c r="AC78" s="133"/>
      <c r="AD78" s="115">
        <v>8</v>
      </c>
      <c r="AE78" s="115">
        <v>8</v>
      </c>
      <c r="AF78" s="115">
        <v>8</v>
      </c>
      <c r="AG78" s="115">
        <v>8</v>
      </c>
      <c r="AH78" s="115">
        <v>8</v>
      </c>
      <c r="AI78" s="113"/>
      <c r="AJ78" s="113"/>
      <c r="AK78" s="116">
        <f t="shared" si="139"/>
        <v>176</v>
      </c>
    </row>
    <row r="79">
      <c r="A79" s="108">
        <v>36</v>
      </c>
      <c r="B79" s="113" t="str">
        <f>VLOOKUP($A79,Сотрудники!$A$3:$L$1202,2,0)</f>
        <v xml:space="preserve">Юркин Николай</v>
      </c>
      <c r="C79" s="113" t="str">
        <f>VLOOKUP($A79,Сотрудники!$A$3:$L$1202,8,0)</f>
        <v>Москва</v>
      </c>
      <c r="D79" s="133"/>
      <c r="E79" s="115">
        <v>8</v>
      </c>
      <c r="F79" s="115">
        <v>8</v>
      </c>
      <c r="G79" s="133"/>
      <c r="H79" s="133"/>
      <c r="I79" s="115">
        <v>8</v>
      </c>
      <c r="J79" s="115">
        <v>8</v>
      </c>
      <c r="K79" s="115">
        <v>8</v>
      </c>
      <c r="L79" s="115">
        <v>8</v>
      </c>
      <c r="M79" s="115">
        <v>8</v>
      </c>
      <c r="N79" s="133"/>
      <c r="O79" s="133"/>
      <c r="P79" s="115">
        <v>8</v>
      </c>
      <c r="Q79" s="115">
        <v>8</v>
      </c>
      <c r="R79" s="115">
        <v>8</v>
      </c>
      <c r="S79" s="115">
        <v>8</v>
      </c>
      <c r="T79" s="115">
        <v>8</v>
      </c>
      <c r="U79" s="133"/>
      <c r="V79" s="133"/>
      <c r="W79" s="115">
        <v>8</v>
      </c>
      <c r="X79" s="115">
        <v>8</v>
      </c>
      <c r="Y79" s="115">
        <v>8</v>
      </c>
      <c r="Z79" s="115">
        <v>8</v>
      </c>
      <c r="AA79" s="115">
        <v>8</v>
      </c>
      <c r="AB79" s="133"/>
      <c r="AC79" s="133"/>
      <c r="AD79" s="115">
        <v>8</v>
      </c>
      <c r="AE79" s="115">
        <v>8</v>
      </c>
      <c r="AF79" s="115">
        <v>8</v>
      </c>
      <c r="AG79" s="115">
        <v>8</v>
      </c>
      <c r="AH79" s="115">
        <v>8</v>
      </c>
      <c r="AI79" s="113"/>
      <c r="AJ79" s="113"/>
      <c r="AK79" s="116">
        <f t="shared" si="139"/>
        <v>176</v>
      </c>
    </row>
    <row r="80">
      <c r="A80" s="108">
        <v>37</v>
      </c>
      <c r="B80" s="113" t="str">
        <f>VLOOKUP($A80,Сотрудники!$A$3:$L$1202,2,0)</f>
        <v xml:space="preserve">Ионов Евгений</v>
      </c>
      <c r="C80" s="113" t="str">
        <f>VLOOKUP($A80,Сотрудники!$A$3:$L$1202,8,0)</f>
        <v>Москва</v>
      </c>
      <c r="D80" s="133"/>
      <c r="E80" s="115">
        <v>8</v>
      </c>
      <c r="F80" s="115">
        <v>8</v>
      </c>
      <c r="G80" s="133"/>
      <c r="H80" s="133"/>
      <c r="I80" s="115">
        <v>8</v>
      </c>
      <c r="J80" s="115">
        <v>8</v>
      </c>
      <c r="K80" s="115">
        <v>8</v>
      </c>
      <c r="L80" s="115">
        <v>8</v>
      </c>
      <c r="M80" s="115">
        <v>8</v>
      </c>
      <c r="N80" s="133"/>
      <c r="O80" s="133"/>
      <c r="P80" s="115">
        <v>8</v>
      </c>
      <c r="Q80" s="115">
        <v>8</v>
      </c>
      <c r="R80" s="115">
        <v>8</v>
      </c>
      <c r="S80" s="115">
        <v>8</v>
      </c>
      <c r="T80" s="115">
        <v>8</v>
      </c>
      <c r="U80" s="133"/>
      <c r="V80" s="133"/>
      <c r="W80" s="115">
        <v>8</v>
      </c>
      <c r="X80" s="115">
        <v>8</v>
      </c>
      <c r="Y80" s="115">
        <v>8</v>
      </c>
      <c r="Z80" s="115">
        <v>8</v>
      </c>
      <c r="AA80" s="115">
        <v>8</v>
      </c>
      <c r="AB80" s="133"/>
      <c r="AC80" s="133"/>
      <c r="AD80" s="115">
        <v>0</v>
      </c>
      <c r="AE80" s="115">
        <v>0</v>
      </c>
      <c r="AF80" s="115">
        <v>0</v>
      </c>
      <c r="AG80" s="115">
        <v>0</v>
      </c>
      <c r="AH80" s="115">
        <v>0</v>
      </c>
      <c r="AI80" s="113"/>
      <c r="AJ80" s="113"/>
      <c r="AK80" s="116">
        <f t="shared" si="139"/>
        <v>136</v>
      </c>
    </row>
    <row r="81">
      <c r="A81" s="108">
        <v>38</v>
      </c>
      <c r="B81" s="113" t="s">
        <v>129</v>
      </c>
      <c r="C81" s="113" t="str">
        <f>VLOOKUP($A81,Сотрудники!$A$3:$L$1202,8,0)</f>
        <v>Москва</v>
      </c>
      <c r="D81" s="133"/>
      <c r="E81" s="115">
        <v>8</v>
      </c>
      <c r="F81" s="115">
        <v>8</v>
      </c>
      <c r="G81" s="133"/>
      <c r="H81" s="133"/>
      <c r="I81" s="115">
        <v>8</v>
      </c>
      <c r="J81" s="115">
        <v>8</v>
      </c>
      <c r="K81" s="115">
        <v>8</v>
      </c>
      <c r="L81" s="115">
        <v>8</v>
      </c>
      <c r="M81" s="115">
        <v>8</v>
      </c>
      <c r="N81" s="133"/>
      <c r="O81" s="133"/>
      <c r="P81" s="115">
        <v>8</v>
      </c>
      <c r="Q81" s="115">
        <v>8</v>
      </c>
      <c r="R81" s="115">
        <v>8</v>
      </c>
      <c r="S81" s="115">
        <v>8</v>
      </c>
      <c r="T81" s="115">
        <v>8</v>
      </c>
      <c r="U81" s="133"/>
      <c r="V81" s="133"/>
      <c r="W81" s="115">
        <v>8</v>
      </c>
      <c r="X81" s="115">
        <v>8</v>
      </c>
      <c r="Y81" s="115">
        <v>8</v>
      </c>
      <c r="Z81" s="115">
        <v>8</v>
      </c>
      <c r="AA81" s="115">
        <v>8</v>
      </c>
      <c r="AB81" s="133"/>
      <c r="AC81" s="133"/>
      <c r="AD81" s="115">
        <v>8</v>
      </c>
      <c r="AE81" s="115">
        <v>8</v>
      </c>
      <c r="AF81" s="115">
        <v>8</v>
      </c>
      <c r="AG81" s="115">
        <v>8</v>
      </c>
      <c r="AH81" s="115">
        <v>8</v>
      </c>
      <c r="AI81" s="113"/>
      <c r="AJ81" s="113"/>
      <c r="AK81" s="116">
        <f t="shared" si="139"/>
        <v>176</v>
      </c>
    </row>
    <row r="82">
      <c r="A82" s="108">
        <v>39</v>
      </c>
      <c r="B82" s="113" t="s">
        <v>127</v>
      </c>
      <c r="C82" s="113" t="str">
        <f>VLOOKUP($A82,Сотрудники!$A$3:$L$1202,8,0)</f>
        <v>Москва</v>
      </c>
      <c r="D82" s="133"/>
      <c r="E82" s="115"/>
      <c r="F82" s="115"/>
      <c r="G82" s="133"/>
      <c r="H82" s="133"/>
      <c r="I82" s="115"/>
      <c r="J82" s="115"/>
      <c r="K82" s="115"/>
      <c r="L82" s="115"/>
      <c r="M82" s="115"/>
      <c r="N82" s="133"/>
      <c r="O82" s="133"/>
      <c r="P82" s="115"/>
      <c r="Q82" s="115"/>
      <c r="R82" s="115"/>
      <c r="S82" s="115"/>
      <c r="T82" s="115"/>
      <c r="U82" s="133"/>
      <c r="V82" s="133"/>
      <c r="W82" s="115"/>
      <c r="X82" s="115"/>
      <c r="Y82" s="115"/>
      <c r="Z82" s="115"/>
      <c r="AA82" s="115"/>
      <c r="AB82" s="133"/>
      <c r="AC82" s="133"/>
      <c r="AD82" s="115"/>
      <c r="AE82" s="115"/>
      <c r="AF82" s="115"/>
      <c r="AG82" s="115"/>
      <c r="AH82" s="115"/>
      <c r="AI82" s="113"/>
      <c r="AJ82" s="113"/>
      <c r="AK82" s="116">
        <f t="shared" si="139"/>
        <v>0</v>
      </c>
    </row>
    <row r="83">
      <c r="A83" s="108">
        <v>40</v>
      </c>
      <c r="B83" s="113" t="s">
        <v>130</v>
      </c>
      <c r="C83" s="113" t="str">
        <f>VLOOKUP($A83,Сотрудники!$A$3:$L$1202,8,0)</f>
        <v>Москва</v>
      </c>
      <c r="D83" s="133"/>
      <c r="E83" s="115">
        <v>8</v>
      </c>
      <c r="F83" s="115">
        <v>8</v>
      </c>
      <c r="G83" s="133"/>
      <c r="H83" s="133"/>
      <c r="I83" s="115">
        <v>8</v>
      </c>
      <c r="J83" s="115">
        <v>8</v>
      </c>
      <c r="K83" s="115">
        <v>8</v>
      </c>
      <c r="L83" s="115">
        <v>8</v>
      </c>
      <c r="M83" s="115">
        <v>8</v>
      </c>
      <c r="N83" s="133"/>
      <c r="O83" s="133"/>
      <c r="P83" s="115">
        <v>8</v>
      </c>
      <c r="Q83" s="115">
        <v>8</v>
      </c>
      <c r="R83" s="115">
        <v>8</v>
      </c>
      <c r="S83" s="115">
        <v>8</v>
      </c>
      <c r="T83" s="115">
        <v>8</v>
      </c>
      <c r="U83" s="133"/>
      <c r="V83" s="133"/>
      <c r="W83" s="115">
        <v>8</v>
      </c>
      <c r="X83" s="115">
        <v>8</v>
      </c>
      <c r="Y83" s="115">
        <v>8</v>
      </c>
      <c r="Z83" s="115">
        <v>8</v>
      </c>
      <c r="AA83" s="115">
        <v>8</v>
      </c>
      <c r="AB83" s="133"/>
      <c r="AC83" s="133"/>
      <c r="AD83" s="115">
        <v>8</v>
      </c>
      <c r="AE83" s="115">
        <v>8</v>
      </c>
      <c r="AF83" s="115">
        <v>8</v>
      </c>
      <c r="AG83" s="115">
        <v>8</v>
      </c>
      <c r="AH83" s="115">
        <v>8</v>
      </c>
      <c r="AI83" s="113"/>
      <c r="AJ83" s="113"/>
      <c r="AK83" s="116">
        <f t="shared" si="139"/>
        <v>176</v>
      </c>
    </row>
    <row r="84">
      <c r="A84" s="108">
        <v>41</v>
      </c>
      <c r="B84" s="113" t="s">
        <v>132</v>
      </c>
      <c r="C84" s="113" t="str">
        <f>VLOOKUP($A84,Сотрудники!$A$3:$L$1202,8,0)</f>
        <v>Москва</v>
      </c>
      <c r="D84" s="133"/>
      <c r="E84" s="115">
        <v>8</v>
      </c>
      <c r="F84" s="115">
        <v>8</v>
      </c>
      <c r="G84" s="133"/>
      <c r="H84" s="133"/>
      <c r="I84" s="115">
        <v>8</v>
      </c>
      <c r="J84" s="115">
        <v>8</v>
      </c>
      <c r="K84" s="115">
        <v>8</v>
      </c>
      <c r="L84" s="115">
        <v>8</v>
      </c>
      <c r="M84" s="115">
        <v>8</v>
      </c>
      <c r="N84" s="133"/>
      <c r="O84" s="133"/>
      <c r="P84" s="115">
        <v>8</v>
      </c>
      <c r="Q84" s="115">
        <v>8</v>
      </c>
      <c r="R84" s="115">
        <v>8</v>
      </c>
      <c r="S84" s="115">
        <v>8</v>
      </c>
      <c r="T84" s="115">
        <v>8</v>
      </c>
      <c r="U84" s="133"/>
      <c r="V84" s="133"/>
      <c r="W84" s="115">
        <v>8</v>
      </c>
      <c r="X84" s="115">
        <v>8</v>
      </c>
      <c r="Y84" s="115">
        <v>8</v>
      </c>
      <c r="Z84" s="115">
        <v>8</v>
      </c>
      <c r="AA84" s="115">
        <v>8</v>
      </c>
      <c r="AB84" s="133"/>
      <c r="AC84" s="133"/>
      <c r="AD84" s="115">
        <v>8</v>
      </c>
      <c r="AE84" s="115">
        <v>8</v>
      </c>
      <c r="AF84" s="115">
        <v>8</v>
      </c>
      <c r="AG84" s="115">
        <v>8</v>
      </c>
      <c r="AH84" s="115">
        <v>8</v>
      </c>
      <c r="AI84" s="113"/>
      <c r="AJ84" s="113"/>
      <c r="AK84" s="116">
        <f t="shared" si="139"/>
        <v>176</v>
      </c>
    </row>
    <row r="85">
      <c r="A85" s="108">
        <v>42</v>
      </c>
      <c r="B85" s="113" t="s">
        <v>134</v>
      </c>
      <c r="C85" s="113" t="str">
        <f>VLOOKUP($A85,Сотрудники!$A$3:$L$1202,8,0)</f>
        <v>Москва</v>
      </c>
      <c r="D85" s="133"/>
      <c r="E85" s="115"/>
      <c r="F85" s="115">
        <v>8</v>
      </c>
      <c r="G85" s="133"/>
      <c r="H85" s="133"/>
      <c r="I85" s="115">
        <v>8</v>
      </c>
      <c r="J85" s="115">
        <v>8</v>
      </c>
      <c r="K85" s="115">
        <v>8</v>
      </c>
      <c r="L85" s="115">
        <v>8</v>
      </c>
      <c r="M85" s="115">
        <v>8</v>
      </c>
      <c r="N85" s="133"/>
      <c r="O85" s="133"/>
      <c r="P85" s="115">
        <v>8</v>
      </c>
      <c r="Q85" s="115">
        <v>8</v>
      </c>
      <c r="R85" s="115">
        <v>8</v>
      </c>
      <c r="S85" s="115">
        <v>8</v>
      </c>
      <c r="T85" s="115">
        <v>8</v>
      </c>
      <c r="U85" s="133"/>
      <c r="V85" s="133"/>
      <c r="W85" s="115">
        <v>8</v>
      </c>
      <c r="X85" s="115">
        <v>8</v>
      </c>
      <c r="Y85" s="115">
        <v>8</v>
      </c>
      <c r="Z85" s="115">
        <v>8</v>
      </c>
      <c r="AA85" s="115">
        <v>8</v>
      </c>
      <c r="AB85" s="133"/>
      <c r="AC85" s="133"/>
      <c r="AD85" s="115">
        <v>8</v>
      </c>
      <c r="AE85" s="115">
        <v>8</v>
      </c>
      <c r="AF85" s="115">
        <v>8</v>
      </c>
      <c r="AG85" s="115">
        <v>8</v>
      </c>
      <c r="AH85" s="115">
        <v>8</v>
      </c>
      <c r="AI85" s="113"/>
      <c r="AJ85" s="113"/>
      <c r="AK85" s="116">
        <f t="shared" si="139"/>
        <v>168</v>
      </c>
    </row>
    <row r="86">
      <c r="A86" s="108">
        <v>43</v>
      </c>
      <c r="B86" s="113" t="s">
        <v>135</v>
      </c>
      <c r="C86" s="113" t="str">
        <f>VLOOKUP($A86,Сотрудники!$A$3:$L$1202,8,0)</f>
        <v>Москва</v>
      </c>
      <c r="D86" s="133"/>
      <c r="E86" s="115"/>
      <c r="F86" s="115"/>
      <c r="G86" s="133"/>
      <c r="H86" s="133"/>
      <c r="I86" s="115">
        <v>8</v>
      </c>
      <c r="J86" s="115">
        <v>8</v>
      </c>
      <c r="K86" s="115">
        <v>8</v>
      </c>
      <c r="L86" s="115">
        <v>8</v>
      </c>
      <c r="M86" s="115">
        <v>8</v>
      </c>
      <c r="N86" s="133"/>
      <c r="O86" s="133"/>
      <c r="P86" s="115">
        <v>8</v>
      </c>
      <c r="Q86" s="115">
        <v>8</v>
      </c>
      <c r="R86" s="115">
        <v>8</v>
      </c>
      <c r="S86" s="115">
        <v>8</v>
      </c>
      <c r="T86" s="115">
        <v>8</v>
      </c>
      <c r="U86" s="133"/>
      <c r="V86" s="133"/>
      <c r="W86" s="115">
        <v>8</v>
      </c>
      <c r="X86" s="115">
        <v>8</v>
      </c>
      <c r="Y86" s="115">
        <v>8</v>
      </c>
      <c r="Z86" s="115">
        <v>8</v>
      </c>
      <c r="AA86" s="115">
        <v>8</v>
      </c>
      <c r="AB86" s="133"/>
      <c r="AC86" s="133"/>
      <c r="AD86" s="115">
        <v>8</v>
      </c>
      <c r="AE86" s="115">
        <v>8</v>
      </c>
      <c r="AF86" s="115">
        <v>8</v>
      </c>
      <c r="AG86" s="115">
        <v>8</v>
      </c>
      <c r="AH86" s="115">
        <v>8</v>
      </c>
      <c r="AI86" s="113"/>
      <c r="AJ86" s="113"/>
      <c r="AK86" s="116">
        <f t="shared" si="139"/>
        <v>160</v>
      </c>
    </row>
    <row r="87">
      <c r="A87" s="108">
        <v>44</v>
      </c>
      <c r="B87" s="113" t="s">
        <v>139</v>
      </c>
      <c r="C87" s="113" t="str">
        <f>VLOOKUP($A87,Сотрудники!$A$3:$L$1202,8,0)</f>
        <v>Москва</v>
      </c>
      <c r="D87" s="133"/>
      <c r="E87" s="115"/>
      <c r="F87" s="115"/>
      <c r="G87" s="114"/>
      <c r="H87" s="114"/>
      <c r="I87" s="115">
        <v>8</v>
      </c>
      <c r="J87" s="115">
        <v>8</v>
      </c>
      <c r="K87" s="115">
        <v>8</v>
      </c>
      <c r="L87" s="115">
        <v>8</v>
      </c>
      <c r="M87" s="115">
        <v>8</v>
      </c>
      <c r="N87" s="133"/>
      <c r="O87" s="133"/>
      <c r="P87" s="115">
        <v>8</v>
      </c>
      <c r="Q87" s="115">
        <v>8</v>
      </c>
      <c r="R87" s="115">
        <v>8</v>
      </c>
      <c r="S87" s="115">
        <v>8</v>
      </c>
      <c r="T87" s="115">
        <v>8</v>
      </c>
      <c r="U87" s="133"/>
      <c r="V87" s="133"/>
      <c r="W87" s="115">
        <v>8</v>
      </c>
      <c r="X87" s="115">
        <v>8</v>
      </c>
      <c r="Y87" s="115">
        <v>8</v>
      </c>
      <c r="Z87" s="115">
        <v>8</v>
      </c>
      <c r="AA87" s="115">
        <v>8</v>
      </c>
      <c r="AB87" s="133"/>
      <c r="AC87" s="133"/>
      <c r="AD87" s="115">
        <v>8</v>
      </c>
      <c r="AE87" s="115">
        <v>8</v>
      </c>
      <c r="AF87" s="115">
        <v>8</v>
      </c>
      <c r="AG87" s="115">
        <v>8</v>
      </c>
      <c r="AH87" s="115">
        <v>8</v>
      </c>
      <c r="AI87" s="113"/>
      <c r="AJ87" s="113"/>
      <c r="AK87" s="116">
        <f t="shared" si="139"/>
        <v>160</v>
      </c>
    </row>
    <row r="88">
      <c r="A88" s="108">
        <v>45</v>
      </c>
      <c r="B88" s="113" t="s">
        <v>137</v>
      </c>
      <c r="C88" s="113" t="str">
        <f>VLOOKUP($A88,Сотрудники!$A$3:$L$1202,8,0)</f>
        <v>Москва</v>
      </c>
      <c r="D88" s="133"/>
      <c r="E88" s="115"/>
      <c r="F88" s="115"/>
      <c r="G88" s="114"/>
      <c r="H88" s="114"/>
      <c r="I88" s="115">
        <v>8</v>
      </c>
      <c r="J88" s="115">
        <v>8</v>
      </c>
      <c r="K88" s="115">
        <v>8</v>
      </c>
      <c r="L88" s="115">
        <v>8</v>
      </c>
      <c r="M88" s="115">
        <v>8</v>
      </c>
      <c r="N88" s="133"/>
      <c r="O88" s="133"/>
      <c r="P88" s="115">
        <v>8</v>
      </c>
      <c r="Q88" s="115">
        <v>8</v>
      </c>
      <c r="R88" s="115">
        <v>8</v>
      </c>
      <c r="S88" s="115">
        <v>8</v>
      </c>
      <c r="T88" s="115">
        <v>8</v>
      </c>
      <c r="U88" s="133"/>
      <c r="V88" s="133"/>
      <c r="W88" s="115">
        <v>8</v>
      </c>
      <c r="X88" s="115">
        <v>8</v>
      </c>
      <c r="Y88" s="115">
        <v>8</v>
      </c>
      <c r="Z88" s="115">
        <v>8</v>
      </c>
      <c r="AA88" s="115">
        <v>8</v>
      </c>
      <c r="AB88" s="133"/>
      <c r="AC88" s="133"/>
      <c r="AD88" s="115">
        <v>8</v>
      </c>
      <c r="AE88" s="115">
        <v>8</v>
      </c>
      <c r="AF88" s="115">
        <v>8</v>
      </c>
      <c r="AG88" s="115">
        <v>8</v>
      </c>
      <c r="AH88" s="115">
        <v>8</v>
      </c>
      <c r="AI88" s="113"/>
      <c r="AJ88" s="113"/>
      <c r="AK88" s="116">
        <f t="shared" si="139"/>
        <v>160</v>
      </c>
    </row>
    <row r="89">
      <c r="A89" s="108">
        <v>46</v>
      </c>
      <c r="B89" s="113" t="s">
        <v>143</v>
      </c>
      <c r="C89" s="113" t="str">
        <f>VLOOKUP($A89,Сотрудники!$A$3:$L$1202,8,0)</f>
        <v>Екатеринбург</v>
      </c>
      <c r="D89" s="133"/>
      <c r="E89" s="115"/>
      <c r="F89" s="115"/>
      <c r="G89" s="114"/>
      <c r="H89" s="114"/>
      <c r="I89" s="115"/>
      <c r="J89" s="115"/>
      <c r="K89" s="115"/>
      <c r="L89" s="115"/>
      <c r="M89" s="115"/>
      <c r="N89" s="133"/>
      <c r="O89" s="133"/>
      <c r="P89" s="115">
        <v>8</v>
      </c>
      <c r="Q89" s="115">
        <v>8</v>
      </c>
      <c r="R89" s="115">
        <v>8</v>
      </c>
      <c r="S89" s="115">
        <v>8</v>
      </c>
      <c r="T89" s="115">
        <v>8</v>
      </c>
      <c r="U89" s="133"/>
      <c r="V89" s="133"/>
      <c r="W89" s="115">
        <v>8</v>
      </c>
      <c r="X89" s="115">
        <v>8</v>
      </c>
      <c r="Y89" s="115">
        <v>8</v>
      </c>
      <c r="Z89" s="115">
        <v>8</v>
      </c>
      <c r="AA89" s="115">
        <v>8</v>
      </c>
      <c r="AB89" s="133"/>
      <c r="AC89" s="133"/>
      <c r="AD89" s="115">
        <v>8</v>
      </c>
      <c r="AE89" s="115">
        <v>8</v>
      </c>
      <c r="AF89" s="115">
        <v>8</v>
      </c>
      <c r="AG89" s="115">
        <v>8</v>
      </c>
      <c r="AH89" s="115">
        <v>8</v>
      </c>
      <c r="AI89" s="113"/>
      <c r="AJ89" s="113"/>
      <c r="AK89" s="116">
        <f t="shared" si="139"/>
        <v>120</v>
      </c>
    </row>
    <row r="90">
      <c r="A90" s="108">
        <v>47</v>
      </c>
      <c r="B90" s="113" t="s">
        <v>141</v>
      </c>
      <c r="C90" s="113" t="str">
        <f>VLOOKUP($A90,Сотрудники!$A$3:$L$1202,8,0)</f>
        <v>Москва</v>
      </c>
      <c r="D90" s="133"/>
      <c r="E90" s="115"/>
      <c r="F90" s="115"/>
      <c r="G90" s="114"/>
      <c r="H90" s="114"/>
      <c r="I90" s="115"/>
      <c r="J90" s="115"/>
      <c r="K90" s="115"/>
      <c r="L90" s="115"/>
      <c r="M90" s="115"/>
      <c r="N90" s="133"/>
      <c r="O90" s="133"/>
      <c r="P90" s="115">
        <v>8</v>
      </c>
      <c r="Q90" s="115">
        <v>8</v>
      </c>
      <c r="R90" s="115">
        <v>8</v>
      </c>
      <c r="S90" s="115">
        <v>8</v>
      </c>
      <c r="T90" s="115">
        <v>8</v>
      </c>
      <c r="U90" s="133"/>
      <c r="V90" s="133"/>
      <c r="W90" s="115">
        <v>8</v>
      </c>
      <c r="X90" s="115">
        <v>8</v>
      </c>
      <c r="Y90" s="115">
        <v>8</v>
      </c>
      <c r="Z90" s="115">
        <v>8</v>
      </c>
      <c r="AA90" s="115">
        <v>8</v>
      </c>
      <c r="AB90" s="133"/>
      <c r="AC90" s="133"/>
      <c r="AD90" s="115">
        <v>8</v>
      </c>
      <c r="AE90" s="115">
        <v>8</v>
      </c>
      <c r="AF90" s="115">
        <v>8</v>
      </c>
      <c r="AG90" s="115">
        <v>8</v>
      </c>
      <c r="AH90" s="115">
        <v>8</v>
      </c>
      <c r="AI90" s="113"/>
      <c r="AJ90" s="113"/>
      <c r="AK90" s="116">
        <f t="shared" si="139"/>
        <v>120</v>
      </c>
    </row>
    <row r="91">
      <c r="A91" s="108">
        <v>48</v>
      </c>
      <c r="B91" s="113" t="s">
        <v>148</v>
      </c>
      <c r="C91" s="113" t="str">
        <f>VLOOKUP($A91,Сотрудники!$A$3:$L$1202,8,0)</f>
        <v>Барнаул</v>
      </c>
      <c r="D91" s="133"/>
      <c r="E91" s="115"/>
      <c r="F91" s="115"/>
      <c r="G91" s="114"/>
      <c r="H91" s="114"/>
      <c r="I91" s="113"/>
      <c r="J91" s="113"/>
      <c r="K91" s="113"/>
      <c r="L91" s="115"/>
      <c r="M91" s="113"/>
      <c r="N91" s="133"/>
      <c r="O91" s="133"/>
      <c r="P91" s="113"/>
      <c r="Q91" s="113"/>
      <c r="R91" s="113"/>
      <c r="S91" s="115"/>
      <c r="T91" s="115"/>
      <c r="U91" s="133"/>
      <c r="V91" s="133"/>
      <c r="W91" s="115">
        <v>8</v>
      </c>
      <c r="X91" s="115">
        <v>8</v>
      </c>
      <c r="Y91" s="115">
        <v>8</v>
      </c>
      <c r="Z91" s="115">
        <v>8</v>
      </c>
      <c r="AA91" s="115">
        <v>8</v>
      </c>
      <c r="AB91" s="133"/>
      <c r="AC91" s="133"/>
      <c r="AD91" s="115">
        <v>8</v>
      </c>
      <c r="AE91" s="115">
        <v>8</v>
      </c>
      <c r="AF91" s="115">
        <v>8</v>
      </c>
      <c r="AG91" s="115">
        <v>8</v>
      </c>
      <c r="AH91" s="115">
        <v>8</v>
      </c>
      <c r="AI91" s="113"/>
      <c r="AJ91" s="113"/>
      <c r="AK91" s="116">
        <f t="shared" si="139"/>
        <v>80</v>
      </c>
    </row>
    <row r="92">
      <c r="A92" s="108">
        <v>49</v>
      </c>
      <c r="B92" s="113" t="s">
        <v>664</v>
      </c>
      <c r="C92" s="113" t="str">
        <f>VLOOKUP($A92,Сотрудники!$A$3:$L$1202,8,0)</f>
        <v>Москва</v>
      </c>
      <c r="D92" s="133"/>
      <c r="E92" s="115"/>
      <c r="F92" s="115"/>
      <c r="G92" s="114"/>
      <c r="H92" s="114"/>
      <c r="I92" s="113"/>
      <c r="J92" s="113"/>
      <c r="K92" s="113"/>
      <c r="L92" s="115"/>
      <c r="M92" s="113"/>
      <c r="N92" s="133"/>
      <c r="O92" s="133"/>
      <c r="P92" s="113"/>
      <c r="Q92" s="113"/>
      <c r="R92" s="113"/>
      <c r="S92" s="115"/>
      <c r="T92" s="115"/>
      <c r="U92" s="133"/>
      <c r="V92" s="133"/>
      <c r="W92" s="115">
        <v>8</v>
      </c>
      <c r="X92" s="115">
        <v>8</v>
      </c>
      <c r="Y92" s="115">
        <v>8</v>
      </c>
      <c r="Z92" s="115">
        <v>8</v>
      </c>
      <c r="AA92" s="115">
        <v>8</v>
      </c>
      <c r="AB92" s="133"/>
      <c r="AC92" s="133"/>
      <c r="AD92" s="115">
        <v>8</v>
      </c>
      <c r="AE92" s="115">
        <v>8</v>
      </c>
      <c r="AF92" s="115">
        <v>8</v>
      </c>
      <c r="AG92" s="115">
        <v>8</v>
      </c>
      <c r="AH92" s="115">
        <v>8</v>
      </c>
      <c r="AI92" s="113"/>
      <c r="AJ92" s="113"/>
      <c r="AK92" s="116">
        <f t="shared" si="139"/>
        <v>80</v>
      </c>
    </row>
    <row r="93">
      <c r="A93" s="108">
        <v>50</v>
      </c>
      <c r="B93" s="113" t="s">
        <v>151</v>
      </c>
      <c r="C93" s="113" t="str">
        <f>VLOOKUP($A93,Сотрудники!$A$3:$L$1202,8,0)</f>
        <v>СПБ</v>
      </c>
      <c r="D93" s="133"/>
      <c r="E93" s="115"/>
      <c r="F93" s="115"/>
      <c r="G93" s="114"/>
      <c r="H93" s="114"/>
      <c r="I93" s="113"/>
      <c r="J93" s="113"/>
      <c r="K93" s="113"/>
      <c r="L93" s="115"/>
      <c r="M93" s="113"/>
      <c r="N93" s="133"/>
      <c r="O93" s="133"/>
      <c r="P93" s="113"/>
      <c r="Q93" s="113"/>
      <c r="R93" s="113"/>
      <c r="S93" s="115"/>
      <c r="T93" s="115"/>
      <c r="U93" s="133"/>
      <c r="V93" s="133"/>
      <c r="W93" s="115"/>
      <c r="X93" s="113"/>
      <c r="Y93" s="113"/>
      <c r="Z93" s="115"/>
      <c r="AA93" s="115"/>
      <c r="AB93" s="133"/>
      <c r="AC93" s="133"/>
      <c r="AD93" s="115">
        <v>8</v>
      </c>
      <c r="AE93" s="115">
        <v>8</v>
      </c>
      <c r="AF93" s="115">
        <v>8</v>
      </c>
      <c r="AG93" s="115">
        <v>8</v>
      </c>
      <c r="AH93" s="115">
        <v>8</v>
      </c>
      <c r="AI93" s="113"/>
      <c r="AJ93" s="113"/>
      <c r="AK93" s="116">
        <f t="shared" si="139"/>
        <v>40</v>
      </c>
    </row>
    <row r="94">
      <c r="A94" s="108">
        <v>51</v>
      </c>
      <c r="B94" s="113" t="s">
        <v>154</v>
      </c>
      <c r="C94" s="113" t="str">
        <f>VLOOKUP($A94,Сотрудники!$A$3:$L$1202,8,0)</f>
        <v>Краснодар</v>
      </c>
      <c r="D94" s="133"/>
      <c r="E94" s="115"/>
      <c r="F94" s="115"/>
      <c r="G94" s="114"/>
      <c r="H94" s="114"/>
      <c r="I94" s="113"/>
      <c r="J94" s="113"/>
      <c r="K94" s="113"/>
      <c r="L94" s="115"/>
      <c r="M94" s="113"/>
      <c r="N94" s="133"/>
      <c r="O94" s="133"/>
      <c r="P94" s="113"/>
      <c r="Q94" s="113"/>
      <c r="R94" s="113"/>
      <c r="S94" s="115"/>
      <c r="T94" s="115"/>
      <c r="U94" s="133"/>
      <c r="V94" s="133"/>
      <c r="W94" s="115"/>
      <c r="X94" s="113"/>
      <c r="Y94" s="113"/>
      <c r="Z94" s="115"/>
      <c r="AA94" s="115"/>
      <c r="AB94" s="133"/>
      <c r="AC94" s="133"/>
      <c r="AD94" s="115">
        <v>8</v>
      </c>
      <c r="AE94" s="115">
        <v>8</v>
      </c>
      <c r="AF94" s="115">
        <v>8</v>
      </c>
      <c r="AG94" s="115">
        <v>8</v>
      </c>
      <c r="AH94" s="115">
        <v>8</v>
      </c>
      <c r="AI94" s="113"/>
      <c r="AJ94" s="113"/>
      <c r="AK94" s="116">
        <f t="shared" si="139"/>
        <v>40</v>
      </c>
    </row>
    <row r="95">
      <c r="A95" s="108">
        <v>52</v>
      </c>
      <c r="B95" s="113" t="s">
        <v>156</v>
      </c>
      <c r="C95" s="113" t="str">
        <f>VLOOKUP($A95,Сотрудники!$A$3:$L$1202,8,0)</f>
        <v>Екатеринбург</v>
      </c>
      <c r="D95" s="133"/>
      <c r="E95" s="115"/>
      <c r="F95" s="115"/>
      <c r="G95" s="114"/>
      <c r="H95" s="114"/>
      <c r="I95" s="113"/>
      <c r="J95" s="113"/>
      <c r="K95" s="113"/>
      <c r="L95" s="115"/>
      <c r="M95" s="113"/>
      <c r="N95" s="133"/>
      <c r="O95" s="133"/>
      <c r="P95" s="113"/>
      <c r="Q95" s="113"/>
      <c r="R95" s="113"/>
      <c r="S95" s="115"/>
      <c r="T95" s="115"/>
      <c r="U95" s="133"/>
      <c r="V95" s="133"/>
      <c r="W95" s="115"/>
      <c r="X95" s="113"/>
      <c r="Y95" s="113"/>
      <c r="Z95" s="115"/>
      <c r="AA95" s="115"/>
      <c r="AB95" s="133"/>
      <c r="AC95" s="133"/>
      <c r="AD95" s="115"/>
      <c r="AE95" s="115">
        <v>8</v>
      </c>
      <c r="AF95" s="115">
        <v>8</v>
      </c>
      <c r="AG95" s="115">
        <v>8</v>
      </c>
      <c r="AH95" s="115">
        <v>8</v>
      </c>
      <c r="AI95" s="113"/>
      <c r="AJ95" s="113"/>
      <c r="AK95" s="116">
        <f t="shared" si="139"/>
        <v>32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4" workbookViewId="0" zoomScale="85">
      <selection activeCell="B7" activeCellId="0" sqref="B7:B49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3.1992187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665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Таблица25678910111213[[#This Row],[Итого кол-во рабочих часов]]/8</f>
        <v>15</v>
      </c>
      <c r="G5" s="126">
        <v>12</v>
      </c>
      <c r="H5" s="126">
        <v>120</v>
      </c>
      <c r="I5" s="127" t="e">
        <f>VLOOKUP($A5,Сотрудники!$A$3:$L$1202,14,0)</f>
        <v>#REF!</v>
      </c>
      <c r="J5" s="128" t="e">
        <f t="shared" ref="J5:J38" si="140">I5/8</f>
        <v>#REF!</v>
      </c>
      <c r="K5" s="129" t="e">
        <f t="shared" ref="K5:K38" si="141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Таблица25678910111213[[#This Row],[Итого кол-во рабочих часов]]/8</f>
        <v>22</v>
      </c>
      <c r="G6" s="126"/>
      <c r="H6" s="126">
        <v>176</v>
      </c>
      <c r="I6" s="127" t="e">
        <f>VLOOKUP($A6,Сотрудники!$A$3:$L$1202,14,0)</f>
        <v>#REF!</v>
      </c>
      <c r="J6" s="128" t="e">
        <f t="shared" si="140"/>
        <v>#REF!</v>
      </c>
      <c r="K6" s="129" t="e">
        <f t="shared" si="141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Таблица25678910111213[[#This Row],[Итого кол-во рабочих часов]]/8</f>
        <v>22</v>
      </c>
      <c r="G7" s="131"/>
      <c r="H7" s="126">
        <v>176</v>
      </c>
      <c r="I7" s="127" t="e">
        <f>VLOOKUP($A7,Сотрудники!$A$3:$L$1202,14,0)</f>
        <v>#REF!</v>
      </c>
      <c r="J7" s="128" t="e">
        <f t="shared" si="140"/>
        <v>#REF!</v>
      </c>
      <c r="K7" s="129" t="e">
        <f t="shared" si="141"/>
        <v>#REF!</v>
      </c>
    </row>
    <row r="8" ht="33">
      <c r="A8" s="135">
        <v>5</v>
      </c>
      <c r="B8" s="125" t="str">
        <f>VLOOKUP($A8,Сотрудники!$A$3:$L$1202,2,0)</f>
        <v xml:space="preserve">Яковлев Дмитрий</v>
      </c>
      <c r="C8" s="125" t="str">
        <f>VLOOKUP($A8,Сотрудники!$A$3:$L$1202,9,0)</f>
        <v xml:space="preserve">Кредиты наличными 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Таблица25678910111213[[#This Row],[Итого кол-во рабочих часов]]/8</f>
        <v>22</v>
      </c>
      <c r="G8" s="131"/>
      <c r="H8" s="126">
        <v>176</v>
      </c>
      <c r="I8" s="127" t="e">
        <f>VLOOKUP($A8,Сотрудники!$A$3:$L$1202,14,0)</f>
        <v>#REF!</v>
      </c>
      <c r="J8" s="128" t="e">
        <f t="shared" si="140"/>
        <v>#REF!</v>
      </c>
      <c r="K8" s="132" t="e">
        <f t="shared" si="141"/>
        <v>#REF!</v>
      </c>
    </row>
    <row r="9" ht="33">
      <c r="A9" s="135">
        <v>8</v>
      </c>
      <c r="B9" s="125" t="str">
        <f>VLOOKUP($A9,Сотрудники!$A$3:$L$1202,2,0)</f>
        <v xml:space="preserve">Хохлова Крестина</v>
      </c>
      <c r="C9" s="125" t="str">
        <f>VLOOKUP($A9,Сотрудники!$A$3:$L$1202,9,0)</f>
        <v xml:space="preserve">Ресурсное планирование</v>
      </c>
      <c r="D9" s="125">
        <f>VLOOKUP($A9,Сотрудники!$A$3:$L$1202,10,0)</f>
        <v>0.14999999999999999</v>
      </c>
      <c r="E9" s="136">
        <f>VLOOKUP($A9,Сотрудники!$A$3:$L$1202,11,0)</f>
        <v>150000</v>
      </c>
      <c r="F9" s="126">
        <f>H9/8</f>
        <v>22</v>
      </c>
      <c r="G9" s="131"/>
      <c r="H9" s="131">
        <v>176</v>
      </c>
      <c r="I9" s="127" t="e">
        <f>VLOOKUP($A9,Сотрудники!$A$3:$L$1202,14,0)</f>
        <v>#REF!</v>
      </c>
      <c r="J9" s="128" t="e">
        <f t="shared" si="140"/>
        <v>#REF!</v>
      </c>
      <c r="K9" s="132" t="e">
        <f t="shared" si="141"/>
        <v>#REF!</v>
      </c>
    </row>
    <row r="10" ht="49.5">
      <c r="A10" s="135">
        <v>9</v>
      </c>
      <c r="B10" s="125" t="str">
        <f>VLOOKUP($A10,Сотрудники!$A$3:$L$1202,2,0)</f>
        <v xml:space="preserve">Пойш Виталий</v>
      </c>
      <c r="C10" s="125" t="str">
        <f>VLOOKUP($A10,Сотрудники!$A$3:$L$1202,9,0)</f>
        <v xml:space="preserve">Единое окно сотрудника ЕОС ФЛ</v>
      </c>
      <c r="D10" s="125">
        <f>VLOOKUP($A10,Сотрудники!$A$3:$L$1202,10,0)</f>
        <v>0</v>
      </c>
      <c r="E10" s="125">
        <f>VLOOKUP($A10,Сотрудники!$A$3:$L$1202,11,0)</f>
        <v>303500</v>
      </c>
      <c r="F10" s="126">
        <f t="shared" ref="F10:F49" si="142">H10/8</f>
        <v>22</v>
      </c>
      <c r="G10" s="131"/>
      <c r="H10" s="131">
        <v>176</v>
      </c>
      <c r="I10" s="127" t="e">
        <f>VLOOKUP($A10,Сотрудники!$A$3:$L$1202,14,0)</f>
        <v>#REF!</v>
      </c>
      <c r="J10" s="128" t="e">
        <f t="shared" si="140"/>
        <v>#REF!</v>
      </c>
      <c r="K10" s="132" t="e">
        <f t="shared" si="141"/>
        <v>#REF!</v>
      </c>
    </row>
    <row r="11">
      <c r="A11" s="135">
        <v>10</v>
      </c>
      <c r="B11" s="125" t="str">
        <f>VLOOKUP($A11,Сотрудники!$A$3:$L$1202,2,0)</f>
        <v xml:space="preserve">Офицеров Дмитрий</v>
      </c>
      <c r="C11" s="125" t="str">
        <f>VLOOKUP($A11,Сотрудники!$A$3:$L$1202,9,0)</f>
        <v>приземление</v>
      </c>
      <c r="D11" s="125">
        <f>VLOOKUP($A11,Сотрудники!$A$3:$L$1202,10,0)</f>
        <v>0</v>
      </c>
      <c r="E11" s="125">
        <f>VLOOKUP($A11,Сотрудники!$A$3:$L$1202,11,0)</f>
        <v>218400</v>
      </c>
      <c r="F11" s="126">
        <f t="shared" si="142"/>
        <v>22</v>
      </c>
      <c r="G11" s="131"/>
      <c r="H11" s="131">
        <v>176</v>
      </c>
      <c r="I11" s="127" t="e">
        <f>VLOOKUP($A11,Сотрудники!$A$3:$L$1202,14,0)</f>
        <v>#REF!</v>
      </c>
      <c r="J11" s="128" t="e">
        <f t="shared" si="140"/>
        <v>#REF!</v>
      </c>
      <c r="K11" s="132" t="e">
        <f t="shared" si="141"/>
        <v>#REF!</v>
      </c>
    </row>
    <row r="12" ht="49.5">
      <c r="A12" s="135">
        <v>11</v>
      </c>
      <c r="B12" s="125" t="str">
        <f>VLOOKUP($A12,Сотрудники!$A$3:$L$1202,2,0)</f>
        <v xml:space="preserve">Муштекенов Тимур</v>
      </c>
      <c r="C12" s="125" t="str">
        <f>VLOOKUP($A12,Сотрудники!$A$3:$L$1202,9,0)</f>
        <v xml:space="preserve">Loan Manager/ Кредитный конвейер</v>
      </c>
      <c r="D12" s="125">
        <f>VLOOKUP($A12,Сотрудники!$A$3:$L$1202,10,0)</f>
        <v>0</v>
      </c>
      <c r="E12" s="125">
        <f>VLOOKUP($A12,Сотрудники!$A$3:$L$1202,11,0)</f>
        <v>0</v>
      </c>
      <c r="F12" s="126">
        <f t="shared" si="142"/>
        <v>22</v>
      </c>
      <c r="G12" s="131"/>
      <c r="H12" s="131">
        <v>176</v>
      </c>
      <c r="I12" s="127" t="e">
        <f>VLOOKUP($A12,Сотрудники!$A$3:$L$1202,14,0)</f>
        <v>#REF!</v>
      </c>
      <c r="J12" s="128" t="e">
        <f t="shared" si="140"/>
        <v>#REF!</v>
      </c>
      <c r="K12" s="132" t="e">
        <f t="shared" si="141"/>
        <v>#REF!</v>
      </c>
    </row>
    <row r="13">
      <c r="A13" s="135">
        <v>13</v>
      </c>
      <c r="B13" s="125" t="str">
        <f>VLOOKUP($A13,Сотрудники!$A$3:$L$1202,2,0)</f>
        <v xml:space="preserve">Богданов Михаил</v>
      </c>
      <c r="C13" s="125" t="str">
        <f>VLOOKUP($A13,Сотрудники!$A$3:$L$1202,9,0)</f>
        <v xml:space="preserve">LM Риски</v>
      </c>
      <c r="D13" s="125">
        <f>VLOOKUP($A13,Сотрудники!$A$3:$L$1202,10,0)</f>
        <v>0</v>
      </c>
      <c r="E13" s="125">
        <f>VLOOKUP($A13,Сотрудники!$A$3:$L$1202,11,0)</f>
        <v>0</v>
      </c>
      <c r="F13" s="126">
        <f t="shared" si="142"/>
        <v>22</v>
      </c>
      <c r="G13" s="131"/>
      <c r="H13" s="131">
        <v>176</v>
      </c>
      <c r="I13" s="127" t="e">
        <f>VLOOKUP($A13,Сотрудники!$A$3:$L$1202,14,0)</f>
        <v>#REF!</v>
      </c>
      <c r="J13" s="128" t="e">
        <f t="shared" si="140"/>
        <v>#REF!</v>
      </c>
      <c r="K13" s="132" t="e">
        <f t="shared" si="141"/>
        <v>#REF!</v>
      </c>
    </row>
    <row r="14">
      <c r="A14" s="135">
        <v>14</v>
      </c>
      <c r="B14" s="125" t="str">
        <f>VLOOKUP($A14,Сотрудники!$A$3:$L$1202,2,0)</f>
        <v xml:space="preserve">Смирнова Екатерина</v>
      </c>
      <c r="C14" s="125" t="str">
        <f>VLOOKUP($A14,Сотрудники!$A$3:$L$1202,9,0)</f>
        <v>Tableau</v>
      </c>
      <c r="D14" s="125">
        <f>VLOOKUP($A14,Сотрудники!$A$3:$L$1202,10,0)</f>
        <v>0</v>
      </c>
      <c r="E14" s="125">
        <f>VLOOKUP($A14,Сотрудники!$A$3:$L$1202,11,0)</f>
        <v>0</v>
      </c>
      <c r="F14" s="126">
        <f t="shared" si="142"/>
        <v>22</v>
      </c>
      <c r="G14" s="131"/>
      <c r="H14" s="131">
        <v>176</v>
      </c>
      <c r="I14" s="127" t="e">
        <f>VLOOKUP($A14,Сотрудники!$A$3:$L$1202,14,0)</f>
        <v>#REF!</v>
      </c>
      <c r="J14" s="128" t="e">
        <f t="shared" si="140"/>
        <v>#REF!</v>
      </c>
      <c r="K14" s="132" t="e">
        <f t="shared" si="141"/>
        <v>#REF!</v>
      </c>
    </row>
    <row r="15" s="119" customFormat="1" ht="33">
      <c r="A15" s="135">
        <v>15</v>
      </c>
      <c r="B15" s="125" t="str">
        <f>VLOOKUP($A15,Сотрудники!$A$3:$L$1202,2,0)</f>
        <v xml:space="preserve">Герасимова Елизавета</v>
      </c>
      <c r="C15" s="125" t="str">
        <f>VLOOKUP($A15,Сотрудники!$A$3:$L$1202,9,0)</f>
        <v xml:space="preserve">Ресурсное планирование</v>
      </c>
      <c r="D15" s="125">
        <f>VLOOKUP($A15,Сотрудники!$A$3:$L$1202,10,0)</f>
        <v>0.14999999999999999</v>
      </c>
      <c r="E15" s="125">
        <f>VLOOKUP($A15,Сотрудники!$A$3:$L$1202,11,0)</f>
        <v>150000</v>
      </c>
      <c r="F15" s="126">
        <f t="shared" si="142"/>
        <v>22</v>
      </c>
      <c r="G15" s="131"/>
      <c r="H15" s="131">
        <v>176</v>
      </c>
      <c r="I15" s="127" t="e">
        <f>VLOOKUP($A15,Сотрудники!$A$3:$L$1202,14,0)</f>
        <v>#REF!</v>
      </c>
      <c r="J15" s="128" t="e">
        <f t="shared" si="140"/>
        <v>#REF!</v>
      </c>
      <c r="K15" s="132" t="e">
        <f t="shared" si="141"/>
        <v>#REF!</v>
      </c>
    </row>
    <row r="16" s="119" customFormat="1" ht="33">
      <c r="A16" s="135">
        <v>16</v>
      </c>
      <c r="B16" s="125" t="str">
        <f>VLOOKUP($A16,Сотрудники!$A$3:$L$1202,2,0)</f>
        <v xml:space="preserve">Абдуллаева Анжелика</v>
      </c>
      <c r="C16" s="125" t="str">
        <f>VLOOKUP($A16,Сотрудники!$A$3:$L$1202,9,0)</f>
        <v xml:space="preserve">Ресурсное планирование</v>
      </c>
      <c r="D16" s="125">
        <f>VLOOKUP($A16,Сотрудники!$A$3:$L$1202,10,0)</f>
        <v>0</v>
      </c>
      <c r="E16" s="125">
        <f>VLOOKUP($A16,Сотрудники!$A$3:$L$1202,11,0)</f>
        <v>0</v>
      </c>
      <c r="F16" s="126">
        <f t="shared" si="142"/>
        <v>22</v>
      </c>
      <c r="G16" s="131"/>
      <c r="H16" s="131">
        <v>176</v>
      </c>
      <c r="I16" s="127" t="e">
        <f>VLOOKUP($A16,Сотрудники!$A$3:$L$1202,14,0)</f>
        <v>#REF!</v>
      </c>
      <c r="J16" s="128" t="e">
        <f t="shared" si="140"/>
        <v>#REF!</v>
      </c>
      <c r="K16" s="132" t="e">
        <f t="shared" si="141"/>
        <v>#REF!</v>
      </c>
    </row>
    <row r="17" s="119" customFormat="1" ht="66">
      <c r="A17" s="135">
        <v>17</v>
      </c>
      <c r="B17" s="125" t="str">
        <f>VLOOKUP($A17,Сотрудники!$A$3:$L$1202,2,0)</f>
        <v xml:space="preserve">Наймушин Евгений</v>
      </c>
      <c r="C17" s="125" t="str">
        <f>VLOOKUP($A17,Сотрудники!$A$3:$L$1202,9,0)</f>
        <v xml:space="preserve">МАПЛ (Модуль автоматизации программ лояльности)</v>
      </c>
      <c r="D17" s="125">
        <f>VLOOKUP($A17,Сотрудники!$A$3:$L$1202,10,0)</f>
        <v>0</v>
      </c>
      <c r="E17" s="125">
        <f>VLOOKUP($A17,Сотрудники!$A$3:$L$1202,11,0)</f>
        <v>344900</v>
      </c>
      <c r="F17" s="126">
        <f t="shared" si="142"/>
        <v>22</v>
      </c>
      <c r="G17" s="131"/>
      <c r="H17" s="131">
        <v>176</v>
      </c>
      <c r="I17" s="127" t="e">
        <f>VLOOKUP($A17,Сотрудники!$A$3:$L$1202,14,0)</f>
        <v>#REF!</v>
      </c>
      <c r="J17" s="128" t="e">
        <f t="shared" si="140"/>
        <v>#REF!</v>
      </c>
      <c r="K17" s="132" t="e">
        <f t="shared" si="141"/>
        <v>#REF!</v>
      </c>
    </row>
    <row r="18" s="119" customFormat="1" ht="33">
      <c r="A18" s="135">
        <v>18</v>
      </c>
      <c r="B18" s="125" t="str">
        <f>VLOOKUP($A18,Сотрудники!$A$3:$L$1202,2,0)</f>
        <v xml:space="preserve">Тимиргалеев Иван</v>
      </c>
      <c r="C18" s="125" t="str">
        <f>VLOOKUP($A18,Сотрудники!$A$3:$L$1202,9,0)</f>
        <v xml:space="preserve">Пообъектный учёт залогов</v>
      </c>
      <c r="D18" s="125">
        <f>VLOOKUP($A18,Сотрудники!$A$3:$L$1202,10,0)</f>
        <v>0</v>
      </c>
      <c r="E18" s="125">
        <f>VLOOKUP($A18,Сотрудники!$A$3:$L$1202,11,0)</f>
        <v>0</v>
      </c>
      <c r="F18" s="126">
        <f t="shared" si="142"/>
        <v>5</v>
      </c>
      <c r="G18" s="131"/>
      <c r="H18" s="131">
        <v>40</v>
      </c>
      <c r="I18" s="127" t="e">
        <f>VLOOKUP($A18,Сотрудники!$A$3:$L$1202,14,0)</f>
        <v>#REF!</v>
      </c>
      <c r="J18" s="128" t="e">
        <f t="shared" si="140"/>
        <v>#REF!</v>
      </c>
      <c r="K18" s="132" t="e">
        <f t="shared" si="141"/>
        <v>#REF!</v>
      </c>
    </row>
    <row r="19" s="119" customFormat="1">
      <c r="A19" s="135">
        <v>19</v>
      </c>
      <c r="B19" s="125" t="str">
        <f>VLOOKUP($A19,Сотрудники!$A$3:$L$1202,2,0)</f>
        <v xml:space="preserve">Лопатин Максим</v>
      </c>
      <c r="C19" s="125">
        <f>VLOOKUP($A19,Сотрудники!$A$3:$L$1202,9,0)</f>
        <v>0</v>
      </c>
      <c r="D19" s="125">
        <f>VLOOKUP($A19,Сотрудники!$A$3:$L$1202,10,0)</f>
        <v>0</v>
      </c>
      <c r="E19" s="136">
        <f>VLOOKUP($A19,Сотрудники!$A$3:$L$1202,11,0)</f>
        <v>0</v>
      </c>
      <c r="F19" s="126">
        <f t="shared" si="142"/>
        <v>22</v>
      </c>
      <c r="G19" s="131"/>
      <c r="H19" s="131">
        <v>176</v>
      </c>
      <c r="I19" s="127" t="e">
        <f>VLOOKUP($A19,Сотрудники!$A$3:$L$1202,14,0)</f>
        <v>#REF!</v>
      </c>
      <c r="J19" s="128" t="e">
        <f t="shared" si="140"/>
        <v>#REF!</v>
      </c>
      <c r="K19" s="132" t="e">
        <f t="shared" si="141"/>
        <v>#REF!</v>
      </c>
    </row>
    <row r="20" s="119" customFormat="1">
      <c r="A20" s="135">
        <v>21</v>
      </c>
      <c r="B20" s="125" t="str">
        <f>VLOOKUP($A20,Сотрудники!$A$3:$L$1202,2,0)</f>
        <v xml:space="preserve">Шимберев Борис</v>
      </c>
      <c r="C20" s="125">
        <f>VLOOKUP($A20,Сотрудники!$A$3:$L$1202,9,0)</f>
        <v>0</v>
      </c>
      <c r="D20" s="125">
        <f>VLOOKUP($A20,Сотрудники!$A$3:$L$1202,10,0)</f>
        <v>0</v>
      </c>
      <c r="E20" s="125">
        <f>VLOOKUP($A20,Сотрудники!$A$3:$L$1202,11,0)</f>
        <v>0</v>
      </c>
      <c r="F20" s="126">
        <f t="shared" si="142"/>
        <v>12</v>
      </c>
      <c r="G20" s="131">
        <v>14</v>
      </c>
      <c r="H20" s="131">
        <v>96</v>
      </c>
      <c r="I20" s="127" t="e">
        <f>VLOOKUP($A20,Сотрудники!$A$3:$L$1202,14,0)</f>
        <v>#REF!</v>
      </c>
      <c r="J20" s="128" t="e">
        <f t="shared" si="140"/>
        <v>#REF!</v>
      </c>
      <c r="K20" s="132" t="e">
        <f t="shared" si="141"/>
        <v>#REF!</v>
      </c>
    </row>
    <row r="21" s="119" customFormat="1">
      <c r="A21" s="135">
        <v>22</v>
      </c>
      <c r="B21" s="125" t="str">
        <f>VLOOKUP($A21,Сотрудники!$A$3:$L$1202,2,0)</f>
        <v xml:space="preserve">Виштак Татьяна</v>
      </c>
      <c r="C21" s="125" t="str">
        <f>VLOOKUP($A21,Сотрудники!$A$3:$L$1202,9,0)</f>
        <v>приземление</v>
      </c>
      <c r="D21" s="125">
        <f>VLOOKUP($A21,Сотрудники!$A$3:$L$1202,10,0)</f>
        <v>0</v>
      </c>
      <c r="E21" s="125" t="str">
        <f>VLOOKUP($A21,Сотрудники!$A$3:$L$1202,11,0)</f>
        <v xml:space="preserve">310 400 </v>
      </c>
      <c r="F21" s="126">
        <f t="shared" si="142"/>
        <v>22</v>
      </c>
      <c r="G21" s="131"/>
      <c r="H21" s="131">
        <v>176</v>
      </c>
      <c r="I21" s="127" t="e">
        <f>VLOOKUP($A21,Сотрудники!$A$3:$L$1202,14,0)</f>
        <v>#REF!</v>
      </c>
      <c r="J21" s="128" t="e">
        <f t="shared" si="140"/>
        <v>#REF!</v>
      </c>
      <c r="K21" s="132" t="e">
        <f t="shared" si="141"/>
        <v>#REF!</v>
      </c>
    </row>
    <row r="22" s="119" customFormat="1">
      <c r="A22" s="135">
        <v>23</v>
      </c>
      <c r="B22" s="125" t="str">
        <f>VLOOKUP($A22,Сотрудники!$A$3:$L$1202,2,0)</f>
        <v xml:space="preserve">Путилов Александр</v>
      </c>
      <c r="C22" s="125">
        <f>VLOOKUP($A22,Сотрудники!$A$3:$L$1202,9,0)</f>
        <v>0</v>
      </c>
      <c r="D22" s="125">
        <f>VLOOKUP($A22,Сотрудники!$A$3:$L$1202,10,0)</f>
        <v>0</v>
      </c>
      <c r="E22" s="125">
        <f>VLOOKUP($A22,Сотрудники!$A$3:$L$1202,11,0)</f>
        <v>303500</v>
      </c>
      <c r="F22" s="126">
        <f t="shared" si="142"/>
        <v>12</v>
      </c>
      <c r="G22" s="131">
        <v>12</v>
      </c>
      <c r="H22" s="131">
        <v>96</v>
      </c>
      <c r="I22" s="127" t="e">
        <f>VLOOKUP($A22,Сотрудники!$A$3:$L$1202,14,0)</f>
        <v>#REF!</v>
      </c>
      <c r="J22" s="128" t="e">
        <f t="shared" si="140"/>
        <v>#REF!</v>
      </c>
      <c r="K22" s="132" t="e">
        <f t="shared" si="141"/>
        <v>#REF!</v>
      </c>
    </row>
    <row r="23" s="119" customFormat="1" ht="33">
      <c r="A23" s="135">
        <v>24</v>
      </c>
      <c r="B23" s="125" t="str">
        <f>VLOOKUP($A23,Сотрудники!$A$3:$L$1202,2,0)</f>
        <v xml:space="preserve">Цыганкова Анастасия</v>
      </c>
      <c r="C23" s="125" t="str">
        <f>VLOOKUP($A23,Сотрудники!$A$3:$L$1202,9,0)</f>
        <v xml:space="preserve">Ресурсное планирование</v>
      </c>
      <c r="D23" s="125">
        <f>VLOOKUP($A23,Сотрудники!$A$3:$L$1202,10,0)</f>
        <v>0.14999999999999999</v>
      </c>
      <c r="E23" s="125">
        <f>VLOOKUP($A23,Сотрудники!$A$3:$L$1202,11,0)</f>
        <v>150000</v>
      </c>
      <c r="F23" s="126">
        <f t="shared" si="142"/>
        <v>22</v>
      </c>
      <c r="G23" s="131"/>
      <c r="H23" s="131">
        <v>176</v>
      </c>
      <c r="I23" s="127" t="e">
        <f>VLOOKUP($A23,Сотрудники!$A$3:$L$1202,14,0)</f>
        <v>#REF!</v>
      </c>
      <c r="J23" s="128" t="e">
        <f t="shared" si="140"/>
        <v>#REF!</v>
      </c>
      <c r="K23" s="132" t="e">
        <f t="shared" si="141"/>
        <v>#REF!</v>
      </c>
    </row>
    <row r="24" s="119" customFormat="1">
      <c r="A24" s="135">
        <v>25</v>
      </c>
      <c r="B24" s="125" t="str">
        <f>VLOOKUP($A24,Сотрудники!$A$3:$L$1202,2,0)</f>
        <v xml:space="preserve">Беседин Игорь</v>
      </c>
      <c r="C24" s="125" t="str">
        <f>VLOOKUP($A24,Сотрудники!$A$3:$L$1202,9,0)</f>
        <v>приземление</v>
      </c>
      <c r="D24" s="125">
        <f>VLOOKUP($A24,Сотрудники!$A$3:$L$1202,10,0)</f>
        <v>0</v>
      </c>
      <c r="E24" s="125">
        <f>VLOOKUP($A24,Сотрудники!$A$3:$L$1202,11,0)</f>
        <v>310000</v>
      </c>
      <c r="F24" s="126">
        <f t="shared" si="142"/>
        <v>22</v>
      </c>
      <c r="G24" s="131"/>
      <c r="H24" s="131">
        <v>176</v>
      </c>
      <c r="I24" s="127" t="e">
        <f>VLOOKUP($A24,Сотрудники!$A$3:$L$1202,14,0)</f>
        <v>#REF!</v>
      </c>
      <c r="J24" s="128" t="e">
        <f t="shared" si="140"/>
        <v>#REF!</v>
      </c>
      <c r="K24" s="132" t="e">
        <f t="shared" si="141"/>
        <v>#REF!</v>
      </c>
    </row>
    <row r="25" s="119" customFormat="1" ht="33">
      <c r="A25" s="135">
        <v>26</v>
      </c>
      <c r="B25" s="125" t="str">
        <f>VLOOKUP($A25,Сотрудники!$A$3:$L$1202,2,0)</f>
        <v xml:space="preserve">Молчанов Роман</v>
      </c>
      <c r="C25" s="125" t="str">
        <f>VLOOKUP($A25,Сотрудники!$A$3:$L$1202,9,0)</f>
        <v xml:space="preserve">Кредиты наличными </v>
      </c>
      <c r="D25" s="125">
        <f>VLOOKUP($A25,Сотрудники!$A$3:$L$1202,10,0)</f>
        <v>0</v>
      </c>
      <c r="E25" s="125">
        <f>VLOOKUP($A25,Сотрудники!$A$3:$L$1202,11,0)</f>
        <v>300000</v>
      </c>
      <c r="F25" s="126">
        <f t="shared" si="142"/>
        <v>22</v>
      </c>
      <c r="G25" s="131"/>
      <c r="H25" s="131">
        <v>176</v>
      </c>
      <c r="I25" s="127" t="e">
        <f>VLOOKUP($A25,Сотрудники!$A$3:$L$1202,14,0)</f>
        <v>#REF!</v>
      </c>
      <c r="J25" s="128" t="e">
        <f t="shared" si="140"/>
        <v>#REF!</v>
      </c>
      <c r="K25" s="132" t="e">
        <f t="shared" si="141"/>
        <v>#REF!</v>
      </c>
    </row>
    <row r="26" s="119" customFormat="1">
      <c r="A26" s="135">
        <v>27</v>
      </c>
      <c r="B26" s="125" t="str">
        <f>VLOOKUP($A26,Сотрудники!$A$3:$L$1202,2,0)</f>
        <v xml:space="preserve">Пузанов Андрей</v>
      </c>
      <c r="C26" s="125">
        <f>VLOOKUP($A26,Сотрудники!$A$3:$L$1202,9,0)</f>
        <v>0</v>
      </c>
      <c r="D26" s="125">
        <f>VLOOKUP($A26,Сотрудники!$A$3:$L$1202,10,0)</f>
        <v>0</v>
      </c>
      <c r="E26" s="125">
        <f>VLOOKUP($A26,Сотрудники!$A$3:$L$1202,11,0)</f>
        <v>0</v>
      </c>
      <c r="F26" s="126">
        <f t="shared" si="142"/>
        <v>22</v>
      </c>
      <c r="G26" s="131"/>
      <c r="H26" s="131">
        <v>176</v>
      </c>
      <c r="I26" s="127" t="e">
        <f>VLOOKUP($A26,Сотрудники!$A$3:$L$1202,14,0)</f>
        <v>#REF!</v>
      </c>
      <c r="J26" s="128" t="e">
        <f t="shared" si="140"/>
        <v>#REF!</v>
      </c>
      <c r="K26" s="132" t="e">
        <f t="shared" si="141"/>
        <v>#REF!</v>
      </c>
    </row>
    <row r="27" s="119" customFormat="1" ht="66">
      <c r="A27" s="135">
        <v>28</v>
      </c>
      <c r="B27" s="125" t="str">
        <f>VLOOKUP($A27,Сотрудники!$A$3:$L$1202,2,0)</f>
        <v xml:space="preserve">Хотулев Дмитрий</v>
      </c>
      <c r="C27" s="125" t="str">
        <f>VLOOKUP($A27,Сотрудники!$A$3:$L$1202,9,0)</f>
        <v xml:space="preserve">Платежи юридических лиц (Малый и средний бизнес)</v>
      </c>
      <c r="D27" s="125">
        <f>VLOOKUP($A27,Сотрудники!$A$3:$L$1202,10,0)</f>
        <v>0</v>
      </c>
      <c r="E27" s="125">
        <f>VLOOKUP($A27,Сотрудники!$A$3:$L$1202,11,0)</f>
        <v>0</v>
      </c>
      <c r="F27" s="126">
        <f t="shared" si="142"/>
        <v>22</v>
      </c>
      <c r="G27" s="131"/>
      <c r="H27" s="131">
        <v>176</v>
      </c>
      <c r="I27" s="127" t="e">
        <f>VLOOKUP($A27,Сотрудники!$A$3:$L$1202,14,0)</f>
        <v>#REF!</v>
      </c>
      <c r="J27" s="128" t="e">
        <f t="shared" si="140"/>
        <v>#REF!</v>
      </c>
      <c r="K27" s="132" t="e">
        <f t="shared" si="141"/>
        <v>#REF!</v>
      </c>
    </row>
    <row r="28" s="119" customFormat="1">
      <c r="A28" s="135">
        <v>29</v>
      </c>
      <c r="B28" s="125" t="str">
        <f>VLOOKUP($A28,Сотрудники!$A$3:$L$1202,2,0)</f>
        <v xml:space="preserve">Воронцов Григорий</v>
      </c>
      <c r="C28" s="125" t="str">
        <f>VLOOKUP($A28,Сотрудники!$A$3:$L$1202,9,0)</f>
        <v>приземление</v>
      </c>
      <c r="D28" s="125">
        <f>VLOOKUP($A28,Сотрудники!$A$3:$L$1202,10,0)</f>
        <v>0</v>
      </c>
      <c r="E28" s="125">
        <f>VLOOKUP($A28,Сотрудники!$A$3:$L$1202,11,0)</f>
        <v>0</v>
      </c>
      <c r="F28" s="126">
        <f t="shared" si="142"/>
        <v>22</v>
      </c>
      <c r="G28" s="131"/>
      <c r="H28" s="131">
        <v>176</v>
      </c>
      <c r="I28" s="127" t="e">
        <f>VLOOKUP($A28,Сотрудники!$A$3:$L$1202,14,0)</f>
        <v>#REF!</v>
      </c>
      <c r="J28" s="128" t="e">
        <f t="shared" si="140"/>
        <v>#REF!</v>
      </c>
      <c r="K28" s="132" t="e">
        <f t="shared" si="141"/>
        <v>#REF!</v>
      </c>
    </row>
    <row r="29" s="119" customFormat="1">
      <c r="A29" s="135">
        <v>30</v>
      </c>
      <c r="B29" s="125" t="str">
        <f>VLOOKUP($A29,Сотрудники!$A$3:$L$1202,2,0)</f>
        <v xml:space="preserve">Тарасов Алексей</v>
      </c>
      <c r="C29" s="125">
        <f>VLOOKUP($A29,Сотрудники!$A$3:$L$1202,9,0)</f>
        <v>0</v>
      </c>
      <c r="D29" s="125">
        <f>VLOOKUP($A29,Сотрудники!$A$3:$L$1202,10,0)</f>
        <v>0</v>
      </c>
      <c r="E29" s="125">
        <f>VLOOKUP($A29,Сотрудники!$A$3:$L$1202,11,0)</f>
        <v>248000</v>
      </c>
      <c r="F29" s="126">
        <f t="shared" si="142"/>
        <v>22</v>
      </c>
      <c r="G29" s="131"/>
      <c r="H29" s="131">
        <v>176</v>
      </c>
      <c r="I29" s="127" t="e">
        <f>VLOOKUP($A29,Сотрудники!$A$3:$L$1202,14,0)</f>
        <v>#REF!</v>
      </c>
      <c r="J29" s="128" t="e">
        <f t="shared" si="140"/>
        <v>#REF!</v>
      </c>
      <c r="K29" s="132" t="e">
        <f t="shared" si="141"/>
        <v>#REF!</v>
      </c>
    </row>
    <row r="30" s="119" customFormat="1">
      <c r="A30" s="135">
        <v>31</v>
      </c>
      <c r="B30" s="125" t="str">
        <f>VLOOKUP($A30,Сотрудники!$A$3:$L$1202,2,0)</f>
        <v xml:space="preserve">Саринков Андрей</v>
      </c>
      <c r="C30" s="125">
        <f>VLOOKUP($A30,Сотрудники!$A$3:$L$1202,9,0)</f>
        <v>0</v>
      </c>
      <c r="D30" s="125">
        <f>VLOOKUP($A30,Сотрудники!$A$3:$L$1202,10,0)</f>
        <v>0</v>
      </c>
      <c r="E30" s="125">
        <f>VLOOKUP($A30,Сотрудники!$A$3:$L$1202,11,0)</f>
        <v>0</v>
      </c>
      <c r="F30" s="126">
        <f t="shared" si="142"/>
        <v>17</v>
      </c>
      <c r="G30" s="131">
        <v>5</v>
      </c>
      <c r="H30" s="131">
        <v>136</v>
      </c>
      <c r="I30" s="127" t="e">
        <f>VLOOKUP($A30,Сотрудники!$A$3:$L$1202,14,0)</f>
        <v>#REF!</v>
      </c>
      <c r="J30" s="128" t="e">
        <f t="shared" si="140"/>
        <v>#REF!</v>
      </c>
      <c r="K30" s="132" t="e">
        <f t="shared" si="141"/>
        <v>#REF!</v>
      </c>
    </row>
    <row r="31" s="119" customFormat="1">
      <c r="A31" s="135">
        <v>33</v>
      </c>
      <c r="B31" s="125" t="str">
        <f>VLOOKUP($A31,Сотрудники!$A$3:$L$1202,2,0)</f>
        <v xml:space="preserve">Киевский Сергей</v>
      </c>
      <c r="C31" s="125">
        <f>VLOOKUP($A31,Сотрудники!$A$3:$L$1202,9,0)</f>
        <v>0</v>
      </c>
      <c r="D31" s="125">
        <f>VLOOKUP($A31,Сотрудники!$A$3:$L$1202,10,0)</f>
        <v>0</v>
      </c>
      <c r="E31" s="125">
        <f>VLOOKUP($A31,Сотрудники!$A$3:$L$1202,11,0)</f>
        <v>0</v>
      </c>
      <c r="F31" s="126">
        <f t="shared" si="142"/>
        <v>22</v>
      </c>
      <c r="G31" s="131"/>
      <c r="H31" s="131">
        <v>176</v>
      </c>
      <c r="I31" s="127" t="e">
        <f>VLOOKUP($A31,Сотрудники!$A$3:$L$1202,14,0)</f>
        <v>#REF!</v>
      </c>
      <c r="J31" s="128" t="e">
        <f t="shared" si="140"/>
        <v>#REF!</v>
      </c>
      <c r="K31" s="132" t="e">
        <f t="shared" si="141"/>
        <v>#REF!</v>
      </c>
    </row>
    <row r="32" s="119" customFormat="1">
      <c r="A32" s="135">
        <v>35</v>
      </c>
      <c r="B32" s="125" t="str">
        <f>VLOOKUP($A32,Сотрудники!$A$3:$L$1202,2,0)</f>
        <v xml:space="preserve">Дмитриев Николай</v>
      </c>
      <c r="C32" s="125">
        <f>VLOOKUP($A32,Сотрудники!$A$3:$L$1202,9,0)</f>
        <v>0</v>
      </c>
      <c r="D32" s="125">
        <f>VLOOKUP($A32,Сотрудники!$A$3:$L$1202,10,0)</f>
        <v>0</v>
      </c>
      <c r="E32" s="125">
        <f>VLOOKUP($A32,Сотрудники!$A$3:$L$1202,11,0)</f>
        <v>0</v>
      </c>
      <c r="F32" s="126">
        <f t="shared" si="142"/>
        <v>22</v>
      </c>
      <c r="G32" s="131"/>
      <c r="H32" s="131">
        <v>176</v>
      </c>
      <c r="I32" s="127" t="e">
        <f>VLOOKUP($A32,Сотрудники!$A$3:$L$1202,14,0)</f>
        <v>#REF!</v>
      </c>
      <c r="J32" s="128" t="e">
        <f t="shared" si="140"/>
        <v>#REF!</v>
      </c>
      <c r="K32" s="132" t="e">
        <f t="shared" si="141"/>
        <v>#REF!</v>
      </c>
    </row>
    <row r="33" s="119" customFormat="1">
      <c r="A33" s="135">
        <v>36</v>
      </c>
      <c r="B33" s="125" t="str">
        <f>VLOOKUP($A33,Сотрудники!$A$3:$L$1202,2,0)</f>
        <v xml:space="preserve">Юркин Николай</v>
      </c>
      <c r="C33" s="125">
        <f>VLOOKUP($A33,Сотрудники!$A$3:$L$1202,9,0)</f>
        <v>0</v>
      </c>
      <c r="D33" s="125">
        <f>VLOOKUP($A33,Сотрудники!$A$3:$L$1202,10,0)</f>
        <v>0</v>
      </c>
      <c r="E33" s="125">
        <f>VLOOKUP($A33,Сотрудники!$A$3:$L$1202,11,0)</f>
        <v>0</v>
      </c>
      <c r="F33" s="126">
        <f t="shared" si="142"/>
        <v>22</v>
      </c>
      <c r="G33" s="131"/>
      <c r="H33" s="131">
        <v>176</v>
      </c>
      <c r="I33" s="127" t="e">
        <f>VLOOKUP($A33,Сотрудники!$A$3:$L$1202,14,0)</f>
        <v>#REF!</v>
      </c>
      <c r="J33" s="128" t="e">
        <f t="shared" si="140"/>
        <v>#REF!</v>
      </c>
      <c r="K33" s="132" t="e">
        <f t="shared" si="141"/>
        <v>#REF!</v>
      </c>
    </row>
    <row r="34" s="119" customFormat="1">
      <c r="A34" s="135">
        <v>37</v>
      </c>
      <c r="B34" s="125" t="str">
        <f>VLOOKUP($A34,Сотрудники!$A$3:$L$1202,2,0)</f>
        <v xml:space="preserve">Ионов Евгений</v>
      </c>
      <c r="C34" s="125">
        <f>VLOOKUP($A34,Сотрудники!$A$3:$L$1202,9,0)</f>
        <v>0</v>
      </c>
      <c r="D34" s="125">
        <f>VLOOKUP($A34,Сотрудники!$A$3:$L$1202,10,0)</f>
        <v>0</v>
      </c>
      <c r="E34" s="125">
        <f>VLOOKUP($A34,Сотрудники!$A$3:$L$1202,11,0)</f>
        <v>0</v>
      </c>
      <c r="F34" s="126">
        <f t="shared" si="142"/>
        <v>17</v>
      </c>
      <c r="G34" s="131">
        <v>5</v>
      </c>
      <c r="H34" s="131">
        <v>136</v>
      </c>
      <c r="I34" s="127" t="e">
        <f>VLOOKUP($A34,Сотрудники!$A$3:$L$1202,14,0)</f>
        <v>#REF!</v>
      </c>
      <c r="J34" s="128" t="e">
        <f t="shared" si="140"/>
        <v>#REF!</v>
      </c>
      <c r="K34" s="132" t="e">
        <f t="shared" si="141"/>
        <v>#REF!</v>
      </c>
    </row>
    <row r="35" s="119" customFormat="1">
      <c r="A35" s="137">
        <v>38</v>
      </c>
      <c r="B35" s="125" t="str">
        <f>VLOOKUP($A35,Сотрудники!$A$3:$L$1202,2,0)</f>
        <v xml:space="preserve">Передков Константин</v>
      </c>
      <c r="C35" s="125">
        <f>VLOOKUP($A35,Сотрудники!$A$3:$L$1202,9,0)</f>
        <v>0</v>
      </c>
      <c r="D35" s="125">
        <f>VLOOKUP($A35,Сотрудники!$A$3:$L$1202,10,0)</f>
        <v>0</v>
      </c>
      <c r="E35" s="125">
        <f>VLOOKUP($A35,Сотрудники!$A$3:$L$1202,11,0)</f>
        <v>253000</v>
      </c>
      <c r="F35" s="126">
        <f t="shared" si="142"/>
        <v>22</v>
      </c>
      <c r="G35" s="131"/>
      <c r="H35" s="131">
        <v>176</v>
      </c>
      <c r="I35" s="127" t="e">
        <f>VLOOKUP($A35,Сотрудники!$A$3:$L$1202,14,0)</f>
        <v>#REF!</v>
      </c>
      <c r="J35" s="128" t="e">
        <f t="shared" si="140"/>
        <v>#REF!</v>
      </c>
      <c r="K35" s="132" t="e">
        <f t="shared" si="141"/>
        <v>#REF!</v>
      </c>
    </row>
    <row r="36" s="119" customFormat="1">
      <c r="A36" s="137">
        <v>39</v>
      </c>
      <c r="B36" s="125" t="str">
        <f>VLOOKUP($A36,Сотрудники!$A$3:$L$1202,2,0)</f>
        <v xml:space="preserve">Дзядевич Екатерина</v>
      </c>
      <c r="C36" s="125">
        <f>VLOOKUP($A36,Сотрудники!$A$3:$L$1202,9,0)</f>
        <v>0</v>
      </c>
      <c r="D36" s="125">
        <f>VLOOKUP($A36,Сотрудники!$A$3:$L$1202,10,0)</f>
        <v>0.14999999999999999</v>
      </c>
      <c r="E36" s="125">
        <f>VLOOKUP($A36,Сотрудники!$A$3:$L$1202,11,0)</f>
        <v>146000</v>
      </c>
      <c r="F36" s="126">
        <f t="shared" si="142"/>
        <v>0</v>
      </c>
      <c r="G36" s="131"/>
      <c r="H36" s="131"/>
      <c r="I36" s="127" t="e">
        <f>VLOOKUP($A36,Сотрудники!$A$3:$L$1202,14,0)</f>
        <v>#REF!</v>
      </c>
      <c r="J36" s="128" t="e">
        <f t="shared" si="140"/>
        <v>#REF!</v>
      </c>
      <c r="K36" s="132" t="e">
        <f t="shared" si="141"/>
        <v>#REF!</v>
      </c>
    </row>
    <row r="37" s="119" customFormat="1">
      <c r="A37" s="137">
        <v>40</v>
      </c>
      <c r="B37" s="125" t="str">
        <f>VLOOKUP($A37,Сотрудники!$A$3:$L$1202,2,0)</f>
        <v xml:space="preserve">Томских Виталий</v>
      </c>
      <c r="C37" s="125">
        <f>VLOOKUP($A37,Сотрудники!$A$3:$L$1202,9,0)</f>
        <v>0</v>
      </c>
      <c r="D37" s="125">
        <f>VLOOKUP($A37,Сотрудники!$A$3:$L$1202,10,0)</f>
        <v>0</v>
      </c>
      <c r="E37" s="125">
        <f>VLOOKUP($A37,Сотрудники!$A$3:$L$1202,11,0)</f>
        <v>0</v>
      </c>
      <c r="F37" s="126">
        <f t="shared" si="142"/>
        <v>22</v>
      </c>
      <c r="G37" s="131"/>
      <c r="H37" s="131">
        <v>176</v>
      </c>
      <c r="I37" s="127" t="e">
        <f>VLOOKUP($A37,Сотрудники!$A$3:$L$1202,14,0)</f>
        <v>#REF!</v>
      </c>
      <c r="J37" s="128" t="e">
        <f t="shared" si="140"/>
        <v>#REF!</v>
      </c>
      <c r="K37" s="132" t="e">
        <f t="shared" si="141"/>
        <v>#REF!</v>
      </c>
    </row>
    <row r="38" s="119" customFormat="1">
      <c r="A38" s="137">
        <v>41</v>
      </c>
      <c r="B38" s="125" t="str">
        <f>VLOOKUP($A38,Сотрудники!$A$3:$L$1202,2,0)</f>
        <v xml:space="preserve">Новиков Роман</v>
      </c>
      <c r="C38" s="125">
        <f>VLOOKUP($A38,Сотрудники!$A$3:$L$1202,9,0)</f>
        <v>0</v>
      </c>
      <c r="D38" s="125">
        <f>VLOOKUP($A38,Сотрудники!$A$3:$L$1202,10,0)</f>
        <v>0</v>
      </c>
      <c r="E38" s="125">
        <f>VLOOKUP($A38,Сотрудники!$A$3:$L$1202,11,0)</f>
        <v>0</v>
      </c>
      <c r="F38" s="126">
        <f t="shared" si="142"/>
        <v>22</v>
      </c>
      <c r="G38" s="131"/>
      <c r="H38" s="131">
        <v>176</v>
      </c>
      <c r="I38" s="127" t="e">
        <f>VLOOKUP($A38,Сотрудники!$A$3:$L$1202,14,0)</f>
        <v>#REF!</v>
      </c>
      <c r="J38" s="128" t="e">
        <f t="shared" si="140"/>
        <v>#REF!</v>
      </c>
      <c r="K38" s="132" t="e">
        <f t="shared" si="141"/>
        <v>#REF!</v>
      </c>
    </row>
    <row r="39" s="119" customFormat="1">
      <c r="A39" s="103">
        <v>42</v>
      </c>
      <c r="B39" s="125" t="str">
        <f>VLOOKUP($A39,Сотрудники!$A$3:$L$1202,2,0)</f>
        <v xml:space="preserve">Газизова Вероника</v>
      </c>
      <c r="C39" s="125" t="str">
        <f>VLOOKUP($A39,Сотрудники!$A$3:$L$1202,9,0)</f>
        <v>приземление</v>
      </c>
      <c r="D39" s="125">
        <f>VLOOKUP($A39,Сотрудники!$A$3:$L$1202,10,0)</f>
        <v>0.14999999999999999</v>
      </c>
      <c r="E39" s="125">
        <f>VLOOKUP($A39,Сотрудники!$A$3:$L$1202,11,0)</f>
        <v>285000</v>
      </c>
      <c r="F39" s="126">
        <f t="shared" si="142"/>
        <v>21</v>
      </c>
      <c r="G39" s="131"/>
      <c r="H39" s="131">
        <v>168</v>
      </c>
      <c r="I39" s="127" t="e">
        <f>VLOOKUP($A39,Сотрудники!$A$3:$L$1202,14,0)</f>
        <v>#REF!</v>
      </c>
      <c r="J39" s="128" t="e">
        <f t="shared" ref="J39:J49" si="143">I39/8</f>
        <v>#REF!</v>
      </c>
      <c r="K39" s="132" t="e">
        <f t="shared" ref="K39:K49" si="144">+H39*J39</f>
        <v>#REF!</v>
      </c>
    </row>
    <row r="40">
      <c r="A40" s="103">
        <v>43</v>
      </c>
      <c r="B40" s="125" t="str">
        <f>VLOOKUP($A40,Сотрудники!$A$3:$L$1202,2,0)</f>
        <v xml:space="preserve">Титова Наталия</v>
      </c>
      <c r="C40" s="125">
        <f>VLOOKUP($A40,Сотрудники!$A$3:$L$1202,9,0)</f>
        <v>0</v>
      </c>
      <c r="D40" s="125">
        <f>VLOOKUP($A40,Сотрудники!$A$3:$L$1202,10,0)</f>
        <v>0</v>
      </c>
      <c r="E40" s="125">
        <f>VLOOKUP($A40,Сотрудники!$A$3:$L$1202,11,0)</f>
        <v>0</v>
      </c>
      <c r="F40" s="126">
        <f t="shared" si="142"/>
        <v>20</v>
      </c>
      <c r="G40" s="131"/>
      <c r="H40" s="131">
        <v>160</v>
      </c>
      <c r="I40" s="127" t="e">
        <f>VLOOKUP($A40,Сотрудники!$A$3:$L$1202,14,0)</f>
        <v>#REF!</v>
      </c>
      <c r="J40" s="128" t="e">
        <f t="shared" si="143"/>
        <v>#REF!</v>
      </c>
      <c r="K40" s="132" t="e">
        <f t="shared" si="144"/>
        <v>#REF!</v>
      </c>
    </row>
    <row r="41">
      <c r="A41" s="103">
        <v>44</v>
      </c>
      <c r="B41" s="125" t="str">
        <f>VLOOKUP($A41,Сотрудники!$A$3:$L$1202,2,0)</f>
        <v xml:space="preserve">Роман Иван</v>
      </c>
      <c r="C41" s="125">
        <f>VLOOKUP($A41,Сотрудники!$A$3:$L$1202,9,0)</f>
        <v>0</v>
      </c>
      <c r="D41" s="125">
        <f>VLOOKUP($A41,Сотрудники!$A$3:$L$1202,10,0)</f>
        <v>0</v>
      </c>
      <c r="E41" s="125">
        <f>VLOOKUP($A41,Сотрудники!$A$3:$L$1202,11,0)</f>
        <v>287400</v>
      </c>
      <c r="F41" s="126">
        <f t="shared" si="142"/>
        <v>20</v>
      </c>
      <c r="G41" s="131"/>
      <c r="H41" s="131">
        <v>160</v>
      </c>
      <c r="I41" s="127" t="e">
        <f>VLOOKUP($A41,Сотрудники!$A$3:$L$1202,14,0)</f>
        <v>#REF!</v>
      </c>
      <c r="J41" s="128" t="e">
        <f t="shared" si="143"/>
        <v>#REF!</v>
      </c>
      <c r="K41" s="132" t="e">
        <f t="shared" si="144"/>
        <v>#REF!</v>
      </c>
    </row>
    <row r="42">
      <c r="A42" s="103">
        <v>45</v>
      </c>
      <c r="B42" s="125" t="str">
        <f>VLOOKUP($A42,Сотрудники!$A$3:$L$1202,2,0)</f>
        <v xml:space="preserve">Волошина Виктория</v>
      </c>
      <c r="C42" s="125">
        <f>VLOOKUP($A42,Сотрудники!$A$3:$L$1202,9,0)</f>
        <v>0</v>
      </c>
      <c r="D42" s="125">
        <f>VLOOKUP($A42,Сотрудники!$A$3:$L$1202,10,0)</f>
        <v>0</v>
      </c>
      <c r="E42" s="125">
        <f>VLOOKUP($A42,Сотрудники!$A$3:$L$1202,11,0)</f>
        <v>0</v>
      </c>
      <c r="F42" s="126">
        <f t="shared" si="142"/>
        <v>20</v>
      </c>
      <c r="G42" s="131"/>
      <c r="H42" s="131">
        <v>160</v>
      </c>
      <c r="I42" s="127" t="e">
        <f>VLOOKUP($A42,Сотрудники!$A$3:$L$1202,14,0)</f>
        <v>#REF!</v>
      </c>
      <c r="J42" s="128" t="e">
        <f t="shared" si="143"/>
        <v>#REF!</v>
      </c>
      <c r="K42" s="132" t="e">
        <f t="shared" si="144"/>
        <v>#REF!</v>
      </c>
    </row>
    <row r="43">
      <c r="A43" s="103">
        <v>46</v>
      </c>
      <c r="B43" s="125" t="str">
        <f>VLOOKUP($A43,Сотрудники!$A$3:$L$1202,2,0)</f>
        <v xml:space="preserve">Мельников Александр</v>
      </c>
      <c r="C43" s="125">
        <f>VLOOKUP($A43,Сотрудники!$A$3:$L$1202,9,0)</f>
        <v>0</v>
      </c>
      <c r="D43" s="125">
        <f>VLOOKUP($A43,Сотрудники!$A$3:$L$1202,10,0)</f>
        <v>0</v>
      </c>
      <c r="E43" s="125">
        <f>VLOOKUP($A43,Сотрудники!$A$3:$L$1202,11,0)</f>
        <v>269000</v>
      </c>
      <c r="F43" s="126">
        <f t="shared" si="142"/>
        <v>15</v>
      </c>
      <c r="G43" s="131"/>
      <c r="H43" s="131">
        <v>120</v>
      </c>
      <c r="I43" s="127" t="e">
        <f>VLOOKUP($A43,Сотрудники!$A$3:$L$1202,14,0)</f>
        <v>#REF!</v>
      </c>
      <c r="J43" s="128" t="e">
        <f t="shared" si="143"/>
        <v>#REF!</v>
      </c>
      <c r="K43" s="132" t="e">
        <f t="shared" si="144"/>
        <v>#REF!</v>
      </c>
    </row>
    <row r="44">
      <c r="A44" s="103">
        <v>47</v>
      </c>
      <c r="B44" s="125" t="str">
        <f>VLOOKUP($A44,Сотрудники!$A$3:$L$1202,2,0)</f>
        <v xml:space="preserve">Некрасов Антон</v>
      </c>
      <c r="C44" s="125">
        <f>VLOOKUP($A44,Сотрудники!$A$3:$L$1202,9,0)</f>
        <v>0</v>
      </c>
      <c r="D44" s="125">
        <f>VLOOKUP($A44,Сотрудники!$A$3:$L$1202,10,0)</f>
        <v>0</v>
      </c>
      <c r="E44" s="125">
        <f>VLOOKUP($A44,Сотрудники!$A$3:$L$1202,11,0)</f>
        <v>0</v>
      </c>
      <c r="F44" s="126">
        <f t="shared" si="142"/>
        <v>15</v>
      </c>
      <c r="G44" s="131"/>
      <c r="H44" s="131">
        <v>120</v>
      </c>
      <c r="I44" s="127" t="e">
        <f>VLOOKUP($A44,Сотрудники!$A$3:$L$1202,14,0)</f>
        <v>#REF!</v>
      </c>
      <c r="J44" s="128" t="e">
        <f t="shared" si="143"/>
        <v>#REF!</v>
      </c>
      <c r="K44" s="132" t="e">
        <f t="shared" si="144"/>
        <v>#REF!</v>
      </c>
    </row>
    <row r="45">
      <c r="A45" s="103">
        <v>48</v>
      </c>
      <c r="B45" s="125" t="str">
        <f>VLOOKUP($A45,Сотрудники!$A$3:$L$1202,2,0)</f>
        <v xml:space="preserve">Ромашкин Никита</v>
      </c>
      <c r="C45" s="125" t="str">
        <f>VLOOKUP($A45,Сотрудники!$A$3:$L$1202,9,0)</f>
        <v>приземление</v>
      </c>
      <c r="D45" s="125">
        <f>VLOOKUP($A45,Сотрудники!$A$3:$L$1202,10,0)</f>
        <v>0.14999999999999999</v>
      </c>
      <c r="E45" s="125">
        <f>VLOOKUP($A45,Сотрудники!$A$3:$L$1202,11,0)</f>
        <v>241500</v>
      </c>
      <c r="F45" s="126">
        <f t="shared" si="142"/>
        <v>10</v>
      </c>
      <c r="G45" s="131"/>
      <c r="H45" s="131">
        <v>80</v>
      </c>
      <c r="I45" s="127" t="e">
        <f>VLOOKUP($A45,Сотрудники!$A$3:$L$1202,14,0)</f>
        <v>#REF!</v>
      </c>
      <c r="J45" s="128" t="e">
        <f t="shared" si="143"/>
        <v>#REF!</v>
      </c>
      <c r="K45" s="132" t="e">
        <f t="shared" si="144"/>
        <v>#REF!</v>
      </c>
    </row>
    <row r="46">
      <c r="A46" s="103">
        <v>49</v>
      </c>
      <c r="B46" s="125" t="str">
        <f>VLOOKUP($A46,Сотрудники!$A$3:$L$1202,2,0)</f>
        <v xml:space="preserve">Лагутин Иван</v>
      </c>
      <c r="C46" s="125">
        <f>VLOOKUP($A46,Сотрудники!$A$3:$L$1202,9,0)</f>
        <v>0</v>
      </c>
      <c r="D46" s="125">
        <f>VLOOKUP($A46,Сотрудники!$A$3:$L$1202,10,0)</f>
        <v>0</v>
      </c>
      <c r="E46" s="125">
        <f>VLOOKUP($A46,Сотрудники!$A$3:$L$1202,11,0)</f>
        <v>0</v>
      </c>
      <c r="F46" s="126">
        <f t="shared" si="142"/>
        <v>10</v>
      </c>
      <c r="G46" s="131"/>
      <c r="H46" s="131">
        <v>80</v>
      </c>
      <c r="I46" s="127" t="e">
        <f>VLOOKUP($A46,Сотрудники!$A$3:$L$1202,14,0)</f>
        <v>#REF!</v>
      </c>
      <c r="J46" s="128" t="e">
        <f t="shared" si="143"/>
        <v>#REF!</v>
      </c>
      <c r="K46" s="132" t="e">
        <f t="shared" si="144"/>
        <v>#REF!</v>
      </c>
    </row>
    <row r="47">
      <c r="A47" s="103">
        <v>50</v>
      </c>
      <c r="B47" s="125" t="str">
        <f>VLOOKUP($A47,Сотрудники!$A$3:$L$1202,2,0)</f>
        <v xml:space="preserve">Жарницкий Давид</v>
      </c>
      <c r="C47" s="125">
        <f>VLOOKUP($A47,Сотрудники!$A$3:$L$1202,9,0)</f>
        <v>0</v>
      </c>
      <c r="D47" s="125">
        <f>VLOOKUP($A47,Сотрудники!$A$3:$L$1202,10,0)</f>
        <v>0</v>
      </c>
      <c r="E47" s="125">
        <f>VLOOKUP($A47,Сотрудники!$A$3:$L$1202,11,0)</f>
        <v>0</v>
      </c>
      <c r="F47" s="126">
        <f t="shared" si="142"/>
        <v>5</v>
      </c>
      <c r="G47" s="131"/>
      <c r="H47" s="131">
        <v>40</v>
      </c>
      <c r="I47" s="127" t="e">
        <f>VLOOKUP($A47,Сотрудники!$A$3:$L$1202,14,0)</f>
        <v>#REF!</v>
      </c>
      <c r="J47" s="128" t="e">
        <f t="shared" si="143"/>
        <v>#REF!</v>
      </c>
      <c r="K47" s="132" t="e">
        <f t="shared" si="144"/>
        <v>#REF!</v>
      </c>
    </row>
    <row r="48">
      <c r="A48" s="103">
        <v>51</v>
      </c>
      <c r="B48" s="125" t="str">
        <f>VLOOKUP($A48,Сотрудники!$A$3:$L$1202,2,0)</f>
        <v xml:space="preserve">Колмогорова Анна</v>
      </c>
      <c r="C48" s="125">
        <f>VLOOKUP($A48,Сотрудники!$A$3:$L$1202,9,0)</f>
        <v>0</v>
      </c>
      <c r="D48" s="125">
        <f>VLOOKUP($A48,Сотрудники!$A$3:$L$1202,10,0)</f>
        <v>0</v>
      </c>
      <c r="E48" s="125">
        <f>VLOOKUP($A48,Сотрудники!$A$3:$L$1202,11,0)</f>
        <v>0</v>
      </c>
      <c r="F48" s="126">
        <f t="shared" si="142"/>
        <v>5</v>
      </c>
      <c r="G48" s="131"/>
      <c r="H48" s="131">
        <v>40</v>
      </c>
      <c r="I48" s="127" t="e">
        <f>VLOOKUP($A48,Сотрудники!$A$3:$L$1202,14,0)</f>
        <v>#REF!</v>
      </c>
      <c r="J48" s="128" t="e">
        <f t="shared" si="143"/>
        <v>#REF!</v>
      </c>
      <c r="K48" s="132" t="e">
        <f t="shared" si="144"/>
        <v>#REF!</v>
      </c>
    </row>
    <row r="49">
      <c r="A49" s="103">
        <v>52</v>
      </c>
      <c r="B49" s="125" t="str">
        <f>VLOOKUP($A49,Сотрудники!$A$3:$L$1202,2,0)</f>
        <v xml:space="preserve">Головин Евгений</v>
      </c>
      <c r="C49" s="125">
        <f>VLOOKUP($A49,Сотрудники!$A$3:$L$1202,9,0)</f>
        <v>0</v>
      </c>
      <c r="D49" s="125">
        <f>VLOOKUP($A49,Сотрудники!$A$3:$L$1202,10,0)</f>
        <v>0</v>
      </c>
      <c r="E49" s="125">
        <f>VLOOKUP($A49,Сотрудники!$A$3:$L$1202,11,0)</f>
        <v>0</v>
      </c>
      <c r="F49" s="126">
        <f t="shared" si="142"/>
        <v>4</v>
      </c>
      <c r="G49" s="131"/>
      <c r="H49" s="131">
        <v>32</v>
      </c>
      <c r="I49" s="127" t="e">
        <f>VLOOKUP($A49,Сотрудники!$A$3:$L$1202,14,0)</f>
        <v>#REF!</v>
      </c>
      <c r="J49" s="128" t="e">
        <f t="shared" si="143"/>
        <v>#REF!</v>
      </c>
      <c r="K49" s="132" t="e">
        <f t="shared" si="144"/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69">
      <pane activePane="bottomRight" state="frozen" topLeftCell="C3" xSplit="2" ySplit="2"/>
      <selection activeCell="B105" activeCellId="0" sqref="B58:B105"/>
    </sheetView>
  </sheetViews>
  <sheetFormatPr defaultColWidth="9" defaultRowHeight="16.5"/>
  <cols>
    <col customWidth="1" min="1" max="1" style="108" width="3.3984375"/>
    <col bestFit="1" customWidth="1" min="2" max="2" style="108" width="29.3984375"/>
    <col customWidth="1" min="3" max="3" style="108" width="25.5976562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1">
        <v>44044</v>
      </c>
      <c r="E2" s="111">
        <f>D2+1</f>
        <v>44045</v>
      </c>
      <c r="F2" s="112">
        <f t="shared" ref="F2:G2" si="145">E2+1</f>
        <v>44046</v>
      </c>
      <c r="G2" s="112">
        <f t="shared" si="145"/>
        <v>44047</v>
      </c>
      <c r="H2" s="112">
        <f>G2+1</f>
        <v>44048</v>
      </c>
      <c r="I2" s="112">
        <f t="shared" ref="I2:AF2" si="146">H2+1</f>
        <v>44049</v>
      </c>
      <c r="J2" s="112">
        <f t="shared" si="146"/>
        <v>44050</v>
      </c>
      <c r="K2" s="111">
        <f t="shared" si="146"/>
        <v>44051</v>
      </c>
      <c r="L2" s="111">
        <f t="shared" si="146"/>
        <v>44052</v>
      </c>
      <c r="M2" s="112">
        <f t="shared" si="146"/>
        <v>44053</v>
      </c>
      <c r="N2" s="112">
        <f t="shared" si="146"/>
        <v>44054</v>
      </c>
      <c r="O2" s="112">
        <f t="shared" si="146"/>
        <v>44055</v>
      </c>
      <c r="P2" s="112">
        <f t="shared" si="146"/>
        <v>44056</v>
      </c>
      <c r="Q2" s="112">
        <f t="shared" si="146"/>
        <v>44057</v>
      </c>
      <c r="R2" s="111">
        <f t="shared" si="146"/>
        <v>44058</v>
      </c>
      <c r="S2" s="111">
        <f t="shared" si="146"/>
        <v>44059</v>
      </c>
      <c r="T2" s="112">
        <f t="shared" si="146"/>
        <v>44060</v>
      </c>
      <c r="U2" s="112">
        <f t="shared" si="146"/>
        <v>44061</v>
      </c>
      <c r="V2" s="112">
        <f t="shared" si="146"/>
        <v>44062</v>
      </c>
      <c r="W2" s="112">
        <f t="shared" si="146"/>
        <v>44063</v>
      </c>
      <c r="X2" s="112">
        <f t="shared" si="146"/>
        <v>44064</v>
      </c>
      <c r="Y2" s="111">
        <f t="shared" si="146"/>
        <v>44065</v>
      </c>
      <c r="Z2" s="111">
        <f t="shared" si="146"/>
        <v>44066</v>
      </c>
      <c r="AA2" s="112">
        <f t="shared" si="146"/>
        <v>44067</v>
      </c>
      <c r="AB2" s="112">
        <f t="shared" si="146"/>
        <v>44068</v>
      </c>
      <c r="AC2" s="112">
        <f t="shared" si="146"/>
        <v>44069</v>
      </c>
      <c r="AD2" s="112">
        <f t="shared" si="146"/>
        <v>44070</v>
      </c>
      <c r="AE2" s="112">
        <f t="shared" si="146"/>
        <v>44071</v>
      </c>
      <c r="AF2" s="111">
        <f t="shared" si="146"/>
        <v>44072</v>
      </c>
      <c r="AG2" s="111">
        <f>+AF2+1</f>
        <v>44073</v>
      </c>
      <c r="AH2" s="112">
        <f>+AG2+1</f>
        <v>44074</v>
      </c>
      <c r="AI2" s="112">
        <f>+AH2+1</f>
        <v>44075</v>
      </c>
      <c r="AJ2" s="112">
        <f>+AI2+1</f>
        <v>44076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33" t="str">
        <f t="shared" ref="D3:AJ17" si="147">IF(ISBLANK(D56),"",IF(D56=0,"Выходной",IF(D56&lt;&gt;0,"Работал","")))</f>
        <v/>
      </c>
      <c r="E3" s="133" t="str">
        <f t="shared" si="147"/>
        <v/>
      </c>
      <c r="F3" s="115" t="str">
        <f t="shared" si="147"/>
        <v>Работал</v>
      </c>
      <c r="G3" s="113" t="str">
        <f t="shared" si="147"/>
        <v>Работал</v>
      </c>
      <c r="H3" s="113" t="str">
        <f t="shared" si="147"/>
        <v>Работал</v>
      </c>
      <c r="I3" s="115" t="str">
        <f t="shared" si="147"/>
        <v>Работал</v>
      </c>
      <c r="J3" s="115" t="str">
        <f t="shared" si="147"/>
        <v>Работал</v>
      </c>
      <c r="K3" s="133" t="str">
        <f t="shared" si="147"/>
        <v/>
      </c>
      <c r="L3" s="133" t="str">
        <f t="shared" si="147"/>
        <v/>
      </c>
      <c r="M3" s="115" t="str">
        <f t="shared" si="147"/>
        <v>Выходной</v>
      </c>
      <c r="N3" s="115" t="str">
        <f t="shared" si="147"/>
        <v>Выходной</v>
      </c>
      <c r="O3" s="115" t="str">
        <f t="shared" si="147"/>
        <v>Выходной</v>
      </c>
      <c r="P3" s="115" t="str">
        <f t="shared" si="147"/>
        <v>Выходной</v>
      </c>
      <c r="Q3" s="115" t="str">
        <f t="shared" si="147"/>
        <v>Выходной</v>
      </c>
      <c r="R3" s="133" t="str">
        <f t="shared" si="147"/>
        <v>Выходной</v>
      </c>
      <c r="S3" s="133" t="str">
        <f t="shared" si="147"/>
        <v>Выходной</v>
      </c>
      <c r="T3" s="115" t="str">
        <f t="shared" si="147"/>
        <v>Выходной</v>
      </c>
      <c r="U3" s="115" t="str">
        <f t="shared" si="147"/>
        <v>Выходной</v>
      </c>
      <c r="V3" s="115" t="str">
        <f t="shared" si="147"/>
        <v>Выходной</v>
      </c>
      <c r="W3" s="115" t="str">
        <f t="shared" si="147"/>
        <v>Выходной</v>
      </c>
      <c r="X3" s="115" t="str">
        <f t="shared" si="147"/>
        <v>Выходной</v>
      </c>
      <c r="Y3" s="133" t="str">
        <f t="shared" si="147"/>
        <v/>
      </c>
      <c r="Z3" s="133" t="str">
        <f t="shared" si="147"/>
        <v/>
      </c>
      <c r="AA3" s="115" t="str">
        <f t="shared" si="147"/>
        <v>Работал</v>
      </c>
      <c r="AB3" s="115" t="str">
        <f t="shared" si="147"/>
        <v>Работал</v>
      </c>
      <c r="AC3" s="115" t="str">
        <f t="shared" si="147"/>
        <v>Работал</v>
      </c>
      <c r="AD3" s="115" t="str">
        <f t="shared" si="147"/>
        <v>Работал</v>
      </c>
      <c r="AE3" s="115" t="str">
        <f t="shared" si="147"/>
        <v>Работал</v>
      </c>
      <c r="AF3" s="133" t="str">
        <f t="shared" si="147"/>
        <v/>
      </c>
      <c r="AG3" s="133" t="str">
        <f t="shared" si="147"/>
        <v/>
      </c>
      <c r="AH3" s="115" t="str">
        <f t="shared" si="147"/>
        <v>Работал</v>
      </c>
      <c r="AI3" s="115" t="str">
        <f t="shared" si="147"/>
        <v/>
      </c>
      <c r="AJ3" s="115" t="str">
        <f t="shared" si="147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33" t="str">
        <f t="shared" si="147"/>
        <v/>
      </c>
      <c r="E4" s="133" t="str">
        <f t="shared" si="147"/>
        <v/>
      </c>
      <c r="F4" s="115" t="str">
        <f t="shared" si="147"/>
        <v>Работал</v>
      </c>
      <c r="G4" s="115" t="str">
        <f t="shared" si="147"/>
        <v>Работал</v>
      </c>
      <c r="H4" s="115" t="str">
        <f t="shared" si="147"/>
        <v>Работал</v>
      </c>
      <c r="I4" s="115" t="str">
        <f t="shared" si="147"/>
        <v>Работал</v>
      </c>
      <c r="J4" s="115" t="str">
        <f t="shared" si="147"/>
        <v>Работал</v>
      </c>
      <c r="K4" s="133" t="str">
        <f t="shared" si="147"/>
        <v/>
      </c>
      <c r="L4" s="133" t="str">
        <f t="shared" si="147"/>
        <v/>
      </c>
      <c r="M4" s="115" t="str">
        <f t="shared" si="147"/>
        <v>Работал</v>
      </c>
      <c r="N4" s="115" t="str">
        <f t="shared" si="147"/>
        <v>Работал</v>
      </c>
      <c r="O4" s="115" t="str">
        <f t="shared" si="147"/>
        <v>Работал</v>
      </c>
      <c r="P4" s="115" t="str">
        <f t="shared" si="147"/>
        <v>Работал</v>
      </c>
      <c r="Q4" s="115" t="str">
        <f t="shared" si="147"/>
        <v>Работал</v>
      </c>
      <c r="R4" s="133" t="str">
        <f t="shared" si="147"/>
        <v/>
      </c>
      <c r="S4" s="133" t="str">
        <f t="shared" si="147"/>
        <v/>
      </c>
      <c r="T4" s="115" t="str">
        <f t="shared" si="147"/>
        <v>Работал</v>
      </c>
      <c r="U4" s="115" t="str">
        <f t="shared" si="147"/>
        <v>Работал</v>
      </c>
      <c r="V4" s="115" t="str">
        <f t="shared" si="147"/>
        <v>Работал</v>
      </c>
      <c r="W4" s="115" t="str">
        <f t="shared" si="147"/>
        <v>Работал</v>
      </c>
      <c r="X4" s="115" t="str">
        <f t="shared" si="147"/>
        <v>Работал</v>
      </c>
      <c r="Y4" s="133" t="str">
        <f t="shared" si="147"/>
        <v/>
      </c>
      <c r="Z4" s="133" t="str">
        <f t="shared" si="147"/>
        <v/>
      </c>
      <c r="AA4" s="115" t="str">
        <f t="shared" si="147"/>
        <v>Работал</v>
      </c>
      <c r="AB4" s="115" t="str">
        <f t="shared" si="147"/>
        <v>Работал</v>
      </c>
      <c r="AC4" s="115" t="str">
        <f t="shared" si="147"/>
        <v>Работал</v>
      </c>
      <c r="AD4" s="115" t="str">
        <f t="shared" si="147"/>
        <v>Работал</v>
      </c>
      <c r="AE4" s="115" t="str">
        <f t="shared" si="147"/>
        <v>Работал</v>
      </c>
      <c r="AF4" s="133" t="str">
        <f t="shared" si="147"/>
        <v/>
      </c>
      <c r="AG4" s="133" t="str">
        <f t="shared" si="147"/>
        <v/>
      </c>
      <c r="AH4" s="115" t="str">
        <f t="shared" si="147"/>
        <v>Работал</v>
      </c>
      <c r="AI4" s="115" t="str">
        <f t="shared" si="147"/>
        <v/>
      </c>
      <c r="AJ4" s="115" t="str">
        <f t="shared" si="147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33" t="str">
        <f t="shared" si="147"/>
        <v/>
      </c>
      <c r="E5" s="133" t="str">
        <f t="shared" si="147"/>
        <v/>
      </c>
      <c r="F5" s="115" t="str">
        <f t="shared" si="147"/>
        <v>Работал</v>
      </c>
      <c r="G5" s="115" t="str">
        <f t="shared" si="147"/>
        <v>Работал</v>
      </c>
      <c r="H5" s="115" t="str">
        <f t="shared" si="147"/>
        <v>Работал</v>
      </c>
      <c r="I5" s="115" t="str">
        <f t="shared" si="147"/>
        <v>Работал</v>
      </c>
      <c r="J5" s="115" t="str">
        <f t="shared" si="147"/>
        <v>Работал</v>
      </c>
      <c r="K5" s="133" t="str">
        <f t="shared" si="147"/>
        <v/>
      </c>
      <c r="L5" s="133" t="str">
        <f t="shared" si="147"/>
        <v/>
      </c>
      <c r="M5" s="115" t="str">
        <f t="shared" si="147"/>
        <v>Работал</v>
      </c>
      <c r="N5" s="115" t="str">
        <f t="shared" si="147"/>
        <v>Работал</v>
      </c>
      <c r="O5" s="115" t="str">
        <f t="shared" si="147"/>
        <v>Работал</v>
      </c>
      <c r="P5" s="115" t="str">
        <f t="shared" si="147"/>
        <v>Работал</v>
      </c>
      <c r="Q5" s="115" t="str">
        <f t="shared" si="147"/>
        <v>Работал</v>
      </c>
      <c r="R5" s="133" t="str">
        <f t="shared" si="147"/>
        <v/>
      </c>
      <c r="S5" s="133" t="str">
        <f t="shared" si="147"/>
        <v/>
      </c>
      <c r="T5" s="115" t="str">
        <f t="shared" si="147"/>
        <v>Выходной</v>
      </c>
      <c r="U5" s="115" t="str">
        <f t="shared" si="147"/>
        <v>Выходной</v>
      </c>
      <c r="V5" s="115" t="str">
        <f t="shared" si="147"/>
        <v>Выходной</v>
      </c>
      <c r="W5" s="115" t="str">
        <f t="shared" si="147"/>
        <v>Выходной</v>
      </c>
      <c r="X5" s="115" t="str">
        <f t="shared" si="147"/>
        <v>Выходной</v>
      </c>
      <c r="Y5" s="133" t="str">
        <f t="shared" si="147"/>
        <v>Выходной</v>
      </c>
      <c r="Z5" s="133" t="str">
        <f t="shared" si="147"/>
        <v>Выходной</v>
      </c>
      <c r="AA5" s="115" t="str">
        <f t="shared" si="147"/>
        <v>Выходной</v>
      </c>
      <c r="AB5" s="115" t="str">
        <f t="shared" si="147"/>
        <v>Выходной</v>
      </c>
      <c r="AC5" s="115" t="str">
        <f t="shared" si="147"/>
        <v>Выходной</v>
      </c>
      <c r="AD5" s="115" t="str">
        <f t="shared" si="147"/>
        <v>Выходной</v>
      </c>
      <c r="AE5" s="115" t="str">
        <f t="shared" si="147"/>
        <v>Выходной</v>
      </c>
      <c r="AF5" s="133" t="str">
        <f t="shared" si="147"/>
        <v>Выходной</v>
      </c>
      <c r="AG5" s="133" t="str">
        <f t="shared" si="147"/>
        <v>Выходной</v>
      </c>
      <c r="AH5" s="115" t="str">
        <f t="shared" si="147"/>
        <v>Работал</v>
      </c>
      <c r="AI5" s="115" t="str">
        <f t="shared" si="147"/>
        <v/>
      </c>
      <c r="AJ5" s="115" t="str">
        <f t="shared" si="147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33" t="str">
        <f t="shared" si="147"/>
        <v/>
      </c>
      <c r="E6" s="133" t="str">
        <f t="shared" si="147"/>
        <v/>
      </c>
      <c r="F6" s="115" t="str">
        <f t="shared" si="147"/>
        <v>Работал</v>
      </c>
      <c r="G6" s="115" t="str">
        <f t="shared" si="147"/>
        <v>Работал</v>
      </c>
      <c r="H6" s="115" t="str">
        <f t="shared" si="147"/>
        <v>Работал</v>
      </c>
      <c r="I6" s="115" t="str">
        <f t="shared" si="147"/>
        <v>Работал</v>
      </c>
      <c r="J6" s="115" t="str">
        <f t="shared" si="147"/>
        <v>Работал</v>
      </c>
      <c r="K6" s="133" t="str">
        <f t="shared" si="147"/>
        <v/>
      </c>
      <c r="L6" s="133" t="str">
        <f t="shared" si="147"/>
        <v/>
      </c>
      <c r="M6" s="115" t="str">
        <f t="shared" si="147"/>
        <v>Работал</v>
      </c>
      <c r="N6" s="115" t="str">
        <f t="shared" si="147"/>
        <v>Работал</v>
      </c>
      <c r="O6" s="115" t="str">
        <f t="shared" si="147"/>
        <v>Работал</v>
      </c>
      <c r="P6" s="115" t="str">
        <f t="shared" si="147"/>
        <v>Работал</v>
      </c>
      <c r="Q6" s="115" t="str">
        <f t="shared" si="147"/>
        <v>Работал</v>
      </c>
      <c r="R6" s="133" t="str">
        <f t="shared" si="147"/>
        <v/>
      </c>
      <c r="S6" s="133" t="str">
        <f t="shared" si="147"/>
        <v/>
      </c>
      <c r="T6" s="115" t="str">
        <f t="shared" si="147"/>
        <v>Работал</v>
      </c>
      <c r="U6" s="115" t="str">
        <f t="shared" si="147"/>
        <v>Работал</v>
      </c>
      <c r="V6" s="115" t="str">
        <f t="shared" si="147"/>
        <v>Работал</v>
      </c>
      <c r="W6" s="115" t="str">
        <f t="shared" si="147"/>
        <v>Работал</v>
      </c>
      <c r="X6" s="115" t="str">
        <f t="shared" si="147"/>
        <v>Работал</v>
      </c>
      <c r="Y6" s="133" t="str">
        <f t="shared" si="147"/>
        <v/>
      </c>
      <c r="Z6" s="133" t="str">
        <f t="shared" si="147"/>
        <v/>
      </c>
      <c r="AA6" s="115" t="str">
        <f t="shared" si="147"/>
        <v>Работал</v>
      </c>
      <c r="AB6" s="115" t="str">
        <f t="shared" si="147"/>
        <v>Работал</v>
      </c>
      <c r="AC6" s="115" t="str">
        <f t="shared" si="147"/>
        <v>Работал</v>
      </c>
      <c r="AD6" s="115" t="str">
        <f t="shared" si="147"/>
        <v>Работал</v>
      </c>
      <c r="AE6" s="115" t="str">
        <f t="shared" si="147"/>
        <v>Работал</v>
      </c>
      <c r="AF6" s="133" t="str">
        <f t="shared" si="147"/>
        <v/>
      </c>
      <c r="AG6" s="133" t="str">
        <f t="shared" si="147"/>
        <v/>
      </c>
      <c r="AH6" s="115" t="str">
        <f t="shared" si="147"/>
        <v>Работал</v>
      </c>
      <c r="AI6" s="115" t="str">
        <f t="shared" si="147"/>
        <v/>
      </c>
      <c r="AJ6" s="115" t="str">
        <f t="shared" si="147"/>
        <v/>
      </c>
    </row>
    <row r="7">
      <c r="A7" s="108">
        <v>8</v>
      </c>
      <c r="B7" s="113" t="str">
        <f>VLOOKUP($A7,Сотрудники!$A$3:$L$1202,2,0)</f>
        <v xml:space="preserve">Хохлова Крестина</v>
      </c>
      <c r="C7" s="113" t="str">
        <f>VLOOKUP($A7,Сотрудники!$A$3:$L$1202,8,0)</f>
        <v>Москва</v>
      </c>
      <c r="D7" s="133" t="str">
        <f t="shared" si="147"/>
        <v/>
      </c>
      <c r="E7" s="133" t="str">
        <f t="shared" si="147"/>
        <v/>
      </c>
      <c r="F7" s="115" t="str">
        <f t="shared" si="147"/>
        <v>Работал</v>
      </c>
      <c r="G7" s="115" t="str">
        <f t="shared" si="147"/>
        <v>Работал</v>
      </c>
      <c r="H7" s="115" t="str">
        <f t="shared" si="147"/>
        <v>Работал</v>
      </c>
      <c r="I7" s="115" t="str">
        <f t="shared" si="147"/>
        <v>Работал</v>
      </c>
      <c r="J7" s="115" t="str">
        <f t="shared" si="147"/>
        <v>Работал</v>
      </c>
      <c r="K7" s="133" t="str">
        <f t="shared" si="147"/>
        <v/>
      </c>
      <c r="L7" s="133" t="str">
        <f t="shared" si="147"/>
        <v/>
      </c>
      <c r="M7" s="115" t="str">
        <f t="shared" si="147"/>
        <v>Работал</v>
      </c>
      <c r="N7" s="115" t="str">
        <f t="shared" si="147"/>
        <v>Работал</v>
      </c>
      <c r="O7" s="115" t="str">
        <f t="shared" si="147"/>
        <v>Работал</v>
      </c>
      <c r="P7" s="115" t="str">
        <f t="shared" si="147"/>
        <v>Работал</v>
      </c>
      <c r="Q7" s="115" t="str">
        <f t="shared" si="147"/>
        <v>Работал</v>
      </c>
      <c r="R7" s="133" t="str">
        <f t="shared" si="147"/>
        <v/>
      </c>
      <c r="S7" s="133" t="str">
        <f t="shared" si="147"/>
        <v/>
      </c>
      <c r="T7" s="115" t="str">
        <f t="shared" si="147"/>
        <v>Работал</v>
      </c>
      <c r="U7" s="115" t="str">
        <f t="shared" si="147"/>
        <v>Работал</v>
      </c>
      <c r="V7" s="115" t="str">
        <f t="shared" si="147"/>
        <v>Работал</v>
      </c>
      <c r="W7" s="115" t="str">
        <f t="shared" si="147"/>
        <v>Работал</v>
      </c>
      <c r="X7" s="115" t="str">
        <f t="shared" si="147"/>
        <v>Работал</v>
      </c>
      <c r="Y7" s="133" t="str">
        <f t="shared" si="147"/>
        <v/>
      </c>
      <c r="Z7" s="133" t="str">
        <f t="shared" si="147"/>
        <v/>
      </c>
      <c r="AA7" s="115" t="str">
        <f t="shared" si="147"/>
        <v>Работал</v>
      </c>
      <c r="AB7" s="115" t="str">
        <f t="shared" si="147"/>
        <v>Работал</v>
      </c>
      <c r="AC7" s="115" t="str">
        <f t="shared" si="147"/>
        <v>Работал</v>
      </c>
      <c r="AD7" s="115" t="str">
        <f t="shared" si="147"/>
        <v>Работал</v>
      </c>
      <c r="AE7" s="115" t="str">
        <f t="shared" si="147"/>
        <v>Работал</v>
      </c>
      <c r="AF7" s="133" t="str">
        <f t="shared" si="147"/>
        <v/>
      </c>
      <c r="AG7" s="133" t="str">
        <f t="shared" si="147"/>
        <v/>
      </c>
      <c r="AH7" s="115" t="str">
        <f t="shared" si="147"/>
        <v>Работал</v>
      </c>
      <c r="AI7" s="115" t="str">
        <f t="shared" si="147"/>
        <v/>
      </c>
      <c r="AJ7" s="115" t="str">
        <f t="shared" si="147"/>
        <v/>
      </c>
    </row>
    <row r="8">
      <c r="A8" s="108">
        <v>9</v>
      </c>
      <c r="B8" s="113" t="str">
        <f>VLOOKUP($A8,Сотрудники!$A$3:$L$1202,2,0)</f>
        <v xml:space="preserve">Пойш Виталий</v>
      </c>
      <c r="C8" s="113" t="str">
        <f>VLOOKUP($A8,Сотрудники!$A$3:$L$1202,8,0)</f>
        <v>Екатеринбург</v>
      </c>
      <c r="D8" s="133" t="str">
        <f t="shared" si="147"/>
        <v/>
      </c>
      <c r="E8" s="133" t="str">
        <f t="shared" si="147"/>
        <v/>
      </c>
      <c r="F8" s="115" t="str">
        <f t="shared" si="147"/>
        <v>Работал</v>
      </c>
      <c r="G8" s="115" t="str">
        <f t="shared" si="147"/>
        <v>Работал</v>
      </c>
      <c r="H8" s="115" t="str">
        <f t="shared" si="147"/>
        <v>Работал</v>
      </c>
      <c r="I8" s="115" t="str">
        <f t="shared" si="147"/>
        <v>Работал</v>
      </c>
      <c r="J8" s="115" t="str">
        <f t="shared" si="147"/>
        <v>Работал</v>
      </c>
      <c r="K8" s="133" t="str">
        <f t="shared" si="147"/>
        <v/>
      </c>
      <c r="L8" s="133" t="str">
        <f t="shared" si="147"/>
        <v/>
      </c>
      <c r="M8" s="115" t="str">
        <f t="shared" si="147"/>
        <v>Работал</v>
      </c>
      <c r="N8" s="115" t="str">
        <f t="shared" si="147"/>
        <v>Работал</v>
      </c>
      <c r="O8" s="115" t="str">
        <f t="shared" si="147"/>
        <v>Работал</v>
      </c>
      <c r="P8" s="115" t="str">
        <f t="shared" si="147"/>
        <v>Работал</v>
      </c>
      <c r="Q8" s="115" t="str">
        <f t="shared" si="147"/>
        <v>Работал</v>
      </c>
      <c r="R8" s="133" t="str">
        <f t="shared" si="147"/>
        <v/>
      </c>
      <c r="S8" s="133" t="str">
        <f t="shared" si="147"/>
        <v/>
      </c>
      <c r="T8" s="115" t="str">
        <f t="shared" si="147"/>
        <v>Работал</v>
      </c>
      <c r="U8" s="115" t="str">
        <f t="shared" si="147"/>
        <v>Работал</v>
      </c>
      <c r="V8" s="115" t="str">
        <f t="shared" si="147"/>
        <v>Работал</v>
      </c>
      <c r="W8" s="115" t="str">
        <f t="shared" si="147"/>
        <v>Работал</v>
      </c>
      <c r="X8" s="115" t="str">
        <f t="shared" si="147"/>
        <v>Работал</v>
      </c>
      <c r="Y8" s="133" t="str">
        <f t="shared" si="147"/>
        <v/>
      </c>
      <c r="Z8" s="133" t="str">
        <f t="shared" si="147"/>
        <v/>
      </c>
      <c r="AA8" s="115" t="str">
        <f t="shared" si="147"/>
        <v>Работал</v>
      </c>
      <c r="AB8" s="115" t="str">
        <f t="shared" si="147"/>
        <v>Работал</v>
      </c>
      <c r="AC8" s="115" t="str">
        <f t="shared" si="147"/>
        <v>Работал</v>
      </c>
      <c r="AD8" s="115" t="str">
        <f t="shared" si="147"/>
        <v>Работал</v>
      </c>
      <c r="AE8" s="115" t="str">
        <f t="shared" si="147"/>
        <v>Работал</v>
      </c>
      <c r="AF8" s="133" t="str">
        <f t="shared" si="147"/>
        <v/>
      </c>
      <c r="AG8" s="133" t="str">
        <f t="shared" si="147"/>
        <v/>
      </c>
      <c r="AH8" s="115" t="str">
        <f t="shared" si="147"/>
        <v>Работал</v>
      </c>
      <c r="AI8" s="115" t="str">
        <f t="shared" si="147"/>
        <v/>
      </c>
      <c r="AJ8" s="115" t="str">
        <f t="shared" si="147"/>
        <v/>
      </c>
    </row>
    <row r="9">
      <c r="A9" s="108">
        <v>10</v>
      </c>
      <c r="B9" s="113" t="str">
        <f>VLOOKUP($A9,Сотрудники!$A$3:$L$1202,2,0)</f>
        <v xml:space="preserve">Офицеров Дмитрий</v>
      </c>
      <c r="C9" s="113" t="str">
        <f>VLOOKUP($A9,Сотрудники!$A$3:$L$1202,8,0)</f>
        <v>СПБ</v>
      </c>
      <c r="D9" s="133" t="str">
        <f t="shared" si="147"/>
        <v/>
      </c>
      <c r="E9" s="133" t="str">
        <f t="shared" si="147"/>
        <v/>
      </c>
      <c r="F9" s="115" t="str">
        <f t="shared" si="147"/>
        <v>Работал</v>
      </c>
      <c r="G9" s="115" t="str">
        <f t="shared" si="147"/>
        <v>Работал</v>
      </c>
      <c r="H9" s="115" t="str">
        <f t="shared" si="147"/>
        <v>Работал</v>
      </c>
      <c r="I9" s="115" t="str">
        <f t="shared" si="147"/>
        <v>Работал</v>
      </c>
      <c r="J9" s="115" t="str">
        <f t="shared" si="147"/>
        <v>Работал</v>
      </c>
      <c r="K9" s="133" t="str">
        <f t="shared" si="147"/>
        <v/>
      </c>
      <c r="L9" s="133" t="str">
        <f t="shared" si="147"/>
        <v/>
      </c>
      <c r="M9" s="115" t="str">
        <f t="shared" si="147"/>
        <v>Работал</v>
      </c>
      <c r="N9" s="115" t="str">
        <f t="shared" si="147"/>
        <v>Работал</v>
      </c>
      <c r="O9" s="115" t="str">
        <f t="shared" si="147"/>
        <v>Работал</v>
      </c>
      <c r="P9" s="115" t="str">
        <f t="shared" si="147"/>
        <v>Работал</v>
      </c>
      <c r="Q9" s="115" t="str">
        <f t="shared" si="147"/>
        <v>Работал</v>
      </c>
      <c r="R9" s="133" t="str">
        <f t="shared" si="147"/>
        <v/>
      </c>
      <c r="S9" s="133" t="str">
        <f t="shared" si="147"/>
        <v/>
      </c>
      <c r="T9" s="115" t="str">
        <f t="shared" si="147"/>
        <v>Работал</v>
      </c>
      <c r="U9" s="115" t="str">
        <f t="shared" si="147"/>
        <v>Работал</v>
      </c>
      <c r="V9" s="115" t="str">
        <f t="shared" si="147"/>
        <v>Работал</v>
      </c>
      <c r="W9" s="115" t="str">
        <f t="shared" si="147"/>
        <v>Работал</v>
      </c>
      <c r="X9" s="115" t="str">
        <f t="shared" si="147"/>
        <v>Работал</v>
      </c>
      <c r="Y9" s="133" t="str">
        <f t="shared" si="147"/>
        <v/>
      </c>
      <c r="Z9" s="133" t="str">
        <f t="shared" si="147"/>
        <v/>
      </c>
      <c r="AA9" s="115" t="str">
        <f t="shared" si="147"/>
        <v>Работал</v>
      </c>
      <c r="AB9" s="115" t="str">
        <f t="shared" si="147"/>
        <v>Работал</v>
      </c>
      <c r="AC9" s="115" t="str">
        <f t="shared" si="147"/>
        <v>Работал</v>
      </c>
      <c r="AD9" s="115" t="str">
        <f t="shared" si="147"/>
        <v>Работал</v>
      </c>
      <c r="AE9" s="115" t="str">
        <f t="shared" si="147"/>
        <v>Работал</v>
      </c>
      <c r="AF9" s="133" t="str">
        <f t="shared" si="147"/>
        <v/>
      </c>
      <c r="AG9" s="133" t="str">
        <f t="shared" si="147"/>
        <v/>
      </c>
      <c r="AH9" s="115" t="str">
        <f t="shared" si="147"/>
        <v>Работал</v>
      </c>
      <c r="AI9" s="115" t="str">
        <f t="shared" si="147"/>
        <v/>
      </c>
      <c r="AJ9" s="115" t="str">
        <f t="shared" si="147"/>
        <v/>
      </c>
    </row>
    <row r="10">
      <c r="A10" s="108">
        <v>11</v>
      </c>
      <c r="B10" s="113" t="str">
        <f>VLOOKUP($A10,Сотрудники!$A$3:$L$1202,2,0)</f>
        <v xml:space="preserve">Муштекенов Тимур</v>
      </c>
      <c r="C10" s="113" t="str">
        <f>VLOOKUP($A10,Сотрудники!$A$3:$L$1202,8,0)</f>
        <v>СПБ</v>
      </c>
      <c r="D10" s="133" t="str">
        <f t="shared" si="147"/>
        <v/>
      </c>
      <c r="E10" s="133" t="str">
        <f t="shared" si="147"/>
        <v/>
      </c>
      <c r="F10" s="115" t="str">
        <f t="shared" si="147"/>
        <v>Работал</v>
      </c>
      <c r="G10" s="115" t="str">
        <f t="shared" si="147"/>
        <v>Работал</v>
      </c>
      <c r="H10" s="115" t="str">
        <f t="shared" si="147"/>
        <v>Работал</v>
      </c>
      <c r="I10" s="115" t="str">
        <f t="shared" si="147"/>
        <v>Работал</v>
      </c>
      <c r="J10" s="115" t="str">
        <f t="shared" si="147"/>
        <v>Работал</v>
      </c>
      <c r="K10" s="133" t="str">
        <f t="shared" si="147"/>
        <v/>
      </c>
      <c r="L10" s="133" t="str">
        <f t="shared" si="147"/>
        <v/>
      </c>
      <c r="M10" s="115" t="str">
        <f t="shared" si="147"/>
        <v>Работал</v>
      </c>
      <c r="N10" s="115" t="str">
        <f t="shared" si="147"/>
        <v>Работал</v>
      </c>
      <c r="O10" s="115" t="str">
        <f t="shared" si="147"/>
        <v>Работал</v>
      </c>
      <c r="P10" s="115" t="str">
        <f t="shared" si="147"/>
        <v>Работал</v>
      </c>
      <c r="Q10" s="115" t="str">
        <f t="shared" si="147"/>
        <v>Работал</v>
      </c>
      <c r="R10" s="133" t="str">
        <f t="shared" si="147"/>
        <v/>
      </c>
      <c r="S10" s="133" t="str">
        <f t="shared" si="147"/>
        <v/>
      </c>
      <c r="T10" s="115" t="str">
        <f t="shared" si="147"/>
        <v>Работал</v>
      </c>
      <c r="U10" s="115" t="str">
        <f t="shared" si="147"/>
        <v>Работал</v>
      </c>
      <c r="V10" s="115" t="str">
        <f t="shared" si="147"/>
        <v>Работал</v>
      </c>
      <c r="W10" s="115" t="str">
        <f t="shared" si="147"/>
        <v>Работал</v>
      </c>
      <c r="X10" s="115" t="str">
        <f t="shared" si="147"/>
        <v>Работал</v>
      </c>
      <c r="Y10" s="133" t="str">
        <f t="shared" si="147"/>
        <v/>
      </c>
      <c r="Z10" s="133" t="str">
        <f t="shared" si="147"/>
        <v/>
      </c>
      <c r="AA10" s="115" t="str">
        <f t="shared" si="147"/>
        <v>Работал</v>
      </c>
      <c r="AB10" s="115" t="str">
        <f t="shared" ref="AB10:AJ10" si="148">IF(ISBLANK(AB63),"",IF(AB63=0,"Выходной",IF(AB63&lt;&gt;0,"Работал","")))</f>
        <v>Работал</v>
      </c>
      <c r="AC10" s="115" t="str">
        <f t="shared" si="148"/>
        <v>Работал</v>
      </c>
      <c r="AD10" s="115" t="str">
        <f t="shared" si="148"/>
        <v>Работал</v>
      </c>
      <c r="AE10" s="115" t="str">
        <f t="shared" si="148"/>
        <v>Работал</v>
      </c>
      <c r="AF10" s="133" t="str">
        <f t="shared" si="148"/>
        <v/>
      </c>
      <c r="AG10" s="133" t="str">
        <f t="shared" si="148"/>
        <v/>
      </c>
      <c r="AH10" s="115" t="str">
        <f t="shared" si="148"/>
        <v>Работал</v>
      </c>
      <c r="AI10" s="115" t="str">
        <f t="shared" si="148"/>
        <v/>
      </c>
      <c r="AJ10" s="115" t="str">
        <f t="shared" si="148"/>
        <v/>
      </c>
    </row>
    <row r="11">
      <c r="A11" s="108">
        <v>13</v>
      </c>
      <c r="B11" s="113" t="str">
        <f>VLOOKUP($A11,Сотрудники!$A$3:$L$1202,2,0)</f>
        <v xml:space="preserve">Богданов Михаил</v>
      </c>
      <c r="C11" s="113" t="str">
        <f>VLOOKUP($A11,Сотрудники!$A$3:$L$1202,8,0)</f>
        <v>СПБ</v>
      </c>
      <c r="D11" s="133" t="str">
        <f t="shared" si="147"/>
        <v/>
      </c>
      <c r="E11" s="133" t="str">
        <f t="shared" si="147"/>
        <v/>
      </c>
      <c r="F11" s="115" t="str">
        <f t="shared" si="147"/>
        <v>Работал</v>
      </c>
      <c r="G11" s="115" t="str">
        <f t="shared" si="147"/>
        <v>Работал</v>
      </c>
      <c r="H11" s="115" t="str">
        <f t="shared" si="147"/>
        <v>Работал</v>
      </c>
      <c r="I11" s="115" t="str">
        <f t="shared" si="147"/>
        <v>Работал</v>
      </c>
      <c r="J11" s="115" t="str">
        <f t="shared" si="147"/>
        <v>Работал</v>
      </c>
      <c r="K11" s="133" t="str">
        <f t="shared" si="147"/>
        <v/>
      </c>
      <c r="L11" s="133" t="str">
        <f t="shared" si="147"/>
        <v/>
      </c>
      <c r="M11" s="115" t="str">
        <f t="shared" si="147"/>
        <v>Работал</v>
      </c>
      <c r="N11" s="115" t="str">
        <f t="shared" si="147"/>
        <v>Работал</v>
      </c>
      <c r="O11" s="115" t="str">
        <f t="shared" si="147"/>
        <v>Работал</v>
      </c>
      <c r="P11" s="115" t="str">
        <f t="shared" si="147"/>
        <v>Работал</v>
      </c>
      <c r="Q11" s="115" t="str">
        <f t="shared" si="147"/>
        <v>Работал</v>
      </c>
      <c r="R11" s="133" t="str">
        <f t="shared" si="147"/>
        <v/>
      </c>
      <c r="S11" s="133" t="str">
        <f t="shared" si="147"/>
        <v/>
      </c>
      <c r="T11" s="115" t="str">
        <f t="shared" si="147"/>
        <v>Работал</v>
      </c>
      <c r="U11" s="115" t="str">
        <f t="shared" si="147"/>
        <v>Работал</v>
      </c>
      <c r="V11" s="115" t="str">
        <f t="shared" si="147"/>
        <v>Работал</v>
      </c>
      <c r="W11" s="115" t="str">
        <f t="shared" si="147"/>
        <v>Работал</v>
      </c>
      <c r="X11" s="115" t="str">
        <f t="shared" si="147"/>
        <v>Работал</v>
      </c>
      <c r="Y11" s="133" t="str">
        <f t="shared" si="147"/>
        <v/>
      </c>
      <c r="Z11" s="133" t="str">
        <f t="shared" si="147"/>
        <v/>
      </c>
      <c r="AA11" s="115" t="str">
        <f t="shared" si="147"/>
        <v>Работал</v>
      </c>
      <c r="AB11" s="115" t="str">
        <f t="shared" si="147"/>
        <v>Работал</v>
      </c>
      <c r="AC11" s="115" t="str">
        <f t="shared" si="147"/>
        <v>Работал</v>
      </c>
      <c r="AD11" s="115" t="str">
        <f t="shared" si="147"/>
        <v>Работал</v>
      </c>
      <c r="AE11" s="115" t="str">
        <f t="shared" si="147"/>
        <v>Работал</v>
      </c>
      <c r="AF11" s="133" t="str">
        <f t="shared" si="147"/>
        <v/>
      </c>
      <c r="AG11" s="133" t="str">
        <f t="shared" si="147"/>
        <v/>
      </c>
      <c r="AH11" s="115" t="str">
        <f t="shared" si="147"/>
        <v>Работал</v>
      </c>
      <c r="AI11" s="115" t="str">
        <f t="shared" si="147"/>
        <v/>
      </c>
      <c r="AJ11" s="115" t="str">
        <f t="shared" si="147"/>
        <v/>
      </c>
    </row>
    <row r="12">
      <c r="A12" s="108">
        <v>14</v>
      </c>
      <c r="B12" s="113" t="str">
        <f>VLOOKUP($A12,Сотрудники!$A$3:$L$1202,2,0)</f>
        <v xml:space="preserve">Смирнова Екатерина</v>
      </c>
      <c r="C12" s="113" t="str">
        <f>VLOOKUP($A12,Сотрудники!$A$3:$L$1202,8,0)</f>
        <v>Москва</v>
      </c>
      <c r="D12" s="133" t="str">
        <f t="shared" si="147"/>
        <v/>
      </c>
      <c r="E12" s="133" t="str">
        <f t="shared" si="147"/>
        <v/>
      </c>
      <c r="F12" s="115" t="str">
        <f t="shared" si="147"/>
        <v>Работал</v>
      </c>
      <c r="G12" s="115" t="str">
        <f t="shared" si="147"/>
        <v>Работал</v>
      </c>
      <c r="H12" s="115" t="str">
        <f t="shared" si="147"/>
        <v>Работал</v>
      </c>
      <c r="I12" s="115" t="str">
        <f t="shared" si="147"/>
        <v>Работал</v>
      </c>
      <c r="J12" s="115" t="str">
        <f t="shared" si="147"/>
        <v>Работал</v>
      </c>
      <c r="K12" s="133" t="str">
        <f t="shared" si="147"/>
        <v/>
      </c>
      <c r="L12" s="133" t="str">
        <f t="shared" si="147"/>
        <v/>
      </c>
      <c r="M12" s="115" t="str">
        <f t="shared" si="147"/>
        <v>Работал</v>
      </c>
      <c r="N12" s="115" t="str">
        <f t="shared" si="147"/>
        <v>Работал</v>
      </c>
      <c r="O12" s="115" t="str">
        <f t="shared" si="147"/>
        <v>Работал</v>
      </c>
      <c r="P12" s="115" t="str">
        <f t="shared" si="147"/>
        <v>Работал</v>
      </c>
      <c r="Q12" s="115" t="str">
        <f t="shared" si="147"/>
        <v>Работал</v>
      </c>
      <c r="R12" s="133" t="str">
        <f t="shared" si="147"/>
        <v/>
      </c>
      <c r="S12" s="133" t="str">
        <f t="shared" si="147"/>
        <v/>
      </c>
      <c r="T12" s="115" t="str">
        <f t="shared" si="147"/>
        <v>Работал</v>
      </c>
      <c r="U12" s="115" t="str">
        <f t="shared" si="147"/>
        <v>Работал</v>
      </c>
      <c r="V12" s="115" t="str">
        <f t="shared" si="147"/>
        <v>Работал</v>
      </c>
      <c r="W12" s="115" t="str">
        <f t="shared" si="147"/>
        <v>Работал</v>
      </c>
      <c r="X12" s="115" t="str">
        <f t="shared" si="147"/>
        <v>Работал</v>
      </c>
      <c r="Y12" s="133" t="str">
        <f t="shared" si="147"/>
        <v/>
      </c>
      <c r="Z12" s="133" t="str">
        <f t="shared" si="147"/>
        <v/>
      </c>
      <c r="AA12" s="115" t="str">
        <f t="shared" si="147"/>
        <v>Работал</v>
      </c>
      <c r="AB12" s="115" t="str">
        <f t="shared" si="147"/>
        <v>Работал</v>
      </c>
      <c r="AC12" s="115" t="str">
        <f t="shared" si="147"/>
        <v>Работал</v>
      </c>
      <c r="AD12" s="115" t="str">
        <f t="shared" si="147"/>
        <v>Работал</v>
      </c>
      <c r="AE12" s="115" t="str">
        <f t="shared" si="147"/>
        <v>Работал</v>
      </c>
      <c r="AF12" s="133" t="str">
        <f t="shared" si="147"/>
        <v/>
      </c>
      <c r="AG12" s="133" t="str">
        <f t="shared" si="147"/>
        <v/>
      </c>
      <c r="AH12" s="115" t="str">
        <f t="shared" si="147"/>
        <v>Работал</v>
      </c>
      <c r="AI12" s="115" t="str">
        <f t="shared" si="147"/>
        <v/>
      </c>
      <c r="AJ12" s="115" t="str">
        <f t="shared" si="147"/>
        <v/>
      </c>
    </row>
    <row r="13">
      <c r="A13" s="108">
        <v>15</v>
      </c>
      <c r="B13" s="113" t="str">
        <f>VLOOKUP($A13,Сотрудники!$A$3:$L$1202,2,0)</f>
        <v xml:space="preserve">Герасимова Елизавета</v>
      </c>
      <c r="C13" s="113" t="str">
        <f>VLOOKUP($A13,Сотрудники!$A$3:$L$1202,8,0)</f>
        <v>Москва</v>
      </c>
      <c r="D13" s="133" t="str">
        <f t="shared" si="147"/>
        <v/>
      </c>
      <c r="E13" s="133" t="str">
        <f t="shared" si="147"/>
        <v/>
      </c>
      <c r="F13" s="115" t="str">
        <f t="shared" si="147"/>
        <v>Работал</v>
      </c>
      <c r="G13" s="115" t="str">
        <f t="shared" si="147"/>
        <v>Работал</v>
      </c>
      <c r="H13" s="115" t="str">
        <f t="shared" si="147"/>
        <v>Работал</v>
      </c>
      <c r="I13" s="115" t="str">
        <f t="shared" si="147"/>
        <v>Работал</v>
      </c>
      <c r="J13" s="115" t="str">
        <f t="shared" si="147"/>
        <v>Работал</v>
      </c>
      <c r="K13" s="133" t="str">
        <f t="shared" si="147"/>
        <v/>
      </c>
      <c r="L13" s="133" t="str">
        <f t="shared" si="147"/>
        <v/>
      </c>
      <c r="M13" s="115" t="str">
        <f t="shared" si="147"/>
        <v>Работал</v>
      </c>
      <c r="N13" s="115" t="str">
        <f t="shared" si="147"/>
        <v>Работал</v>
      </c>
      <c r="O13" s="115" t="str">
        <f t="shared" si="147"/>
        <v>Работал</v>
      </c>
      <c r="P13" s="115" t="str">
        <f t="shared" si="147"/>
        <v>Работал</v>
      </c>
      <c r="Q13" s="115" t="str">
        <f t="shared" si="147"/>
        <v>Работал</v>
      </c>
      <c r="R13" s="133" t="str">
        <f t="shared" si="147"/>
        <v/>
      </c>
      <c r="S13" s="133" t="str">
        <f t="shared" si="147"/>
        <v/>
      </c>
      <c r="T13" s="115" t="str">
        <f t="shared" si="147"/>
        <v>Работал</v>
      </c>
      <c r="U13" s="115" t="str">
        <f t="shared" si="147"/>
        <v>Работал</v>
      </c>
      <c r="V13" s="115" t="str">
        <f t="shared" si="147"/>
        <v>Работал</v>
      </c>
      <c r="W13" s="115" t="str">
        <f t="shared" si="147"/>
        <v>Работал</v>
      </c>
      <c r="X13" s="115" t="str">
        <f t="shared" si="147"/>
        <v>Работал</v>
      </c>
      <c r="Y13" s="133" t="str">
        <f t="shared" si="147"/>
        <v/>
      </c>
      <c r="Z13" s="133" t="str">
        <f t="shared" si="147"/>
        <v/>
      </c>
      <c r="AA13" s="115" t="str">
        <f t="shared" si="147"/>
        <v>Работал</v>
      </c>
      <c r="AB13" s="115" t="str">
        <f t="shared" si="147"/>
        <v>Работал</v>
      </c>
      <c r="AC13" s="115" t="str">
        <f t="shared" si="147"/>
        <v>Работал</v>
      </c>
      <c r="AD13" s="115" t="str">
        <f t="shared" si="147"/>
        <v>Работал</v>
      </c>
      <c r="AE13" s="115" t="str">
        <f t="shared" si="147"/>
        <v>Работал</v>
      </c>
      <c r="AF13" s="133" t="str">
        <f t="shared" si="147"/>
        <v/>
      </c>
      <c r="AG13" s="133" t="str">
        <f t="shared" si="147"/>
        <v/>
      </c>
      <c r="AH13" s="115" t="str">
        <f t="shared" si="147"/>
        <v>Работал</v>
      </c>
      <c r="AI13" s="115" t="str">
        <f t="shared" si="147"/>
        <v/>
      </c>
      <c r="AJ13" s="115" t="str">
        <f t="shared" si="147"/>
        <v/>
      </c>
    </row>
    <row r="14">
      <c r="A14" s="108">
        <v>16</v>
      </c>
      <c r="B14" s="113" t="str">
        <f>VLOOKUP($A14,Сотрудники!$A$3:$L$1202,2,0)</f>
        <v xml:space="preserve">Абдуллаева Анжелика</v>
      </c>
      <c r="C14" s="113" t="str">
        <f>VLOOKUP($A14,Сотрудники!$A$3:$L$1202,8,0)</f>
        <v>Москва</v>
      </c>
      <c r="D14" s="133" t="str">
        <f t="shared" si="147"/>
        <v/>
      </c>
      <c r="E14" s="133" t="str">
        <f t="shared" si="147"/>
        <v/>
      </c>
      <c r="F14" s="115" t="str">
        <f t="shared" si="147"/>
        <v>Работал</v>
      </c>
      <c r="G14" s="115" t="str">
        <f t="shared" si="147"/>
        <v>Работал</v>
      </c>
      <c r="H14" s="115" t="str">
        <f t="shared" si="147"/>
        <v>Работал</v>
      </c>
      <c r="I14" s="115" t="str">
        <f t="shared" si="147"/>
        <v>Работал</v>
      </c>
      <c r="J14" s="115" t="str">
        <f t="shared" si="147"/>
        <v>Работал</v>
      </c>
      <c r="K14" s="133" t="str">
        <f t="shared" si="147"/>
        <v/>
      </c>
      <c r="L14" s="133" t="str">
        <f t="shared" si="147"/>
        <v/>
      </c>
      <c r="M14" s="115" t="str">
        <f t="shared" si="147"/>
        <v>Работал</v>
      </c>
      <c r="N14" s="115" t="str">
        <f t="shared" si="147"/>
        <v>Работал</v>
      </c>
      <c r="O14" s="115" t="str">
        <f t="shared" si="147"/>
        <v>Работал</v>
      </c>
      <c r="P14" s="115" t="str">
        <f t="shared" si="147"/>
        <v>Работал</v>
      </c>
      <c r="Q14" s="115" t="str">
        <f t="shared" si="147"/>
        <v>Работал</v>
      </c>
      <c r="R14" s="133" t="str">
        <f t="shared" si="147"/>
        <v/>
      </c>
      <c r="S14" s="133" t="str">
        <f t="shared" si="147"/>
        <v/>
      </c>
      <c r="T14" s="115" t="str">
        <f t="shared" si="147"/>
        <v>Работал</v>
      </c>
      <c r="U14" s="115" t="str">
        <f t="shared" si="147"/>
        <v>Работал</v>
      </c>
      <c r="V14" s="115" t="str">
        <f t="shared" si="147"/>
        <v>Работал</v>
      </c>
      <c r="W14" s="115" t="str">
        <f t="shared" si="147"/>
        <v>Работал</v>
      </c>
      <c r="X14" s="115" t="str">
        <f t="shared" si="147"/>
        <v>Работал</v>
      </c>
      <c r="Y14" s="133" t="str">
        <f t="shared" si="147"/>
        <v/>
      </c>
      <c r="Z14" s="133" t="str">
        <f t="shared" si="147"/>
        <v/>
      </c>
      <c r="AA14" s="115" t="str">
        <f t="shared" si="147"/>
        <v>Работал</v>
      </c>
      <c r="AB14" s="115" t="str">
        <f t="shared" si="147"/>
        <v>Работал</v>
      </c>
      <c r="AC14" s="115" t="str">
        <f t="shared" si="147"/>
        <v>Работал</v>
      </c>
      <c r="AD14" s="115" t="str">
        <f t="shared" si="147"/>
        <v>Работал</v>
      </c>
      <c r="AE14" s="115" t="str">
        <f t="shared" si="147"/>
        <v>Работал</v>
      </c>
      <c r="AF14" s="133" t="str">
        <f t="shared" si="147"/>
        <v/>
      </c>
      <c r="AG14" s="133" t="str">
        <f t="shared" si="147"/>
        <v/>
      </c>
      <c r="AH14" s="115" t="str">
        <f t="shared" si="147"/>
        <v>Работал</v>
      </c>
      <c r="AI14" s="115" t="str">
        <f t="shared" si="147"/>
        <v/>
      </c>
      <c r="AJ14" s="115" t="str">
        <f t="shared" si="147"/>
        <v/>
      </c>
    </row>
    <row r="15">
      <c r="A15" s="108">
        <v>17</v>
      </c>
      <c r="B15" s="113" t="str">
        <f>VLOOKUP($A15,Сотрудники!$A$3:$L$1202,2,0)</f>
        <v xml:space="preserve">Наймушин Евгений</v>
      </c>
      <c r="C15" s="113" t="str">
        <f>VLOOKUP($A15,Сотрудники!$A$3:$L$1202,8,0)</f>
        <v>Екатеринбург</v>
      </c>
      <c r="D15" s="133" t="str">
        <f t="shared" si="147"/>
        <v/>
      </c>
      <c r="E15" s="133" t="str">
        <f t="shared" si="147"/>
        <v/>
      </c>
      <c r="F15" s="115" t="str">
        <f t="shared" si="147"/>
        <v>Работал</v>
      </c>
      <c r="G15" s="115" t="str">
        <f t="shared" si="147"/>
        <v>Работал</v>
      </c>
      <c r="H15" s="115" t="str">
        <f t="shared" si="147"/>
        <v>Работал</v>
      </c>
      <c r="I15" s="115" t="str">
        <f t="shared" si="147"/>
        <v>Работал</v>
      </c>
      <c r="J15" s="115" t="str">
        <f t="shared" si="147"/>
        <v>Работал</v>
      </c>
      <c r="K15" s="133" t="str">
        <f t="shared" si="147"/>
        <v/>
      </c>
      <c r="L15" s="133" t="str">
        <f t="shared" si="147"/>
        <v/>
      </c>
      <c r="M15" s="115" t="str">
        <f t="shared" si="147"/>
        <v>Работал</v>
      </c>
      <c r="N15" s="115" t="str">
        <f t="shared" si="147"/>
        <v>Работал</v>
      </c>
      <c r="O15" s="115" t="str">
        <f t="shared" si="147"/>
        <v>Работал</v>
      </c>
      <c r="P15" s="115" t="str">
        <f t="shared" si="147"/>
        <v>Работал</v>
      </c>
      <c r="Q15" s="115" t="str">
        <f t="shared" si="147"/>
        <v>Работал</v>
      </c>
      <c r="R15" s="133" t="str">
        <f t="shared" si="147"/>
        <v/>
      </c>
      <c r="S15" s="133" t="str">
        <f t="shared" si="147"/>
        <v/>
      </c>
      <c r="T15" s="115" t="str">
        <f t="shared" si="147"/>
        <v>Работал</v>
      </c>
      <c r="U15" s="115" t="str">
        <f t="shared" si="147"/>
        <v>Работал</v>
      </c>
      <c r="V15" s="115" t="str">
        <f t="shared" si="147"/>
        <v>Работал</v>
      </c>
      <c r="W15" s="115" t="str">
        <f t="shared" si="147"/>
        <v>Работал</v>
      </c>
      <c r="X15" s="115" t="str">
        <f t="shared" si="147"/>
        <v>Работал</v>
      </c>
      <c r="Y15" s="133" t="str">
        <f t="shared" si="147"/>
        <v/>
      </c>
      <c r="Z15" s="133" t="str">
        <f t="shared" si="147"/>
        <v/>
      </c>
      <c r="AA15" s="115" t="str">
        <f t="shared" si="147"/>
        <v>Работал</v>
      </c>
      <c r="AB15" s="115" t="str">
        <f t="shared" si="147"/>
        <v>Работал</v>
      </c>
      <c r="AC15" s="115" t="str">
        <f t="shared" si="147"/>
        <v>Работал</v>
      </c>
      <c r="AD15" s="115" t="str">
        <f t="shared" si="147"/>
        <v>Работал</v>
      </c>
      <c r="AE15" s="115" t="str">
        <f t="shared" si="147"/>
        <v>Работал</v>
      </c>
      <c r="AF15" s="133" t="str">
        <f t="shared" si="147"/>
        <v/>
      </c>
      <c r="AG15" s="133" t="str">
        <f t="shared" si="147"/>
        <v/>
      </c>
      <c r="AH15" s="115" t="str">
        <f t="shared" si="147"/>
        <v>Выходной</v>
      </c>
      <c r="AI15" s="115" t="str">
        <f t="shared" si="147"/>
        <v/>
      </c>
      <c r="AJ15" s="115" t="str">
        <f t="shared" si="147"/>
        <v/>
      </c>
    </row>
    <row r="16">
      <c r="A16" s="108">
        <v>19</v>
      </c>
      <c r="B16" s="113" t="str">
        <f>VLOOKUP($A16,Сотрудники!$A$3:$L$1202,2,0)</f>
        <v xml:space="preserve">Лопатин Максим</v>
      </c>
      <c r="C16" s="113" t="str">
        <f>VLOOKUP($A16,Сотрудники!$A$3:$L$1202,8,0)</f>
        <v>Москва</v>
      </c>
      <c r="D16" s="133" t="str">
        <f t="shared" si="147"/>
        <v/>
      </c>
      <c r="E16" s="133" t="str">
        <f t="shared" si="147"/>
        <v/>
      </c>
      <c r="F16" s="115" t="str">
        <f t="shared" si="147"/>
        <v>Работал</v>
      </c>
      <c r="G16" s="115" t="str">
        <f t="shared" si="147"/>
        <v>Работал</v>
      </c>
      <c r="H16" s="115" t="str">
        <f t="shared" si="147"/>
        <v>Работал</v>
      </c>
      <c r="I16" s="115" t="str">
        <f t="shared" si="147"/>
        <v>Работал</v>
      </c>
      <c r="J16" s="115" t="str">
        <f t="shared" si="147"/>
        <v>Работал</v>
      </c>
      <c r="K16" s="133" t="str">
        <f t="shared" si="147"/>
        <v/>
      </c>
      <c r="L16" s="133" t="str">
        <f t="shared" si="147"/>
        <v/>
      </c>
      <c r="M16" s="115" t="str">
        <f t="shared" si="147"/>
        <v>Работал</v>
      </c>
      <c r="N16" s="115" t="str">
        <f t="shared" si="147"/>
        <v>Работал</v>
      </c>
      <c r="O16" s="115" t="str">
        <f t="shared" si="147"/>
        <v>Работал</v>
      </c>
      <c r="P16" s="115" t="str">
        <f t="shared" si="147"/>
        <v>Работал</v>
      </c>
      <c r="Q16" s="115" t="str">
        <f t="shared" si="147"/>
        <v>Работал</v>
      </c>
      <c r="R16" s="133" t="str">
        <f t="shared" si="147"/>
        <v/>
      </c>
      <c r="S16" s="133" t="str">
        <f t="shared" si="147"/>
        <v/>
      </c>
      <c r="T16" s="115" t="str">
        <f t="shared" si="147"/>
        <v>Работал</v>
      </c>
      <c r="U16" s="115" t="str">
        <f t="shared" si="147"/>
        <v>Работал</v>
      </c>
      <c r="V16" s="115" t="str">
        <f t="shared" si="147"/>
        <v>Работал</v>
      </c>
      <c r="W16" s="115" t="str">
        <f t="shared" si="147"/>
        <v>Работал</v>
      </c>
      <c r="X16" s="115" t="str">
        <f t="shared" si="147"/>
        <v>Работал</v>
      </c>
      <c r="Y16" s="133" t="str">
        <f t="shared" si="147"/>
        <v/>
      </c>
      <c r="Z16" s="133" t="str">
        <f t="shared" si="147"/>
        <v/>
      </c>
      <c r="AA16" s="115" t="str">
        <f t="shared" si="147"/>
        <v>Работал</v>
      </c>
      <c r="AB16" s="115" t="str">
        <f t="shared" si="147"/>
        <v>Работал</v>
      </c>
      <c r="AC16" s="115" t="str">
        <f t="shared" si="147"/>
        <v>Работал</v>
      </c>
      <c r="AD16" s="115" t="str">
        <f t="shared" si="147"/>
        <v>Работал</v>
      </c>
      <c r="AE16" s="115" t="str">
        <f t="shared" si="147"/>
        <v>Работал</v>
      </c>
      <c r="AF16" s="133" t="str">
        <f t="shared" si="147"/>
        <v/>
      </c>
      <c r="AG16" s="133" t="str">
        <f t="shared" si="147"/>
        <v/>
      </c>
      <c r="AH16" s="115" t="str">
        <f t="shared" si="147"/>
        <v>Работал</v>
      </c>
      <c r="AI16" s="115" t="str">
        <f t="shared" si="147"/>
        <v/>
      </c>
      <c r="AJ16" s="115" t="str">
        <f t="shared" si="147"/>
        <v/>
      </c>
    </row>
    <row r="17">
      <c r="A17" s="108">
        <v>21</v>
      </c>
      <c r="B17" s="113" t="str">
        <f>VLOOKUP($A17,Сотрудники!$A$3:$L$1202,2,0)</f>
        <v xml:space="preserve">Шимберев Борис</v>
      </c>
      <c r="C17" s="113" t="str">
        <f>VLOOKUP($A17,Сотрудники!$A$3:$L$1202,8,0)</f>
        <v>СПБ</v>
      </c>
      <c r="D17" s="133" t="str">
        <f t="shared" si="147"/>
        <v/>
      </c>
      <c r="E17" s="133" t="str">
        <f t="shared" si="147"/>
        <v/>
      </c>
      <c r="F17" s="115" t="str">
        <f t="shared" si="147"/>
        <v>Работал</v>
      </c>
      <c r="G17" s="115" t="str">
        <f t="shared" si="147"/>
        <v>Работал</v>
      </c>
      <c r="H17" s="115" t="str">
        <f t="shared" si="147"/>
        <v>Работал</v>
      </c>
      <c r="I17" s="115" t="str">
        <f t="shared" si="147"/>
        <v>Работал</v>
      </c>
      <c r="J17" s="115" t="str">
        <f t="shared" si="147"/>
        <v>Работал</v>
      </c>
      <c r="K17" s="133" t="str">
        <f t="shared" si="147"/>
        <v/>
      </c>
      <c r="L17" s="133" t="str">
        <f t="shared" si="147"/>
        <v/>
      </c>
      <c r="M17" s="115" t="str">
        <f t="shared" si="147"/>
        <v>Работал</v>
      </c>
      <c r="N17" s="115" t="str">
        <f t="shared" si="147"/>
        <v>Работал</v>
      </c>
      <c r="O17" s="115" t="str">
        <f t="shared" si="147"/>
        <v>Работал</v>
      </c>
      <c r="P17" s="115" t="str">
        <f t="shared" si="147"/>
        <v>Работал</v>
      </c>
      <c r="Q17" s="115" t="str">
        <f t="shared" si="147"/>
        <v>Работал</v>
      </c>
      <c r="R17" s="133" t="str">
        <f t="shared" si="147"/>
        <v/>
      </c>
      <c r="S17" s="133" t="str">
        <f t="shared" si="147"/>
        <v/>
      </c>
      <c r="T17" s="115" t="str">
        <f t="shared" si="147"/>
        <v>Работал</v>
      </c>
      <c r="U17" s="115" t="str">
        <f t="shared" si="147"/>
        <v>Работал</v>
      </c>
      <c r="V17" s="115" t="str">
        <f t="shared" si="147"/>
        <v>Работал</v>
      </c>
      <c r="W17" s="115" t="str">
        <f t="shared" si="147"/>
        <v>Работал</v>
      </c>
      <c r="X17" s="115" t="str">
        <f t="shared" si="147"/>
        <v>Работал</v>
      </c>
      <c r="Y17" s="133" t="str">
        <f t="shared" si="147"/>
        <v/>
      </c>
      <c r="Z17" s="133" t="str">
        <f t="shared" si="147"/>
        <v/>
      </c>
      <c r="AA17" s="115" t="str">
        <f t="shared" si="147"/>
        <v>Работал</v>
      </c>
      <c r="AB17" s="115" t="str">
        <f t="shared" ref="D17:AJ24" si="149">IF(ISBLANK(AB70),"",IF(AB70=0,"Выходной",IF(AB70&lt;&gt;0,"Работал","")))</f>
        <v>Работал</v>
      </c>
      <c r="AC17" s="115" t="str">
        <f t="shared" si="149"/>
        <v>Работал</v>
      </c>
      <c r="AD17" s="115" t="str">
        <f t="shared" si="149"/>
        <v>Работал</v>
      </c>
      <c r="AE17" s="115" t="str">
        <f t="shared" si="149"/>
        <v>Работал</v>
      </c>
      <c r="AF17" s="133" t="str">
        <f t="shared" si="149"/>
        <v/>
      </c>
      <c r="AG17" s="133" t="str">
        <f t="shared" si="149"/>
        <v/>
      </c>
      <c r="AH17" s="115" t="str">
        <f t="shared" si="149"/>
        <v>Работал</v>
      </c>
      <c r="AI17" s="115" t="str">
        <f t="shared" si="149"/>
        <v/>
      </c>
      <c r="AJ17" s="115" t="str">
        <f t="shared" si="149"/>
        <v/>
      </c>
    </row>
    <row r="18">
      <c r="A18" s="108">
        <v>22</v>
      </c>
      <c r="B18" s="113" t="str">
        <f>VLOOKUP($A18,Сотрудники!$A$3:$L$1202,2,0)</f>
        <v xml:space="preserve">Виштак Татьяна</v>
      </c>
      <c r="C18" s="113" t="str">
        <f>VLOOKUP($A18,Сотрудники!$A$3:$L$1202,8,0)</f>
        <v>Москва</v>
      </c>
      <c r="D18" s="133" t="str">
        <f t="shared" si="149"/>
        <v/>
      </c>
      <c r="E18" s="133" t="str">
        <f t="shared" si="149"/>
        <v/>
      </c>
      <c r="F18" s="115" t="str">
        <f t="shared" si="149"/>
        <v>Работал</v>
      </c>
      <c r="G18" s="115" t="str">
        <f t="shared" si="149"/>
        <v>Работал</v>
      </c>
      <c r="H18" s="115" t="str">
        <f t="shared" si="149"/>
        <v>Работал</v>
      </c>
      <c r="I18" s="115" t="str">
        <f t="shared" si="149"/>
        <v>Работал</v>
      </c>
      <c r="J18" s="115" t="str">
        <f t="shared" si="149"/>
        <v>Работал</v>
      </c>
      <c r="K18" s="133" t="str">
        <f t="shared" si="149"/>
        <v/>
      </c>
      <c r="L18" s="133" t="str">
        <f t="shared" si="149"/>
        <v/>
      </c>
      <c r="M18" s="115" t="str">
        <f t="shared" si="149"/>
        <v>Выходной</v>
      </c>
      <c r="N18" s="115" t="str">
        <f t="shared" si="149"/>
        <v>Выходной</v>
      </c>
      <c r="O18" s="115" t="str">
        <f t="shared" si="149"/>
        <v>Выходной</v>
      </c>
      <c r="P18" s="115" t="str">
        <f t="shared" si="149"/>
        <v>Выходной</v>
      </c>
      <c r="Q18" s="115" t="str">
        <f t="shared" si="149"/>
        <v>Выходной</v>
      </c>
      <c r="R18" s="133" t="str">
        <f t="shared" si="149"/>
        <v/>
      </c>
      <c r="S18" s="133" t="str">
        <f t="shared" si="149"/>
        <v/>
      </c>
      <c r="T18" s="115" t="str">
        <f t="shared" si="149"/>
        <v>Работал</v>
      </c>
      <c r="U18" s="115" t="str">
        <f t="shared" si="149"/>
        <v>Работал</v>
      </c>
      <c r="V18" s="115" t="str">
        <f t="shared" si="149"/>
        <v>Работал</v>
      </c>
      <c r="W18" s="115" t="str">
        <f t="shared" si="149"/>
        <v>Работал</v>
      </c>
      <c r="X18" s="115" t="str">
        <f t="shared" si="149"/>
        <v>Работал</v>
      </c>
      <c r="Y18" s="133" t="str">
        <f t="shared" si="149"/>
        <v/>
      </c>
      <c r="Z18" s="133" t="str">
        <f t="shared" si="149"/>
        <v/>
      </c>
      <c r="AA18" s="115" t="str">
        <f t="shared" si="149"/>
        <v>Работал</v>
      </c>
      <c r="AB18" s="115" t="str">
        <f t="shared" si="149"/>
        <v>Работал</v>
      </c>
      <c r="AC18" s="115" t="str">
        <f t="shared" si="149"/>
        <v>Работал</v>
      </c>
      <c r="AD18" s="115" t="str">
        <f t="shared" si="149"/>
        <v>Работал</v>
      </c>
      <c r="AE18" s="115" t="str">
        <f t="shared" si="149"/>
        <v>Работал</v>
      </c>
      <c r="AF18" s="133" t="str">
        <f t="shared" si="149"/>
        <v/>
      </c>
      <c r="AG18" s="133" t="str">
        <f t="shared" si="149"/>
        <v/>
      </c>
      <c r="AH18" s="115" t="str">
        <f t="shared" si="149"/>
        <v>Работал</v>
      </c>
      <c r="AI18" s="115" t="str">
        <f t="shared" si="149"/>
        <v/>
      </c>
      <c r="AJ18" s="115" t="str">
        <f t="shared" si="149"/>
        <v/>
      </c>
    </row>
    <row r="19">
      <c r="A19" s="108">
        <v>23</v>
      </c>
      <c r="B19" s="113" t="str">
        <f>VLOOKUP($A19,Сотрудники!$A$3:$L$1202,2,0)</f>
        <v xml:space="preserve">Путилов Александр</v>
      </c>
      <c r="C19" s="113" t="str">
        <f>VLOOKUP($A19,Сотрудники!$A$3:$L$1202,8,0)</f>
        <v>Екатеринбург</v>
      </c>
      <c r="D19" s="133" t="str">
        <f t="shared" si="149"/>
        <v/>
      </c>
      <c r="E19" s="133" t="str">
        <f t="shared" si="149"/>
        <v/>
      </c>
      <c r="F19" s="115" t="str">
        <f t="shared" si="149"/>
        <v>Работал</v>
      </c>
      <c r="G19" s="115" t="str">
        <f t="shared" si="149"/>
        <v>Работал</v>
      </c>
      <c r="H19" s="115" t="str">
        <f t="shared" si="149"/>
        <v>Работал</v>
      </c>
      <c r="I19" s="115" t="str">
        <f t="shared" si="149"/>
        <v>Работал</v>
      </c>
      <c r="J19" s="115" t="str">
        <f t="shared" si="149"/>
        <v>Работал</v>
      </c>
      <c r="K19" s="133" t="str">
        <f t="shared" si="149"/>
        <v/>
      </c>
      <c r="L19" s="133" t="str">
        <f t="shared" si="149"/>
        <v/>
      </c>
      <c r="M19" s="115" t="str">
        <f t="shared" si="149"/>
        <v>Работал</v>
      </c>
      <c r="N19" s="115" t="str">
        <f t="shared" si="149"/>
        <v>Работал</v>
      </c>
      <c r="O19" s="115" t="str">
        <f t="shared" si="149"/>
        <v>Работал</v>
      </c>
      <c r="P19" s="115" t="str">
        <f t="shared" si="149"/>
        <v>Работал</v>
      </c>
      <c r="Q19" s="115" t="str">
        <f t="shared" si="149"/>
        <v>Работал</v>
      </c>
      <c r="R19" s="133" t="str">
        <f t="shared" si="149"/>
        <v/>
      </c>
      <c r="S19" s="133" t="str">
        <f t="shared" si="149"/>
        <v/>
      </c>
      <c r="T19" s="115" t="str">
        <f t="shared" si="149"/>
        <v>Работал</v>
      </c>
      <c r="U19" s="115" t="str">
        <f t="shared" si="149"/>
        <v>Работал</v>
      </c>
      <c r="V19" s="115" t="str">
        <f t="shared" si="149"/>
        <v>Работал</v>
      </c>
      <c r="W19" s="115" t="str">
        <f t="shared" si="149"/>
        <v>Работал</v>
      </c>
      <c r="X19" s="115" t="str">
        <f t="shared" si="149"/>
        <v>Работал</v>
      </c>
      <c r="Y19" s="133" t="str">
        <f t="shared" si="149"/>
        <v/>
      </c>
      <c r="Z19" s="133" t="str">
        <f t="shared" si="149"/>
        <v/>
      </c>
      <c r="AA19" s="115" t="str">
        <f t="shared" si="149"/>
        <v>Работал</v>
      </c>
      <c r="AB19" s="115" t="str">
        <f t="shared" si="149"/>
        <v>Работал</v>
      </c>
      <c r="AC19" s="115" t="str">
        <f t="shared" si="149"/>
        <v>Работал</v>
      </c>
      <c r="AD19" s="115" t="str">
        <f t="shared" si="149"/>
        <v>Работал</v>
      </c>
      <c r="AE19" s="115" t="str">
        <f t="shared" si="149"/>
        <v>Работал</v>
      </c>
      <c r="AF19" s="133" t="str">
        <f t="shared" si="149"/>
        <v/>
      </c>
      <c r="AG19" s="133" t="str">
        <f t="shared" si="149"/>
        <v/>
      </c>
      <c r="AH19" s="115" t="str">
        <f t="shared" si="149"/>
        <v>Работал</v>
      </c>
      <c r="AI19" s="115" t="str">
        <f t="shared" si="149"/>
        <v/>
      </c>
      <c r="AJ19" s="115" t="str">
        <f t="shared" si="149"/>
        <v/>
      </c>
    </row>
    <row r="20">
      <c r="A20" s="108">
        <v>24</v>
      </c>
      <c r="B20" s="113" t="str">
        <f>VLOOKUP($A20,Сотрудники!$A$3:$L$1202,2,0)</f>
        <v xml:space="preserve">Цыганкова Анастасия</v>
      </c>
      <c r="C20" s="113" t="str">
        <f>VLOOKUP($A20,Сотрудники!$A$3:$L$1202,8,0)</f>
        <v>Москва</v>
      </c>
      <c r="D20" s="133" t="str">
        <f t="shared" si="149"/>
        <v/>
      </c>
      <c r="E20" s="133" t="str">
        <f t="shared" si="149"/>
        <v/>
      </c>
      <c r="F20" s="115" t="str">
        <f t="shared" si="149"/>
        <v>Работал</v>
      </c>
      <c r="G20" s="115" t="str">
        <f t="shared" si="149"/>
        <v>Работал</v>
      </c>
      <c r="H20" s="115" t="str">
        <f t="shared" si="149"/>
        <v>Работал</v>
      </c>
      <c r="I20" s="115" t="str">
        <f t="shared" si="149"/>
        <v>Работал</v>
      </c>
      <c r="J20" s="115" t="str">
        <f t="shared" si="149"/>
        <v>Работал</v>
      </c>
      <c r="K20" s="133" t="str">
        <f t="shared" si="149"/>
        <v/>
      </c>
      <c r="L20" s="133" t="str">
        <f t="shared" si="149"/>
        <v/>
      </c>
      <c r="M20" s="115" t="str">
        <f t="shared" si="149"/>
        <v>Работал</v>
      </c>
      <c r="N20" s="115" t="str">
        <f t="shared" si="149"/>
        <v>Работал</v>
      </c>
      <c r="O20" s="115" t="str">
        <f t="shared" si="149"/>
        <v>Работал</v>
      </c>
      <c r="P20" s="115" t="str">
        <f t="shared" si="149"/>
        <v>Работал</v>
      </c>
      <c r="Q20" s="115" t="str">
        <f t="shared" si="149"/>
        <v>Работал</v>
      </c>
      <c r="R20" s="133" t="str">
        <f t="shared" si="149"/>
        <v/>
      </c>
      <c r="S20" s="133" t="str">
        <f t="shared" si="149"/>
        <v/>
      </c>
      <c r="T20" s="115" t="str">
        <f t="shared" si="149"/>
        <v>Работал</v>
      </c>
      <c r="U20" s="115" t="str">
        <f t="shared" si="149"/>
        <v>Работал</v>
      </c>
      <c r="V20" s="115" t="str">
        <f t="shared" si="149"/>
        <v>Работал</v>
      </c>
      <c r="W20" s="115" t="str">
        <f t="shared" si="149"/>
        <v>Работал</v>
      </c>
      <c r="X20" s="115" t="str">
        <f t="shared" si="149"/>
        <v>Работал</v>
      </c>
      <c r="Y20" s="133" t="str">
        <f t="shared" si="149"/>
        <v/>
      </c>
      <c r="Z20" s="133" t="str">
        <f t="shared" si="149"/>
        <v/>
      </c>
      <c r="AA20" s="115" t="str">
        <f t="shared" si="149"/>
        <v>Работал</v>
      </c>
      <c r="AB20" s="115" t="str">
        <f t="shared" si="149"/>
        <v>Работал</v>
      </c>
      <c r="AC20" s="115" t="str">
        <f t="shared" si="149"/>
        <v>Работал</v>
      </c>
      <c r="AD20" s="115" t="str">
        <f t="shared" si="149"/>
        <v>Работал</v>
      </c>
      <c r="AE20" s="115" t="str">
        <f t="shared" si="149"/>
        <v>Работал</v>
      </c>
      <c r="AF20" s="133" t="str">
        <f t="shared" si="149"/>
        <v/>
      </c>
      <c r="AG20" s="133" t="str">
        <f t="shared" si="149"/>
        <v/>
      </c>
      <c r="AH20" s="115" t="str">
        <f t="shared" si="149"/>
        <v>Работал</v>
      </c>
      <c r="AI20" s="115" t="str">
        <f t="shared" si="149"/>
        <v/>
      </c>
      <c r="AJ20" s="115" t="str">
        <f t="shared" si="149"/>
        <v/>
      </c>
    </row>
    <row r="21">
      <c r="A21" s="108">
        <v>25</v>
      </c>
      <c r="B21" s="113" t="str">
        <f>VLOOKUP($A21,Сотрудники!$A$3:$L$1202,2,0)</f>
        <v xml:space="preserve">Беседин Игорь</v>
      </c>
      <c r="C21" s="113" t="str">
        <f>VLOOKUP($A21,Сотрудники!$A$3:$L$1202,8,0)</f>
        <v xml:space="preserve">Нижний Новгород</v>
      </c>
      <c r="D21" s="133" t="str">
        <f t="shared" si="149"/>
        <v/>
      </c>
      <c r="E21" s="133" t="str">
        <f t="shared" si="149"/>
        <v/>
      </c>
      <c r="F21" s="115" t="str">
        <f t="shared" si="149"/>
        <v>Работал</v>
      </c>
      <c r="G21" s="115" t="str">
        <f t="shared" si="149"/>
        <v>Работал</v>
      </c>
      <c r="H21" s="115" t="str">
        <f t="shared" si="149"/>
        <v>Работал</v>
      </c>
      <c r="I21" s="115" t="str">
        <f t="shared" si="149"/>
        <v>Работал</v>
      </c>
      <c r="J21" s="115" t="str">
        <f t="shared" si="149"/>
        <v>Работал</v>
      </c>
      <c r="K21" s="133" t="str">
        <f t="shared" si="149"/>
        <v/>
      </c>
      <c r="L21" s="133" t="str">
        <f t="shared" si="149"/>
        <v/>
      </c>
      <c r="M21" s="115" t="str">
        <f t="shared" si="149"/>
        <v>Работал</v>
      </c>
      <c r="N21" s="115" t="str">
        <f t="shared" si="149"/>
        <v>Работал</v>
      </c>
      <c r="O21" s="115" t="str">
        <f t="shared" si="149"/>
        <v>Работал</v>
      </c>
      <c r="P21" s="115" t="str">
        <f t="shared" si="149"/>
        <v>Работал</v>
      </c>
      <c r="Q21" s="115" t="str">
        <f t="shared" si="149"/>
        <v>Работал</v>
      </c>
      <c r="R21" s="133" t="str">
        <f t="shared" si="149"/>
        <v/>
      </c>
      <c r="S21" s="133" t="str">
        <f t="shared" si="149"/>
        <v/>
      </c>
      <c r="T21" s="115" t="str">
        <f t="shared" si="149"/>
        <v>Работал</v>
      </c>
      <c r="U21" s="115" t="str">
        <f t="shared" si="149"/>
        <v>Работал</v>
      </c>
      <c r="V21" s="115" t="str">
        <f t="shared" si="149"/>
        <v>Работал</v>
      </c>
      <c r="W21" s="115" t="str">
        <f t="shared" si="149"/>
        <v>Работал</v>
      </c>
      <c r="X21" s="115" t="str">
        <f t="shared" si="149"/>
        <v>Работал</v>
      </c>
      <c r="Y21" s="133" t="str">
        <f t="shared" si="149"/>
        <v/>
      </c>
      <c r="Z21" s="133" t="str">
        <f t="shared" si="149"/>
        <v/>
      </c>
      <c r="AA21" s="115" t="str">
        <f t="shared" si="149"/>
        <v>Работал</v>
      </c>
      <c r="AB21" s="115" t="str">
        <f t="shared" si="149"/>
        <v>Работал</v>
      </c>
      <c r="AC21" s="115" t="str">
        <f t="shared" si="149"/>
        <v>Работал</v>
      </c>
      <c r="AD21" s="115" t="str">
        <f t="shared" si="149"/>
        <v>Работал</v>
      </c>
      <c r="AE21" s="115" t="str">
        <f t="shared" si="149"/>
        <v>Работал</v>
      </c>
      <c r="AF21" s="133" t="str">
        <f t="shared" si="149"/>
        <v/>
      </c>
      <c r="AG21" s="133" t="str">
        <f t="shared" si="149"/>
        <v/>
      </c>
      <c r="AH21" s="115" t="str">
        <f t="shared" si="149"/>
        <v>Работал</v>
      </c>
      <c r="AI21" s="115" t="str">
        <f t="shared" si="149"/>
        <v/>
      </c>
      <c r="AJ21" s="115" t="str">
        <f t="shared" si="149"/>
        <v/>
      </c>
    </row>
    <row r="22">
      <c r="A22" s="108">
        <v>26</v>
      </c>
      <c r="B22" s="113" t="str">
        <f>VLOOKUP($A22,Сотрудники!$A$3:$L$1202,2,0)</f>
        <v xml:space="preserve">Молчанов Роман</v>
      </c>
      <c r="C22" s="113" t="str">
        <f>VLOOKUP($A22,Сотрудники!$A$3:$L$1202,8,0)</f>
        <v>Москва</v>
      </c>
      <c r="D22" s="133" t="str">
        <f t="shared" si="149"/>
        <v/>
      </c>
      <c r="E22" s="133" t="str">
        <f t="shared" si="149"/>
        <v/>
      </c>
      <c r="F22" s="115" t="str">
        <f t="shared" si="149"/>
        <v>Работал</v>
      </c>
      <c r="G22" s="115" t="str">
        <f t="shared" si="149"/>
        <v>Работал</v>
      </c>
      <c r="H22" s="115" t="str">
        <f t="shared" si="149"/>
        <v>Работал</v>
      </c>
      <c r="I22" s="115" t="str">
        <f t="shared" si="149"/>
        <v>Работал</v>
      </c>
      <c r="J22" s="115" t="str">
        <f t="shared" si="149"/>
        <v>Работал</v>
      </c>
      <c r="K22" s="133" t="str">
        <f t="shared" si="149"/>
        <v/>
      </c>
      <c r="L22" s="133" t="str">
        <f t="shared" si="149"/>
        <v/>
      </c>
      <c r="M22" s="115" t="str">
        <f t="shared" si="149"/>
        <v>Работал</v>
      </c>
      <c r="N22" s="115" t="str">
        <f t="shared" si="149"/>
        <v>Работал</v>
      </c>
      <c r="O22" s="115" t="str">
        <f t="shared" si="149"/>
        <v>Работал</v>
      </c>
      <c r="P22" s="115" t="str">
        <f t="shared" si="149"/>
        <v>Работал</v>
      </c>
      <c r="Q22" s="115" t="str">
        <f t="shared" si="149"/>
        <v>Работал</v>
      </c>
      <c r="R22" s="133" t="str">
        <f t="shared" si="149"/>
        <v/>
      </c>
      <c r="S22" s="133" t="str">
        <f t="shared" si="149"/>
        <v/>
      </c>
      <c r="T22" s="115" t="str">
        <f t="shared" si="149"/>
        <v>Выходной</v>
      </c>
      <c r="U22" s="115" t="str">
        <f t="shared" si="149"/>
        <v>Выходной</v>
      </c>
      <c r="V22" s="115" t="str">
        <f t="shared" si="149"/>
        <v>Выходной</v>
      </c>
      <c r="W22" s="115" t="str">
        <f t="shared" si="149"/>
        <v>Выходной</v>
      </c>
      <c r="X22" s="115" t="str">
        <f t="shared" si="149"/>
        <v>Выходной</v>
      </c>
      <c r="Y22" s="133" t="str">
        <f t="shared" si="149"/>
        <v>Выходной</v>
      </c>
      <c r="Z22" s="133" t="str">
        <f t="shared" si="149"/>
        <v>Выходной</v>
      </c>
      <c r="AA22" s="115" t="str">
        <f t="shared" si="149"/>
        <v>Выходной</v>
      </c>
      <c r="AB22" s="115" t="str">
        <f t="shared" si="149"/>
        <v>Выходной</v>
      </c>
      <c r="AC22" s="115" t="str">
        <f t="shared" si="149"/>
        <v>Выходной</v>
      </c>
      <c r="AD22" s="115" t="str">
        <f t="shared" si="149"/>
        <v>Выходной</v>
      </c>
      <c r="AE22" s="115" t="str">
        <f t="shared" si="149"/>
        <v>Выходной</v>
      </c>
      <c r="AF22" s="133" t="str">
        <f t="shared" si="149"/>
        <v>Выходной</v>
      </c>
      <c r="AG22" s="133" t="str">
        <f t="shared" si="149"/>
        <v>Выходной</v>
      </c>
      <c r="AH22" s="115" t="str">
        <f t="shared" si="149"/>
        <v>Работал</v>
      </c>
      <c r="AI22" s="115" t="str">
        <f t="shared" si="149"/>
        <v/>
      </c>
      <c r="AJ22" s="115" t="str">
        <f t="shared" si="149"/>
        <v/>
      </c>
    </row>
    <row r="23">
      <c r="A23" s="108">
        <v>27</v>
      </c>
      <c r="B23" s="113" t="str">
        <f>VLOOKUP($A23,Сотрудники!$A$3:$L$1202,2,0)</f>
        <v xml:space="preserve">Пузанов Андрей</v>
      </c>
      <c r="C23" s="113" t="str">
        <f>VLOOKUP($A23,Сотрудники!$A$3:$L$1202,8,0)</f>
        <v>Москва</v>
      </c>
      <c r="D23" s="133" t="str">
        <f t="shared" si="149"/>
        <v/>
      </c>
      <c r="E23" s="133" t="str">
        <f t="shared" si="149"/>
        <v/>
      </c>
      <c r="F23" s="115" t="str">
        <f t="shared" si="149"/>
        <v>Работал</v>
      </c>
      <c r="G23" s="115" t="str">
        <f t="shared" si="149"/>
        <v>Работал</v>
      </c>
      <c r="H23" s="115" t="str">
        <f t="shared" si="149"/>
        <v>Работал</v>
      </c>
      <c r="I23" s="115" t="str">
        <f t="shared" si="149"/>
        <v>Работал</v>
      </c>
      <c r="J23" s="115" t="str">
        <f t="shared" si="149"/>
        <v>Работал</v>
      </c>
      <c r="K23" s="133" t="str">
        <f t="shared" si="149"/>
        <v/>
      </c>
      <c r="L23" s="133" t="str">
        <f t="shared" si="149"/>
        <v/>
      </c>
      <c r="M23" s="115" t="str">
        <f t="shared" si="149"/>
        <v>Работал</v>
      </c>
      <c r="N23" s="115" t="str">
        <f t="shared" si="149"/>
        <v>Работал</v>
      </c>
      <c r="O23" s="115" t="str">
        <f t="shared" si="149"/>
        <v>Работал</v>
      </c>
      <c r="P23" s="115" t="str">
        <f t="shared" si="149"/>
        <v>Работал</v>
      </c>
      <c r="Q23" s="115" t="str">
        <f t="shared" si="149"/>
        <v>Работал</v>
      </c>
      <c r="R23" s="133" t="str">
        <f t="shared" si="149"/>
        <v/>
      </c>
      <c r="S23" s="133" t="str">
        <f t="shared" si="149"/>
        <v/>
      </c>
      <c r="T23" s="115" t="str">
        <f t="shared" si="149"/>
        <v>Работал</v>
      </c>
      <c r="U23" s="115" t="str">
        <f t="shared" si="149"/>
        <v>Работал</v>
      </c>
      <c r="V23" s="115" t="str">
        <f t="shared" si="149"/>
        <v>Работал</v>
      </c>
      <c r="W23" s="115" t="str">
        <f t="shared" si="149"/>
        <v>Работал</v>
      </c>
      <c r="X23" s="115" t="str">
        <f t="shared" si="149"/>
        <v>Работал</v>
      </c>
      <c r="Y23" s="133" t="str">
        <f t="shared" si="149"/>
        <v/>
      </c>
      <c r="Z23" s="133" t="str">
        <f t="shared" si="149"/>
        <v/>
      </c>
      <c r="AA23" s="115" t="str">
        <f t="shared" si="149"/>
        <v>Работал</v>
      </c>
      <c r="AB23" s="115" t="str">
        <f t="shared" si="149"/>
        <v>Работал</v>
      </c>
      <c r="AC23" s="115" t="str">
        <f t="shared" si="149"/>
        <v>Работал</v>
      </c>
      <c r="AD23" s="115" t="str">
        <f t="shared" si="149"/>
        <v>Работал</v>
      </c>
      <c r="AE23" s="115" t="str">
        <f t="shared" si="149"/>
        <v>Работал</v>
      </c>
      <c r="AF23" s="133" t="str">
        <f t="shared" si="149"/>
        <v/>
      </c>
      <c r="AG23" s="133" t="str">
        <f t="shared" si="149"/>
        <v/>
      </c>
      <c r="AH23" s="115" t="str">
        <f t="shared" si="149"/>
        <v>Работал</v>
      </c>
      <c r="AI23" s="115" t="str">
        <f t="shared" si="149"/>
        <v/>
      </c>
      <c r="AJ23" s="115" t="str">
        <f t="shared" si="149"/>
        <v/>
      </c>
    </row>
    <row r="24">
      <c r="A24" s="108">
        <v>28</v>
      </c>
      <c r="B24" s="113" t="str">
        <f>VLOOKUP($A24,Сотрудники!$A$3:$L$1202,2,0)</f>
        <v xml:space="preserve">Хотулев Дмитрий</v>
      </c>
      <c r="C24" s="113" t="str">
        <f>VLOOKUP($A24,Сотрудники!$A$3:$L$1202,8,0)</f>
        <v>Саратов</v>
      </c>
      <c r="D24" s="133" t="str">
        <f t="shared" si="149"/>
        <v/>
      </c>
      <c r="E24" s="133" t="str">
        <f t="shared" si="149"/>
        <v/>
      </c>
      <c r="F24" s="115" t="str">
        <f t="shared" si="149"/>
        <v>Работал</v>
      </c>
      <c r="G24" s="115" t="str">
        <f t="shared" si="149"/>
        <v>Работал</v>
      </c>
      <c r="H24" s="115" t="str">
        <f t="shared" si="149"/>
        <v>Работал</v>
      </c>
      <c r="I24" s="115" t="str">
        <f t="shared" si="149"/>
        <v>Работал</v>
      </c>
      <c r="J24" s="115" t="str">
        <f t="shared" si="149"/>
        <v>Работал</v>
      </c>
      <c r="K24" s="133" t="str">
        <f t="shared" si="149"/>
        <v/>
      </c>
      <c r="L24" s="133" t="str">
        <f t="shared" si="149"/>
        <v/>
      </c>
      <c r="M24" s="115" t="str">
        <f t="shared" si="149"/>
        <v>Работал</v>
      </c>
      <c r="N24" s="115" t="str">
        <f t="shared" si="149"/>
        <v>Работал</v>
      </c>
      <c r="O24" s="115" t="str">
        <f t="shared" si="149"/>
        <v>Работал</v>
      </c>
      <c r="P24" s="115" t="str">
        <f t="shared" si="149"/>
        <v>Работал</v>
      </c>
      <c r="Q24" s="115" t="str">
        <f t="shared" si="149"/>
        <v>Работал</v>
      </c>
      <c r="R24" s="133" t="str">
        <f t="shared" si="149"/>
        <v/>
      </c>
      <c r="S24" s="133" t="str">
        <f t="shared" si="149"/>
        <v/>
      </c>
      <c r="T24" s="115" t="str">
        <f t="shared" si="149"/>
        <v>Выходной</v>
      </c>
      <c r="U24" s="115" t="str">
        <f t="shared" si="149"/>
        <v>Выходной</v>
      </c>
      <c r="V24" s="115" t="str">
        <f t="shared" si="149"/>
        <v>Выходной</v>
      </c>
      <c r="W24" s="115" t="str">
        <f t="shared" si="149"/>
        <v>Выходной</v>
      </c>
      <c r="X24" s="115" t="str">
        <f t="shared" si="149"/>
        <v>Выходной</v>
      </c>
      <c r="Y24" s="133" t="str">
        <f t="shared" si="149"/>
        <v/>
      </c>
      <c r="Z24" s="133" t="str">
        <f t="shared" si="149"/>
        <v/>
      </c>
      <c r="AA24" s="115" t="str">
        <f t="shared" si="149"/>
        <v>Выходной</v>
      </c>
      <c r="AB24" s="115" t="str">
        <f t="shared" si="149"/>
        <v>Выходной</v>
      </c>
      <c r="AC24" s="115" t="str">
        <f t="shared" si="149"/>
        <v>Выходной</v>
      </c>
      <c r="AD24" s="115" t="str">
        <f t="shared" si="149"/>
        <v>Выходной</v>
      </c>
      <c r="AE24" s="115" t="str">
        <f t="shared" si="149"/>
        <v>Выходной</v>
      </c>
      <c r="AF24" s="133" t="str">
        <f t="shared" si="149"/>
        <v/>
      </c>
      <c r="AG24" s="133" t="str">
        <f t="shared" si="149"/>
        <v/>
      </c>
      <c r="AH24" s="115" t="str">
        <f t="shared" si="149"/>
        <v>Работал</v>
      </c>
      <c r="AI24" s="115" t="str">
        <f t="shared" si="149"/>
        <v/>
      </c>
      <c r="AJ24" s="115" t="str">
        <f t="shared" si="149"/>
        <v/>
      </c>
    </row>
    <row r="25">
      <c r="A25" s="108">
        <v>30</v>
      </c>
      <c r="B25" s="113" t="str">
        <f>VLOOKUP($A25,Сотрудники!$A$3:$L$1202,2,0)</f>
        <v xml:space="preserve">Тарасов Алексей</v>
      </c>
      <c r="C25" s="113" t="str">
        <f>VLOOKUP($A25,Сотрудники!$A$3:$L$1202,8,0)</f>
        <v>СПБ</v>
      </c>
      <c r="D25" s="133" t="str">
        <f t="shared" ref="D25:AJ46" si="150">IF(ISBLANK(D78),"",IF(D78=0,"Выходной",IF(D78&lt;&gt;0,"Работал","")))</f>
        <v/>
      </c>
      <c r="E25" s="133" t="str">
        <f t="shared" si="150"/>
        <v/>
      </c>
      <c r="F25" s="115" t="str">
        <f t="shared" si="150"/>
        <v>Работал</v>
      </c>
      <c r="G25" s="115" t="str">
        <f t="shared" si="150"/>
        <v>Работал</v>
      </c>
      <c r="H25" s="115" t="str">
        <f t="shared" si="150"/>
        <v>Работал</v>
      </c>
      <c r="I25" s="115" t="str">
        <f t="shared" si="150"/>
        <v>Работал</v>
      </c>
      <c r="J25" s="115" t="str">
        <f t="shared" si="150"/>
        <v>Работал</v>
      </c>
      <c r="K25" s="133" t="str">
        <f t="shared" si="150"/>
        <v/>
      </c>
      <c r="L25" s="133" t="str">
        <f t="shared" si="150"/>
        <v/>
      </c>
      <c r="M25" s="115" t="str">
        <f t="shared" si="150"/>
        <v>Работал</v>
      </c>
      <c r="N25" s="115" t="str">
        <f t="shared" si="150"/>
        <v>Работал</v>
      </c>
      <c r="O25" s="115" t="str">
        <f t="shared" si="150"/>
        <v>Работал</v>
      </c>
      <c r="P25" s="115" t="str">
        <f t="shared" si="150"/>
        <v>Работал</v>
      </c>
      <c r="Q25" s="115" t="str">
        <f t="shared" si="150"/>
        <v>Работал</v>
      </c>
      <c r="R25" s="133" t="str">
        <f t="shared" si="150"/>
        <v/>
      </c>
      <c r="S25" s="133" t="str">
        <f t="shared" si="150"/>
        <v/>
      </c>
      <c r="T25" s="115" t="str">
        <f t="shared" si="150"/>
        <v>Работал</v>
      </c>
      <c r="U25" s="115" t="str">
        <f t="shared" si="150"/>
        <v>Работал</v>
      </c>
      <c r="V25" s="115" t="str">
        <f t="shared" si="150"/>
        <v>Работал</v>
      </c>
      <c r="W25" s="115" t="str">
        <f t="shared" si="150"/>
        <v>Работал</v>
      </c>
      <c r="X25" s="115" t="str">
        <f t="shared" si="150"/>
        <v>Работал</v>
      </c>
      <c r="Y25" s="133" t="str">
        <f t="shared" si="150"/>
        <v/>
      </c>
      <c r="Z25" s="133" t="str">
        <f t="shared" si="150"/>
        <v/>
      </c>
      <c r="AA25" s="115" t="str">
        <f t="shared" si="150"/>
        <v>Работал</v>
      </c>
      <c r="AB25" s="115" t="str">
        <f t="shared" si="150"/>
        <v>Работал</v>
      </c>
      <c r="AC25" s="115" t="str">
        <f t="shared" si="150"/>
        <v>Работал</v>
      </c>
      <c r="AD25" s="115" t="str">
        <f t="shared" si="150"/>
        <v>Работал</v>
      </c>
      <c r="AE25" s="115" t="str">
        <f t="shared" si="150"/>
        <v>Работал</v>
      </c>
      <c r="AF25" s="133" t="str">
        <f t="shared" si="150"/>
        <v/>
      </c>
      <c r="AG25" s="133" t="str">
        <f t="shared" si="150"/>
        <v/>
      </c>
      <c r="AH25" s="115" t="str">
        <f t="shared" si="150"/>
        <v>Работал</v>
      </c>
      <c r="AI25" s="115" t="str">
        <f t="shared" si="150"/>
        <v/>
      </c>
      <c r="AJ25" s="115" t="str">
        <f t="shared" si="150"/>
        <v/>
      </c>
    </row>
    <row r="26">
      <c r="A26" s="108">
        <v>31</v>
      </c>
      <c r="B26" s="113" t="str">
        <f>VLOOKUP($A26,Сотрудники!$A$3:$L$1202,2,0)</f>
        <v xml:space="preserve">Саринков Андрей</v>
      </c>
      <c r="C26" s="113" t="str">
        <f>VLOOKUP($A26,Сотрудники!$A$3:$L$1202,8,0)</f>
        <v>Москва</v>
      </c>
      <c r="D26" s="133" t="str">
        <f t="shared" si="150"/>
        <v/>
      </c>
      <c r="E26" s="133" t="str">
        <f t="shared" si="150"/>
        <v/>
      </c>
      <c r="F26" s="115" t="str">
        <f t="shared" si="150"/>
        <v>Работал</v>
      </c>
      <c r="G26" s="115" t="str">
        <f t="shared" si="150"/>
        <v>Работал</v>
      </c>
      <c r="H26" s="115" t="str">
        <f t="shared" si="150"/>
        <v>Работал</v>
      </c>
      <c r="I26" s="115" t="str">
        <f t="shared" si="150"/>
        <v>Работал</v>
      </c>
      <c r="J26" s="115" t="str">
        <f t="shared" si="150"/>
        <v>Работал</v>
      </c>
      <c r="K26" s="133" t="str">
        <f t="shared" si="150"/>
        <v/>
      </c>
      <c r="L26" s="133" t="str">
        <f t="shared" si="150"/>
        <v/>
      </c>
      <c r="M26" s="115" t="str">
        <f t="shared" si="150"/>
        <v>Работал</v>
      </c>
      <c r="N26" s="115" t="str">
        <f t="shared" si="150"/>
        <v>Работал</v>
      </c>
      <c r="O26" s="115" t="str">
        <f t="shared" si="150"/>
        <v>Работал</v>
      </c>
      <c r="P26" s="115" t="str">
        <f t="shared" si="150"/>
        <v>Работал</v>
      </c>
      <c r="Q26" s="115" t="str">
        <f t="shared" si="150"/>
        <v>Работал</v>
      </c>
      <c r="R26" s="133" t="str">
        <f t="shared" si="150"/>
        <v/>
      </c>
      <c r="S26" s="133" t="str">
        <f t="shared" si="150"/>
        <v/>
      </c>
      <c r="T26" s="115" t="str">
        <f t="shared" si="150"/>
        <v>Работал</v>
      </c>
      <c r="U26" s="115" t="str">
        <f t="shared" si="150"/>
        <v>Работал</v>
      </c>
      <c r="V26" s="115" t="str">
        <f t="shared" si="150"/>
        <v>Работал</v>
      </c>
      <c r="W26" s="115" t="str">
        <f t="shared" si="150"/>
        <v>Работал</v>
      </c>
      <c r="X26" s="115" t="str">
        <f t="shared" si="150"/>
        <v>Работал</v>
      </c>
      <c r="Y26" s="133" t="str">
        <f t="shared" si="150"/>
        <v/>
      </c>
      <c r="Z26" s="133" t="str">
        <f t="shared" si="150"/>
        <v/>
      </c>
      <c r="AA26" s="115" t="str">
        <f t="shared" si="150"/>
        <v>Работал</v>
      </c>
      <c r="AB26" s="115" t="str">
        <f t="shared" si="150"/>
        <v>Работал</v>
      </c>
      <c r="AC26" s="115" t="str">
        <f t="shared" si="150"/>
        <v>Работал</v>
      </c>
      <c r="AD26" s="115" t="str">
        <f t="shared" si="150"/>
        <v>Работал</v>
      </c>
      <c r="AE26" s="115" t="str">
        <f t="shared" si="150"/>
        <v>Работал</v>
      </c>
      <c r="AF26" s="133" t="str">
        <f t="shared" si="150"/>
        <v/>
      </c>
      <c r="AG26" s="133" t="str">
        <f t="shared" si="150"/>
        <v/>
      </c>
      <c r="AH26" s="115" t="str">
        <f t="shared" si="150"/>
        <v>Работал</v>
      </c>
      <c r="AI26" s="115" t="str">
        <f t="shared" si="150"/>
        <v/>
      </c>
      <c r="AJ26" s="115" t="str">
        <f t="shared" si="150"/>
        <v/>
      </c>
    </row>
    <row r="27">
      <c r="A27" s="108">
        <v>33</v>
      </c>
      <c r="B27" s="113" t="str">
        <f>VLOOKUP($A27,Сотрудники!$A$3:$L$1202,2,0)</f>
        <v xml:space="preserve">Киевский Сергей</v>
      </c>
      <c r="C27" s="113" t="str">
        <f>VLOOKUP($A27,Сотрудники!$A$3:$L$1202,8,0)</f>
        <v>Москва</v>
      </c>
      <c r="D27" s="133" t="str">
        <f t="shared" si="150"/>
        <v/>
      </c>
      <c r="E27" s="133" t="str">
        <f t="shared" si="150"/>
        <v/>
      </c>
      <c r="F27" s="115" t="str">
        <f t="shared" si="150"/>
        <v>Работал</v>
      </c>
      <c r="G27" s="115" t="str">
        <f t="shared" si="150"/>
        <v>Работал</v>
      </c>
      <c r="H27" s="115" t="str">
        <f t="shared" si="150"/>
        <v>Работал</v>
      </c>
      <c r="I27" s="115" t="str">
        <f t="shared" si="150"/>
        <v>Работал</v>
      </c>
      <c r="J27" s="115" t="str">
        <f t="shared" si="150"/>
        <v>Работал</v>
      </c>
      <c r="K27" s="133" t="str">
        <f t="shared" si="150"/>
        <v/>
      </c>
      <c r="L27" s="133" t="str">
        <f t="shared" si="150"/>
        <v/>
      </c>
      <c r="M27" s="115" t="str">
        <f t="shared" si="150"/>
        <v>Работал</v>
      </c>
      <c r="N27" s="115" t="str">
        <f t="shared" si="150"/>
        <v>Работал</v>
      </c>
      <c r="O27" s="115" t="str">
        <f t="shared" si="150"/>
        <v>Работал</v>
      </c>
      <c r="P27" s="115" t="str">
        <f t="shared" si="150"/>
        <v>Работал</v>
      </c>
      <c r="Q27" s="115" t="str">
        <f t="shared" si="150"/>
        <v>Работал</v>
      </c>
      <c r="R27" s="133" t="str">
        <f t="shared" si="150"/>
        <v/>
      </c>
      <c r="S27" s="133" t="str">
        <f t="shared" si="150"/>
        <v/>
      </c>
      <c r="T27" s="115" t="str">
        <f t="shared" si="150"/>
        <v>Работал</v>
      </c>
      <c r="U27" s="115" t="str">
        <f t="shared" si="150"/>
        <v>Работал</v>
      </c>
      <c r="V27" s="115" t="str">
        <f t="shared" si="150"/>
        <v>Работал</v>
      </c>
      <c r="W27" s="115" t="str">
        <f t="shared" si="150"/>
        <v>Работал</v>
      </c>
      <c r="X27" s="115" t="str">
        <f t="shared" si="150"/>
        <v>Работал</v>
      </c>
      <c r="Y27" s="133" t="str">
        <f t="shared" si="150"/>
        <v/>
      </c>
      <c r="Z27" s="133" t="str">
        <f t="shared" si="150"/>
        <v/>
      </c>
      <c r="AA27" s="115" t="str">
        <f t="shared" si="150"/>
        <v>Работал</v>
      </c>
      <c r="AB27" s="115" t="str">
        <f t="shared" si="150"/>
        <v>Работал</v>
      </c>
      <c r="AC27" s="115" t="str">
        <f t="shared" si="150"/>
        <v>Работал</v>
      </c>
      <c r="AD27" s="115" t="str">
        <f t="shared" si="150"/>
        <v>Работал</v>
      </c>
      <c r="AE27" s="115" t="str">
        <f t="shared" si="150"/>
        <v>Работал</v>
      </c>
      <c r="AF27" s="133" t="str">
        <f t="shared" si="150"/>
        <v/>
      </c>
      <c r="AG27" s="133" t="str">
        <f t="shared" si="150"/>
        <v/>
      </c>
      <c r="AH27" s="115" t="str">
        <f t="shared" si="150"/>
        <v>Работал</v>
      </c>
      <c r="AI27" s="115" t="str">
        <f t="shared" si="150"/>
        <v/>
      </c>
      <c r="AJ27" s="115" t="str">
        <f t="shared" si="150"/>
        <v/>
      </c>
    </row>
    <row r="28">
      <c r="A28" s="108">
        <v>35</v>
      </c>
      <c r="B28" s="113" t="str">
        <f>VLOOKUP($A28,Сотрудники!$A$3:$L$1202,2,0)</f>
        <v xml:space="preserve">Дмитриев Николай</v>
      </c>
      <c r="C28" s="113" t="str">
        <f>VLOOKUP($A28,Сотрудники!$A$3:$L$1202,8,0)</f>
        <v>Москва</v>
      </c>
      <c r="D28" s="133" t="str">
        <f t="shared" si="150"/>
        <v/>
      </c>
      <c r="E28" s="133" t="str">
        <f t="shared" si="150"/>
        <v/>
      </c>
      <c r="F28" s="115" t="str">
        <f t="shared" si="150"/>
        <v>Работал</v>
      </c>
      <c r="G28" s="115" t="str">
        <f t="shared" si="150"/>
        <v>Работал</v>
      </c>
      <c r="H28" s="115" t="str">
        <f t="shared" si="150"/>
        <v>Работал</v>
      </c>
      <c r="I28" s="115" t="str">
        <f t="shared" si="150"/>
        <v>Работал</v>
      </c>
      <c r="J28" s="115" t="str">
        <f t="shared" si="150"/>
        <v>Работал</v>
      </c>
      <c r="K28" s="133" t="str">
        <f t="shared" si="150"/>
        <v/>
      </c>
      <c r="L28" s="133" t="str">
        <f t="shared" si="150"/>
        <v/>
      </c>
      <c r="M28" s="115" t="str">
        <f t="shared" si="150"/>
        <v>Работал</v>
      </c>
      <c r="N28" s="115" t="str">
        <f t="shared" si="150"/>
        <v>Работал</v>
      </c>
      <c r="O28" s="115" t="str">
        <f t="shared" si="150"/>
        <v>Работал</v>
      </c>
      <c r="P28" s="115" t="str">
        <f t="shared" si="150"/>
        <v>Работал</v>
      </c>
      <c r="Q28" s="115" t="str">
        <f t="shared" si="150"/>
        <v>Работал</v>
      </c>
      <c r="R28" s="133" t="str">
        <f t="shared" si="150"/>
        <v/>
      </c>
      <c r="S28" s="133" t="str">
        <f t="shared" si="150"/>
        <v/>
      </c>
      <c r="T28" s="115" t="str">
        <f t="shared" si="150"/>
        <v>Работал</v>
      </c>
      <c r="U28" s="115" t="str">
        <f t="shared" si="150"/>
        <v>Работал</v>
      </c>
      <c r="V28" s="115" t="str">
        <f t="shared" si="150"/>
        <v>Работал</v>
      </c>
      <c r="W28" s="115" t="str">
        <f t="shared" si="150"/>
        <v>Работал</v>
      </c>
      <c r="X28" s="115" t="str">
        <f t="shared" si="150"/>
        <v>Работал</v>
      </c>
      <c r="Y28" s="133" t="str">
        <f t="shared" si="150"/>
        <v/>
      </c>
      <c r="Z28" s="133" t="str">
        <f t="shared" si="150"/>
        <v/>
      </c>
      <c r="AA28" s="115" t="str">
        <f t="shared" si="150"/>
        <v>Работал</v>
      </c>
      <c r="AB28" s="115" t="str">
        <f t="shared" si="150"/>
        <v>Работал</v>
      </c>
      <c r="AC28" s="115" t="str">
        <f t="shared" si="150"/>
        <v>Работал</v>
      </c>
      <c r="AD28" s="115" t="str">
        <f t="shared" si="150"/>
        <v>Работал</v>
      </c>
      <c r="AE28" s="115" t="str">
        <f t="shared" si="150"/>
        <v>Работал</v>
      </c>
      <c r="AF28" s="133" t="str">
        <f t="shared" si="150"/>
        <v/>
      </c>
      <c r="AG28" s="133" t="str">
        <f t="shared" si="150"/>
        <v/>
      </c>
      <c r="AH28" s="115" t="str">
        <f t="shared" si="150"/>
        <v>Работал</v>
      </c>
      <c r="AI28" s="115" t="str">
        <f t="shared" si="150"/>
        <v/>
      </c>
      <c r="AJ28" s="115" t="str">
        <f t="shared" si="150"/>
        <v/>
      </c>
    </row>
    <row r="29">
      <c r="A29" s="108">
        <v>36</v>
      </c>
      <c r="B29" s="113" t="str">
        <f>VLOOKUP($A29,Сотрудники!$A$3:$L$1202,2,0)</f>
        <v xml:space="preserve">Юркин Николай</v>
      </c>
      <c r="C29" s="113" t="str">
        <f>VLOOKUP($A29,Сотрудники!$A$3:$L$1202,8,0)</f>
        <v>Москва</v>
      </c>
      <c r="D29" s="133" t="str">
        <f t="shared" si="150"/>
        <v/>
      </c>
      <c r="E29" s="133" t="str">
        <f t="shared" si="150"/>
        <v/>
      </c>
      <c r="F29" s="115" t="str">
        <f t="shared" si="150"/>
        <v>Работал</v>
      </c>
      <c r="G29" s="115" t="str">
        <f t="shared" si="150"/>
        <v>Работал</v>
      </c>
      <c r="H29" s="115" t="str">
        <f t="shared" si="150"/>
        <v>Работал</v>
      </c>
      <c r="I29" s="115" t="str">
        <f t="shared" si="150"/>
        <v>Работал</v>
      </c>
      <c r="J29" s="115" t="str">
        <f t="shared" si="150"/>
        <v>Работал</v>
      </c>
      <c r="K29" s="133" t="str">
        <f t="shared" si="150"/>
        <v/>
      </c>
      <c r="L29" s="133" t="str">
        <f t="shared" si="150"/>
        <v/>
      </c>
      <c r="M29" s="115" t="str">
        <f t="shared" si="150"/>
        <v>Работал</v>
      </c>
      <c r="N29" s="115" t="str">
        <f t="shared" si="150"/>
        <v>Работал</v>
      </c>
      <c r="O29" s="115" t="str">
        <f t="shared" si="150"/>
        <v>Работал</v>
      </c>
      <c r="P29" s="115" t="str">
        <f t="shared" si="150"/>
        <v>Работал</v>
      </c>
      <c r="Q29" s="115" t="str">
        <f t="shared" si="150"/>
        <v>Работал</v>
      </c>
      <c r="R29" s="133" t="str">
        <f t="shared" si="150"/>
        <v/>
      </c>
      <c r="S29" s="133" t="str">
        <f t="shared" si="150"/>
        <v/>
      </c>
      <c r="T29" s="115" t="str">
        <f t="shared" si="150"/>
        <v>Работал</v>
      </c>
      <c r="U29" s="115" t="str">
        <f t="shared" si="150"/>
        <v>Работал</v>
      </c>
      <c r="V29" s="115" t="str">
        <f t="shared" si="150"/>
        <v>Работал</v>
      </c>
      <c r="W29" s="115" t="str">
        <f t="shared" si="150"/>
        <v>Работал</v>
      </c>
      <c r="X29" s="115" t="str">
        <f t="shared" si="150"/>
        <v>Работал</v>
      </c>
      <c r="Y29" s="133" t="str">
        <f t="shared" si="150"/>
        <v/>
      </c>
      <c r="Z29" s="133" t="str">
        <f t="shared" si="150"/>
        <v/>
      </c>
      <c r="AA29" s="115" t="str">
        <f t="shared" si="150"/>
        <v>Работал</v>
      </c>
      <c r="AB29" s="115" t="str">
        <f t="shared" si="150"/>
        <v>Работал</v>
      </c>
      <c r="AC29" s="115" t="str">
        <f t="shared" si="150"/>
        <v>Работал</v>
      </c>
      <c r="AD29" s="115" t="str">
        <f t="shared" si="150"/>
        <v>Работал</v>
      </c>
      <c r="AE29" s="115" t="str">
        <f t="shared" si="150"/>
        <v>Работал</v>
      </c>
      <c r="AF29" s="133" t="str">
        <f t="shared" si="150"/>
        <v/>
      </c>
      <c r="AG29" s="133" t="str">
        <f t="shared" si="150"/>
        <v/>
      </c>
      <c r="AH29" s="115" t="str">
        <f t="shared" si="150"/>
        <v>Работал</v>
      </c>
      <c r="AI29" s="115" t="str">
        <f t="shared" si="150"/>
        <v/>
      </c>
      <c r="AJ29" s="115" t="str">
        <f t="shared" si="150"/>
        <v/>
      </c>
    </row>
    <row r="30">
      <c r="A30" s="108">
        <v>37</v>
      </c>
      <c r="B30" s="113" t="str">
        <f>VLOOKUP($A30,Сотрудники!$A$3:$L$1202,2,0)</f>
        <v xml:space="preserve">Ионов Евгений</v>
      </c>
      <c r="C30" s="113" t="str">
        <f>VLOOKUP($A30,Сотрудники!$A$3:$L$1202,8,0)</f>
        <v>Москва</v>
      </c>
      <c r="D30" s="133" t="str">
        <f t="shared" si="150"/>
        <v/>
      </c>
      <c r="E30" s="133" t="str">
        <f t="shared" si="150"/>
        <v/>
      </c>
      <c r="F30" s="115" t="str">
        <f t="shared" si="150"/>
        <v>Выходной</v>
      </c>
      <c r="G30" s="115" t="str">
        <f t="shared" si="150"/>
        <v>Выходной</v>
      </c>
      <c r="H30" s="115" t="str">
        <f t="shared" si="150"/>
        <v>Выходной</v>
      </c>
      <c r="I30" s="115" t="str">
        <f t="shared" si="150"/>
        <v>Выходной</v>
      </c>
      <c r="J30" s="115" t="str">
        <f t="shared" si="150"/>
        <v>Выходной</v>
      </c>
      <c r="K30" s="133" t="str">
        <f t="shared" si="150"/>
        <v/>
      </c>
      <c r="L30" s="133" t="str">
        <f t="shared" si="150"/>
        <v/>
      </c>
      <c r="M30" s="115" t="str">
        <f t="shared" si="150"/>
        <v>Работал</v>
      </c>
      <c r="N30" s="115" t="str">
        <f t="shared" si="150"/>
        <v>Работал</v>
      </c>
      <c r="O30" s="115" t="str">
        <f t="shared" si="150"/>
        <v>Работал</v>
      </c>
      <c r="P30" s="115" t="str">
        <f t="shared" si="150"/>
        <v>Работал</v>
      </c>
      <c r="Q30" s="115" t="str">
        <f t="shared" si="150"/>
        <v>Работал</v>
      </c>
      <c r="R30" s="133" t="str">
        <f t="shared" si="150"/>
        <v/>
      </c>
      <c r="S30" s="133" t="str">
        <f t="shared" si="150"/>
        <v/>
      </c>
      <c r="T30" s="115" t="str">
        <f t="shared" si="150"/>
        <v>Работал</v>
      </c>
      <c r="U30" s="115" t="str">
        <f t="shared" si="150"/>
        <v>Работал</v>
      </c>
      <c r="V30" s="115" t="str">
        <f t="shared" si="150"/>
        <v>Работал</v>
      </c>
      <c r="W30" s="115" t="str">
        <f t="shared" si="150"/>
        <v>Работал</v>
      </c>
      <c r="X30" s="115" t="str">
        <f t="shared" si="150"/>
        <v>Работал</v>
      </c>
      <c r="Y30" s="133" t="str">
        <f t="shared" si="150"/>
        <v/>
      </c>
      <c r="Z30" s="133" t="str">
        <f t="shared" si="150"/>
        <v/>
      </c>
      <c r="AA30" s="115" t="str">
        <f t="shared" si="150"/>
        <v>Работал</v>
      </c>
      <c r="AB30" s="115" t="str">
        <f t="shared" si="150"/>
        <v>Работал</v>
      </c>
      <c r="AC30" s="115" t="str">
        <f t="shared" si="150"/>
        <v>Работал</v>
      </c>
      <c r="AD30" s="115" t="str">
        <f t="shared" si="150"/>
        <v>Работал</v>
      </c>
      <c r="AE30" s="115" t="str">
        <f t="shared" si="150"/>
        <v>Работал</v>
      </c>
      <c r="AF30" s="133" t="str">
        <f t="shared" si="150"/>
        <v/>
      </c>
      <c r="AG30" s="133" t="str">
        <f t="shared" si="150"/>
        <v/>
      </c>
      <c r="AH30" s="115" t="str">
        <f t="shared" si="150"/>
        <v>Выходной</v>
      </c>
      <c r="AI30" s="115" t="str">
        <f t="shared" si="150"/>
        <v/>
      </c>
      <c r="AJ30" s="115" t="str">
        <f t="shared" si="150"/>
        <v/>
      </c>
    </row>
    <row r="31">
      <c r="A31" s="108">
        <v>38</v>
      </c>
      <c r="B31" s="113" t="s">
        <v>129</v>
      </c>
      <c r="C31" s="113" t="str">
        <f>VLOOKUP($A31,Сотрудники!$A$3:$L$1202,8,0)</f>
        <v>Москва</v>
      </c>
      <c r="D31" s="133" t="str">
        <f t="shared" si="150"/>
        <v/>
      </c>
      <c r="E31" s="133" t="str">
        <f t="shared" si="150"/>
        <v/>
      </c>
      <c r="F31" s="115" t="str">
        <f t="shared" si="150"/>
        <v>Работал</v>
      </c>
      <c r="G31" s="115" t="str">
        <f t="shared" si="150"/>
        <v>Работал</v>
      </c>
      <c r="H31" s="115" t="str">
        <f t="shared" si="150"/>
        <v>Работал</v>
      </c>
      <c r="I31" s="115" t="str">
        <f t="shared" si="150"/>
        <v>Работал</v>
      </c>
      <c r="J31" s="115" t="str">
        <f t="shared" si="150"/>
        <v>Работал</v>
      </c>
      <c r="K31" s="133" t="str">
        <f t="shared" si="150"/>
        <v/>
      </c>
      <c r="L31" s="133" t="str">
        <f t="shared" si="150"/>
        <v/>
      </c>
      <c r="M31" s="115" t="str">
        <f t="shared" si="150"/>
        <v>Работал</v>
      </c>
      <c r="N31" s="115" t="str">
        <f t="shared" si="150"/>
        <v>Работал</v>
      </c>
      <c r="O31" s="115" t="str">
        <f t="shared" si="150"/>
        <v>Работал</v>
      </c>
      <c r="P31" s="115" t="str">
        <f t="shared" si="150"/>
        <v>Работал</v>
      </c>
      <c r="Q31" s="115" t="str">
        <f t="shared" si="150"/>
        <v>Работал</v>
      </c>
      <c r="R31" s="133" t="str">
        <f t="shared" si="150"/>
        <v/>
      </c>
      <c r="S31" s="133" t="str">
        <f t="shared" si="150"/>
        <v/>
      </c>
      <c r="T31" s="115" t="str">
        <f t="shared" si="150"/>
        <v>Работал</v>
      </c>
      <c r="U31" s="115" t="str">
        <f t="shared" si="150"/>
        <v>Работал</v>
      </c>
      <c r="V31" s="115" t="str">
        <f t="shared" si="150"/>
        <v>Работал</v>
      </c>
      <c r="W31" s="115" t="str">
        <f t="shared" si="150"/>
        <v>Работал</v>
      </c>
      <c r="X31" s="115" t="str">
        <f t="shared" si="150"/>
        <v>Работал</v>
      </c>
      <c r="Y31" s="133" t="str">
        <f t="shared" si="150"/>
        <v/>
      </c>
      <c r="Z31" s="133" t="str">
        <f t="shared" si="150"/>
        <v/>
      </c>
      <c r="AA31" s="115" t="str">
        <f t="shared" si="150"/>
        <v>Работал</v>
      </c>
      <c r="AB31" s="115" t="str">
        <f t="shared" si="150"/>
        <v>Работал</v>
      </c>
      <c r="AC31" s="115" t="str">
        <f t="shared" si="150"/>
        <v>Работал</v>
      </c>
      <c r="AD31" s="115" t="str">
        <f t="shared" si="150"/>
        <v>Работал</v>
      </c>
      <c r="AE31" s="115" t="str">
        <f t="shared" si="150"/>
        <v>Работал</v>
      </c>
      <c r="AF31" s="133" t="str">
        <f t="shared" si="150"/>
        <v/>
      </c>
      <c r="AG31" s="133" t="str">
        <f t="shared" si="150"/>
        <v/>
      </c>
      <c r="AH31" s="115" t="str">
        <f t="shared" si="150"/>
        <v>Работал</v>
      </c>
      <c r="AI31" s="115" t="str">
        <f t="shared" si="150"/>
        <v/>
      </c>
      <c r="AJ31" s="115" t="str">
        <f t="shared" si="150"/>
        <v/>
      </c>
    </row>
    <row r="32">
      <c r="A32" s="108">
        <v>40</v>
      </c>
      <c r="B32" s="113" t="s">
        <v>130</v>
      </c>
      <c r="C32" s="113" t="str">
        <f>VLOOKUP($A32,Сотрудники!$A$3:$L$1202,8,0)</f>
        <v>Москва</v>
      </c>
      <c r="D32" s="133" t="str">
        <f t="shared" si="150"/>
        <v/>
      </c>
      <c r="E32" s="133" t="str">
        <f t="shared" si="150"/>
        <v/>
      </c>
      <c r="F32" s="115" t="str">
        <f t="shared" si="150"/>
        <v>Работал</v>
      </c>
      <c r="G32" s="115" t="str">
        <f t="shared" si="150"/>
        <v>Работал</v>
      </c>
      <c r="H32" s="115" t="str">
        <f t="shared" si="150"/>
        <v>Работал</v>
      </c>
      <c r="I32" s="115" t="str">
        <f t="shared" si="150"/>
        <v>Работал</v>
      </c>
      <c r="J32" s="115" t="str">
        <f t="shared" si="150"/>
        <v>Выходной</v>
      </c>
      <c r="K32" s="133" t="str">
        <f t="shared" si="150"/>
        <v>Выходной</v>
      </c>
      <c r="L32" s="133" t="str">
        <f t="shared" si="150"/>
        <v>Выходной</v>
      </c>
      <c r="M32" s="115" t="str">
        <f t="shared" si="150"/>
        <v>Выходной</v>
      </c>
      <c r="N32" s="115" t="str">
        <f t="shared" si="150"/>
        <v>Выходной</v>
      </c>
      <c r="O32" s="115" t="str">
        <f t="shared" si="150"/>
        <v>Выходной</v>
      </c>
      <c r="P32" s="115" t="str">
        <f t="shared" si="150"/>
        <v>Выходной</v>
      </c>
      <c r="Q32" s="115" t="str">
        <f t="shared" si="150"/>
        <v>Выходной</v>
      </c>
      <c r="R32" s="133" t="str">
        <f t="shared" si="150"/>
        <v>Выходной</v>
      </c>
      <c r="S32" s="133" t="str">
        <f t="shared" ref="S32:AJ32" si="151">IF(ISBLANK(S85),"",IF(S85=0,"Выходной",IF(S85&lt;&gt;0,"Работал","")))</f>
        <v>Выходной</v>
      </c>
      <c r="T32" s="115" t="str">
        <f t="shared" si="151"/>
        <v>Выходной</v>
      </c>
      <c r="U32" s="115" t="str">
        <f t="shared" si="151"/>
        <v>Выходной</v>
      </c>
      <c r="V32" s="115" t="str">
        <f t="shared" si="151"/>
        <v>Работал</v>
      </c>
      <c r="W32" s="115" t="str">
        <f t="shared" si="151"/>
        <v>Работал</v>
      </c>
      <c r="X32" s="115" t="str">
        <f t="shared" si="151"/>
        <v>Работал</v>
      </c>
      <c r="Y32" s="133" t="str">
        <f t="shared" si="151"/>
        <v/>
      </c>
      <c r="Z32" s="133" t="str">
        <f t="shared" si="151"/>
        <v/>
      </c>
      <c r="AA32" s="115" t="str">
        <f t="shared" si="151"/>
        <v>Работал</v>
      </c>
      <c r="AB32" s="115" t="str">
        <f t="shared" si="151"/>
        <v>Работал</v>
      </c>
      <c r="AC32" s="115" t="str">
        <f t="shared" si="151"/>
        <v>Работал</v>
      </c>
      <c r="AD32" s="115" t="str">
        <f t="shared" si="151"/>
        <v>Работал</v>
      </c>
      <c r="AE32" s="115" t="str">
        <f t="shared" si="151"/>
        <v>Работал</v>
      </c>
      <c r="AF32" s="133" t="str">
        <f t="shared" si="151"/>
        <v/>
      </c>
      <c r="AG32" s="133" t="str">
        <f t="shared" si="151"/>
        <v/>
      </c>
      <c r="AH32" s="115" t="str">
        <f t="shared" si="151"/>
        <v>Работал</v>
      </c>
      <c r="AI32" s="115" t="str">
        <f t="shared" si="151"/>
        <v/>
      </c>
      <c r="AJ32" s="115" t="str">
        <f t="shared" si="151"/>
        <v/>
      </c>
    </row>
    <row r="33">
      <c r="A33" s="108">
        <v>41</v>
      </c>
      <c r="B33" s="113" t="s">
        <v>132</v>
      </c>
      <c r="C33" s="113" t="str">
        <f>VLOOKUP($A33,Сотрудники!$A$3:$L$1202,8,0)</f>
        <v>Москва</v>
      </c>
      <c r="D33" s="133" t="str">
        <f t="shared" si="150"/>
        <v/>
      </c>
      <c r="E33" s="133" t="str">
        <f t="shared" si="150"/>
        <v/>
      </c>
      <c r="F33" s="115" t="str">
        <f t="shared" si="150"/>
        <v>Работал</v>
      </c>
      <c r="G33" s="115" t="str">
        <f t="shared" si="150"/>
        <v>Работал</v>
      </c>
      <c r="H33" s="115" t="str">
        <f t="shared" si="150"/>
        <v>Работал</v>
      </c>
      <c r="I33" s="115" t="str">
        <f t="shared" si="150"/>
        <v>Работал</v>
      </c>
      <c r="J33" s="115" t="str">
        <f t="shared" si="150"/>
        <v>Работал</v>
      </c>
      <c r="K33" s="133" t="str">
        <f t="shared" si="150"/>
        <v/>
      </c>
      <c r="L33" s="133" t="str">
        <f t="shared" si="150"/>
        <v/>
      </c>
      <c r="M33" s="115" t="str">
        <f t="shared" si="150"/>
        <v>Работал</v>
      </c>
      <c r="N33" s="115" t="str">
        <f t="shared" si="150"/>
        <v>Работал</v>
      </c>
      <c r="O33" s="115" t="str">
        <f t="shared" si="150"/>
        <v>Работал</v>
      </c>
      <c r="P33" s="115" t="str">
        <f t="shared" si="150"/>
        <v>Работал</v>
      </c>
      <c r="Q33" s="115" t="str">
        <f t="shared" si="150"/>
        <v>Работал</v>
      </c>
      <c r="R33" s="133" t="str">
        <f t="shared" si="150"/>
        <v/>
      </c>
      <c r="S33" s="133" t="str">
        <f t="shared" si="150"/>
        <v/>
      </c>
      <c r="T33" s="115" t="str">
        <f t="shared" ref="T33:AJ41" si="152">IF(ISBLANK(T86),"",IF(T86=0,"Выходной",IF(T86&lt;&gt;0,"Работал","")))</f>
        <v>Работал</v>
      </c>
      <c r="U33" s="115" t="str">
        <f t="shared" si="152"/>
        <v>Работал</v>
      </c>
      <c r="V33" s="115" t="str">
        <f t="shared" si="152"/>
        <v>Работал</v>
      </c>
      <c r="W33" s="115" t="str">
        <f t="shared" si="152"/>
        <v>Работал</v>
      </c>
      <c r="X33" s="115" t="str">
        <f t="shared" si="152"/>
        <v>Выходной</v>
      </c>
      <c r="Y33" s="133" t="str">
        <f t="shared" si="152"/>
        <v>Выходной</v>
      </c>
      <c r="Z33" s="133" t="str">
        <f t="shared" si="152"/>
        <v>Выходной</v>
      </c>
      <c r="AA33" s="115" t="str">
        <f t="shared" si="152"/>
        <v>Выходной</v>
      </c>
      <c r="AB33" s="115" t="str">
        <f t="shared" si="152"/>
        <v>Работал</v>
      </c>
      <c r="AC33" s="115" t="str">
        <f t="shared" si="152"/>
        <v>Работал</v>
      </c>
      <c r="AD33" s="115" t="str">
        <f t="shared" si="152"/>
        <v>Работал</v>
      </c>
      <c r="AE33" s="115" t="str">
        <f t="shared" si="152"/>
        <v>Работал</v>
      </c>
      <c r="AF33" s="133" t="str">
        <f t="shared" si="152"/>
        <v/>
      </c>
      <c r="AG33" s="133" t="str">
        <f t="shared" si="152"/>
        <v/>
      </c>
      <c r="AH33" s="115" t="str">
        <f t="shared" si="152"/>
        <v>Работал</v>
      </c>
      <c r="AI33" s="115" t="str">
        <f t="shared" si="152"/>
        <v/>
      </c>
      <c r="AJ33" s="115" t="str">
        <f t="shared" si="152"/>
        <v/>
      </c>
    </row>
    <row r="34">
      <c r="A34" s="108">
        <v>42</v>
      </c>
      <c r="B34" s="113" t="s">
        <v>134</v>
      </c>
      <c r="C34" s="113" t="str">
        <f>VLOOKUP($A34,Сотрудники!$A$3:$L$1202,8,0)</f>
        <v>Москва</v>
      </c>
      <c r="D34" s="133" t="str">
        <f t="shared" si="150"/>
        <v/>
      </c>
      <c r="E34" s="133" t="str">
        <f t="shared" si="150"/>
        <v/>
      </c>
      <c r="F34" s="115" t="str">
        <f t="shared" si="150"/>
        <v>Работал</v>
      </c>
      <c r="G34" s="115" t="str">
        <f t="shared" si="150"/>
        <v>Работал</v>
      </c>
      <c r="H34" s="115" t="str">
        <f t="shared" si="150"/>
        <v>Работал</v>
      </c>
      <c r="I34" s="115" t="str">
        <f t="shared" si="150"/>
        <v>Работал</v>
      </c>
      <c r="J34" s="115" t="str">
        <f t="shared" si="150"/>
        <v>Работал</v>
      </c>
      <c r="K34" s="133" t="str">
        <f t="shared" si="150"/>
        <v/>
      </c>
      <c r="L34" s="133" t="str">
        <f t="shared" si="150"/>
        <v/>
      </c>
      <c r="M34" s="115" t="str">
        <f t="shared" si="150"/>
        <v>Работал</v>
      </c>
      <c r="N34" s="115" t="str">
        <f t="shared" si="150"/>
        <v>Работал</v>
      </c>
      <c r="O34" s="115" t="str">
        <f t="shared" si="150"/>
        <v>Работал</v>
      </c>
      <c r="P34" s="115" t="str">
        <f t="shared" si="150"/>
        <v>Работал</v>
      </c>
      <c r="Q34" s="115" t="str">
        <f t="shared" si="150"/>
        <v>Работал</v>
      </c>
      <c r="R34" s="133" t="str">
        <f t="shared" si="150"/>
        <v/>
      </c>
      <c r="S34" s="133" t="str">
        <f t="shared" si="150"/>
        <v/>
      </c>
      <c r="T34" s="115" t="str">
        <f t="shared" si="152"/>
        <v>Работал</v>
      </c>
      <c r="U34" s="115" t="str">
        <f t="shared" si="152"/>
        <v>Работал</v>
      </c>
      <c r="V34" s="115" t="str">
        <f t="shared" si="152"/>
        <v>Работал</v>
      </c>
      <c r="W34" s="115" t="str">
        <f t="shared" si="152"/>
        <v>Работал</v>
      </c>
      <c r="X34" s="115" t="str">
        <f t="shared" si="152"/>
        <v>Работал</v>
      </c>
      <c r="Y34" s="133" t="str">
        <f t="shared" si="152"/>
        <v/>
      </c>
      <c r="Z34" s="133" t="str">
        <f t="shared" si="152"/>
        <v/>
      </c>
      <c r="AA34" s="115" t="str">
        <f t="shared" si="152"/>
        <v>Работал</v>
      </c>
      <c r="AB34" s="115" t="str">
        <f t="shared" si="152"/>
        <v>Работал</v>
      </c>
      <c r="AC34" s="115" t="str">
        <f t="shared" si="152"/>
        <v>Работал</v>
      </c>
      <c r="AD34" s="115" t="str">
        <f t="shared" si="152"/>
        <v>Работал</v>
      </c>
      <c r="AE34" s="115" t="str">
        <f t="shared" si="152"/>
        <v>Работал</v>
      </c>
      <c r="AF34" s="133" t="str">
        <f t="shared" si="152"/>
        <v/>
      </c>
      <c r="AG34" s="133" t="str">
        <f t="shared" si="152"/>
        <v/>
      </c>
      <c r="AH34" s="115" t="str">
        <f t="shared" si="152"/>
        <v>Работал</v>
      </c>
      <c r="AI34" s="115" t="str">
        <f t="shared" si="152"/>
        <v/>
      </c>
      <c r="AJ34" s="115" t="str">
        <f t="shared" si="152"/>
        <v/>
      </c>
    </row>
    <row r="35">
      <c r="A35" s="108">
        <v>43</v>
      </c>
      <c r="B35" s="113" t="s">
        <v>135</v>
      </c>
      <c r="C35" s="113" t="str">
        <f>VLOOKUP($A35,Сотрудники!$A$3:$L$1202,8,0)</f>
        <v>Москва</v>
      </c>
      <c r="D35" s="133" t="str">
        <f t="shared" si="150"/>
        <v/>
      </c>
      <c r="E35" s="133" t="str">
        <f t="shared" si="150"/>
        <v/>
      </c>
      <c r="F35" s="115" t="str">
        <f t="shared" si="150"/>
        <v>Работал</v>
      </c>
      <c r="G35" s="115" t="str">
        <f t="shared" si="150"/>
        <v>Работал</v>
      </c>
      <c r="H35" s="115" t="str">
        <f t="shared" si="150"/>
        <v>Работал</v>
      </c>
      <c r="I35" s="115" t="str">
        <f t="shared" si="150"/>
        <v>Работал</v>
      </c>
      <c r="J35" s="115" t="str">
        <f t="shared" si="150"/>
        <v>Работал</v>
      </c>
      <c r="K35" s="133" t="str">
        <f t="shared" si="150"/>
        <v/>
      </c>
      <c r="L35" s="133" t="str">
        <f t="shared" si="150"/>
        <v/>
      </c>
      <c r="M35" s="115" t="str">
        <f t="shared" si="150"/>
        <v>Работал</v>
      </c>
      <c r="N35" s="115" t="str">
        <f t="shared" si="150"/>
        <v>Работал</v>
      </c>
      <c r="O35" s="115" t="str">
        <f t="shared" si="150"/>
        <v>Работал</v>
      </c>
      <c r="P35" s="115" t="str">
        <f t="shared" si="150"/>
        <v>Работал</v>
      </c>
      <c r="Q35" s="115" t="str">
        <f t="shared" si="150"/>
        <v>Работал</v>
      </c>
      <c r="R35" s="133" t="str">
        <f t="shared" si="150"/>
        <v/>
      </c>
      <c r="S35" s="133" t="str">
        <f t="shared" si="150"/>
        <v/>
      </c>
      <c r="T35" s="115" t="str">
        <f t="shared" si="152"/>
        <v>Работал</v>
      </c>
      <c r="U35" s="115" t="str">
        <f t="shared" si="152"/>
        <v>Работал</v>
      </c>
      <c r="V35" s="115" t="str">
        <f t="shared" si="152"/>
        <v>Работал</v>
      </c>
      <c r="W35" s="115" t="str">
        <f t="shared" si="152"/>
        <v>Работал</v>
      </c>
      <c r="X35" s="115" t="str">
        <f t="shared" si="152"/>
        <v>Работал</v>
      </c>
      <c r="Y35" s="133" t="str">
        <f t="shared" si="152"/>
        <v/>
      </c>
      <c r="Z35" s="133" t="str">
        <f t="shared" si="152"/>
        <v/>
      </c>
      <c r="AA35" s="115" t="str">
        <f t="shared" si="152"/>
        <v>Работал</v>
      </c>
      <c r="AB35" s="115" t="str">
        <f t="shared" si="152"/>
        <v>Работал</v>
      </c>
      <c r="AC35" s="115" t="str">
        <f t="shared" si="152"/>
        <v>Работал</v>
      </c>
      <c r="AD35" s="115" t="str">
        <f t="shared" si="152"/>
        <v>Работал</v>
      </c>
      <c r="AE35" s="115" t="str">
        <f t="shared" si="152"/>
        <v>Работал</v>
      </c>
      <c r="AF35" s="133" t="str">
        <f t="shared" si="152"/>
        <v/>
      </c>
      <c r="AG35" s="133" t="str">
        <f t="shared" si="152"/>
        <v/>
      </c>
      <c r="AH35" s="115" t="str">
        <f t="shared" si="152"/>
        <v>Работал</v>
      </c>
      <c r="AI35" s="115" t="str">
        <f t="shared" si="152"/>
        <v/>
      </c>
      <c r="AJ35" s="115" t="str">
        <f t="shared" si="152"/>
        <v/>
      </c>
    </row>
    <row r="36">
      <c r="A36" s="108">
        <v>44</v>
      </c>
      <c r="B36" s="113" t="s">
        <v>139</v>
      </c>
      <c r="C36" s="113" t="str">
        <f>VLOOKUP($A36,Сотрудники!$A$3:$L$1202,8,0)</f>
        <v>Москва</v>
      </c>
      <c r="D36" s="133" t="str">
        <f t="shared" si="150"/>
        <v/>
      </c>
      <c r="E36" s="133" t="str">
        <f t="shared" si="150"/>
        <v/>
      </c>
      <c r="F36" s="115" t="str">
        <f t="shared" si="150"/>
        <v>Работал</v>
      </c>
      <c r="G36" s="115" t="str">
        <f t="shared" si="150"/>
        <v>Работал</v>
      </c>
      <c r="H36" s="115" t="str">
        <f t="shared" si="150"/>
        <v>Работал</v>
      </c>
      <c r="I36" s="115" t="str">
        <f t="shared" si="150"/>
        <v>Работал</v>
      </c>
      <c r="J36" s="115" t="str">
        <f t="shared" si="150"/>
        <v>Работал</v>
      </c>
      <c r="K36" s="133" t="str">
        <f t="shared" si="150"/>
        <v/>
      </c>
      <c r="L36" s="133" t="str">
        <f t="shared" si="150"/>
        <v/>
      </c>
      <c r="M36" s="115" t="str">
        <f t="shared" si="150"/>
        <v>Работал</v>
      </c>
      <c r="N36" s="115" t="str">
        <f t="shared" si="150"/>
        <v>Работал</v>
      </c>
      <c r="O36" s="115" t="str">
        <f t="shared" si="150"/>
        <v>Работал</v>
      </c>
      <c r="P36" s="115" t="str">
        <f t="shared" si="150"/>
        <v>Работал</v>
      </c>
      <c r="Q36" s="115" t="str">
        <f t="shared" si="150"/>
        <v>Работал</v>
      </c>
      <c r="R36" s="133" t="str">
        <f t="shared" si="150"/>
        <v/>
      </c>
      <c r="S36" s="133" t="str">
        <f t="shared" si="150"/>
        <v/>
      </c>
      <c r="T36" s="115" t="str">
        <f t="shared" si="152"/>
        <v>Работал</v>
      </c>
      <c r="U36" s="115" t="str">
        <f t="shared" si="152"/>
        <v>Работал</v>
      </c>
      <c r="V36" s="115" t="str">
        <f t="shared" si="152"/>
        <v>Работал</v>
      </c>
      <c r="W36" s="115" t="str">
        <f t="shared" si="152"/>
        <v>Работал</v>
      </c>
      <c r="X36" s="115" t="str">
        <f t="shared" si="152"/>
        <v>Работал</v>
      </c>
      <c r="Y36" s="133" t="str">
        <f t="shared" si="152"/>
        <v/>
      </c>
      <c r="Z36" s="133" t="str">
        <f t="shared" si="152"/>
        <v/>
      </c>
      <c r="AA36" s="115" t="str">
        <f t="shared" si="152"/>
        <v>Работал</v>
      </c>
      <c r="AB36" s="115" t="str">
        <f t="shared" si="152"/>
        <v>Работал</v>
      </c>
      <c r="AC36" s="115" t="str">
        <f t="shared" si="152"/>
        <v>Работал</v>
      </c>
      <c r="AD36" s="115" t="str">
        <f t="shared" si="152"/>
        <v>Работал</v>
      </c>
      <c r="AE36" s="115" t="str">
        <f t="shared" si="152"/>
        <v>Работал</v>
      </c>
      <c r="AF36" s="133" t="str">
        <f t="shared" si="152"/>
        <v/>
      </c>
      <c r="AG36" s="133" t="str">
        <f t="shared" si="152"/>
        <v/>
      </c>
      <c r="AH36" s="115" t="str">
        <f t="shared" si="152"/>
        <v>Работал</v>
      </c>
      <c r="AI36" s="115" t="str">
        <f t="shared" si="152"/>
        <v/>
      </c>
      <c r="AJ36" s="115" t="str">
        <f t="shared" si="152"/>
        <v/>
      </c>
    </row>
    <row r="37">
      <c r="A37" s="108">
        <v>45</v>
      </c>
      <c r="B37" s="113" t="s">
        <v>137</v>
      </c>
      <c r="C37" s="113" t="str">
        <f>VLOOKUP($A37,Сотрудники!$A$3:$L$1202,8,0)</f>
        <v>Москва</v>
      </c>
      <c r="D37" s="133" t="str">
        <f t="shared" si="150"/>
        <v/>
      </c>
      <c r="E37" s="133" t="str">
        <f t="shared" si="150"/>
        <v/>
      </c>
      <c r="F37" s="115" t="str">
        <f t="shared" si="150"/>
        <v>Выходной</v>
      </c>
      <c r="G37" s="115" t="str">
        <f t="shared" si="150"/>
        <v>Выходной</v>
      </c>
      <c r="H37" s="115" t="str">
        <f t="shared" si="150"/>
        <v>Выходной</v>
      </c>
      <c r="I37" s="115" t="str">
        <f t="shared" si="150"/>
        <v>Выходной</v>
      </c>
      <c r="J37" s="115" t="str">
        <f t="shared" si="150"/>
        <v>Выходной</v>
      </c>
      <c r="K37" s="133" t="str">
        <f t="shared" si="150"/>
        <v>Выходной</v>
      </c>
      <c r="L37" s="133" t="str">
        <f t="shared" si="150"/>
        <v>Выходной</v>
      </c>
      <c r="M37" s="115" t="str">
        <f t="shared" si="150"/>
        <v>Выходной</v>
      </c>
      <c r="N37" s="115" t="str">
        <f t="shared" si="150"/>
        <v>Выходной</v>
      </c>
      <c r="O37" s="115" t="str">
        <f t="shared" si="150"/>
        <v>Работал</v>
      </c>
      <c r="P37" s="115" t="str">
        <f t="shared" si="150"/>
        <v>Работал</v>
      </c>
      <c r="Q37" s="115" t="str">
        <f t="shared" si="150"/>
        <v>Работал</v>
      </c>
      <c r="R37" s="133" t="str">
        <f t="shared" si="150"/>
        <v/>
      </c>
      <c r="S37" s="133" t="str">
        <f t="shared" si="150"/>
        <v/>
      </c>
      <c r="T37" s="115" t="str">
        <f t="shared" si="152"/>
        <v>Работал</v>
      </c>
      <c r="U37" s="115" t="str">
        <f t="shared" si="152"/>
        <v>Работал</v>
      </c>
      <c r="V37" s="115" t="str">
        <f t="shared" si="152"/>
        <v>Работал</v>
      </c>
      <c r="W37" s="115" t="str">
        <f t="shared" si="152"/>
        <v>Работал</v>
      </c>
      <c r="X37" s="115" t="str">
        <f t="shared" si="152"/>
        <v>Работал</v>
      </c>
      <c r="Y37" s="133" t="str">
        <f t="shared" si="152"/>
        <v/>
      </c>
      <c r="Z37" s="133" t="str">
        <f t="shared" si="152"/>
        <v/>
      </c>
      <c r="AA37" s="115" t="str">
        <f t="shared" si="152"/>
        <v>Работал</v>
      </c>
      <c r="AB37" s="115" t="str">
        <f t="shared" si="152"/>
        <v>Работал</v>
      </c>
      <c r="AC37" s="115" t="str">
        <f t="shared" si="152"/>
        <v>Работал</v>
      </c>
      <c r="AD37" s="115" t="str">
        <f t="shared" si="152"/>
        <v>Работал</v>
      </c>
      <c r="AE37" s="115" t="str">
        <f t="shared" si="152"/>
        <v>Работал</v>
      </c>
      <c r="AF37" s="133" t="str">
        <f t="shared" si="152"/>
        <v/>
      </c>
      <c r="AG37" s="133" t="str">
        <f t="shared" si="152"/>
        <v/>
      </c>
      <c r="AH37" s="115" t="str">
        <f t="shared" si="152"/>
        <v>Работал</v>
      </c>
      <c r="AI37" s="115" t="str">
        <f t="shared" si="152"/>
        <v/>
      </c>
      <c r="AJ37" s="115" t="str">
        <f t="shared" si="152"/>
        <v/>
      </c>
    </row>
    <row r="38">
      <c r="A38" s="108">
        <v>46</v>
      </c>
      <c r="B38" s="113" t="s">
        <v>143</v>
      </c>
      <c r="C38" s="113" t="str">
        <f>VLOOKUP($A38,Сотрудники!$A$3:$L$1202,8,0)</f>
        <v>Екатеринбург</v>
      </c>
      <c r="D38" s="133" t="str">
        <f t="shared" si="150"/>
        <v/>
      </c>
      <c r="E38" s="133" t="str">
        <f t="shared" si="150"/>
        <v/>
      </c>
      <c r="F38" s="115" t="str">
        <f t="shared" si="150"/>
        <v>Работал</v>
      </c>
      <c r="G38" s="115" t="str">
        <f t="shared" si="150"/>
        <v>Работал</v>
      </c>
      <c r="H38" s="115" t="str">
        <f t="shared" si="150"/>
        <v>Работал</v>
      </c>
      <c r="I38" s="115" t="str">
        <f t="shared" si="150"/>
        <v>Работал</v>
      </c>
      <c r="J38" s="115" t="str">
        <f t="shared" si="150"/>
        <v>Работал</v>
      </c>
      <c r="K38" s="133" t="str">
        <f t="shared" si="150"/>
        <v/>
      </c>
      <c r="L38" s="133" t="str">
        <f t="shared" si="150"/>
        <v/>
      </c>
      <c r="M38" s="115" t="str">
        <f t="shared" si="150"/>
        <v>Работал</v>
      </c>
      <c r="N38" s="115" t="str">
        <f t="shared" si="150"/>
        <v>Работал</v>
      </c>
      <c r="O38" s="115" t="str">
        <f t="shared" si="150"/>
        <v>Работал</v>
      </c>
      <c r="P38" s="115" t="str">
        <f t="shared" si="150"/>
        <v>Работал</v>
      </c>
      <c r="Q38" s="115" t="str">
        <f t="shared" si="150"/>
        <v>Работал</v>
      </c>
      <c r="R38" s="133" t="str">
        <f t="shared" si="150"/>
        <v/>
      </c>
      <c r="S38" s="133" t="str">
        <f t="shared" si="150"/>
        <v/>
      </c>
      <c r="T38" s="115" t="str">
        <f t="shared" si="152"/>
        <v>Работал</v>
      </c>
      <c r="U38" s="115" t="str">
        <f t="shared" si="152"/>
        <v>Работал</v>
      </c>
      <c r="V38" s="115" t="str">
        <f t="shared" si="152"/>
        <v>Работал</v>
      </c>
      <c r="W38" s="115" t="str">
        <f t="shared" si="152"/>
        <v>Работал</v>
      </c>
      <c r="X38" s="115" t="str">
        <f t="shared" si="152"/>
        <v>Работал</v>
      </c>
      <c r="Y38" s="133" t="str">
        <f t="shared" si="152"/>
        <v/>
      </c>
      <c r="Z38" s="133" t="str">
        <f t="shared" si="152"/>
        <v/>
      </c>
      <c r="AA38" s="115" t="str">
        <f t="shared" si="152"/>
        <v>Работал</v>
      </c>
      <c r="AB38" s="115" t="str">
        <f t="shared" si="152"/>
        <v>Работал</v>
      </c>
      <c r="AC38" s="115" t="str">
        <f t="shared" si="152"/>
        <v>Работал</v>
      </c>
      <c r="AD38" s="115" t="str">
        <f t="shared" si="152"/>
        <v>Работал</v>
      </c>
      <c r="AE38" s="115" t="str">
        <f t="shared" si="152"/>
        <v>Работал</v>
      </c>
      <c r="AF38" s="133" t="str">
        <f t="shared" si="152"/>
        <v/>
      </c>
      <c r="AG38" s="133" t="str">
        <f t="shared" si="152"/>
        <v/>
      </c>
      <c r="AH38" s="115" t="str">
        <f t="shared" si="152"/>
        <v>Работал</v>
      </c>
      <c r="AI38" s="115" t="str">
        <f t="shared" si="152"/>
        <v/>
      </c>
      <c r="AJ38" s="115" t="str">
        <f t="shared" si="152"/>
        <v/>
      </c>
    </row>
    <row r="39">
      <c r="A39" s="108">
        <v>47</v>
      </c>
      <c r="B39" s="113" t="s">
        <v>141</v>
      </c>
      <c r="C39" s="113" t="str">
        <f>VLOOKUP($A39,Сотрудники!$A$3:$L$1202,8,0)</f>
        <v>Москва</v>
      </c>
      <c r="D39" s="133" t="str">
        <f t="shared" si="150"/>
        <v/>
      </c>
      <c r="E39" s="133" t="str">
        <f t="shared" si="150"/>
        <v/>
      </c>
      <c r="F39" s="115" t="str">
        <f t="shared" si="150"/>
        <v>Работал</v>
      </c>
      <c r="G39" s="115" t="str">
        <f t="shared" si="150"/>
        <v>Работал</v>
      </c>
      <c r="H39" s="115" t="str">
        <f t="shared" si="150"/>
        <v>Работал</v>
      </c>
      <c r="I39" s="115" t="str">
        <f t="shared" si="150"/>
        <v>Работал</v>
      </c>
      <c r="J39" s="115" t="str">
        <f t="shared" si="150"/>
        <v>Работал</v>
      </c>
      <c r="K39" s="133" t="str">
        <f t="shared" si="150"/>
        <v/>
      </c>
      <c r="L39" s="133" t="str">
        <f t="shared" si="150"/>
        <v/>
      </c>
      <c r="M39" s="115" t="str">
        <f t="shared" si="150"/>
        <v>Работал</v>
      </c>
      <c r="N39" s="115" t="str">
        <f t="shared" si="150"/>
        <v>Работал</v>
      </c>
      <c r="O39" s="115" t="str">
        <f t="shared" si="150"/>
        <v>Работал</v>
      </c>
      <c r="P39" s="115" t="str">
        <f t="shared" si="150"/>
        <v>Работал</v>
      </c>
      <c r="Q39" s="115" t="str">
        <f t="shared" si="150"/>
        <v>Работал</v>
      </c>
      <c r="R39" s="133" t="str">
        <f t="shared" si="150"/>
        <v/>
      </c>
      <c r="S39" s="133" t="str">
        <f t="shared" si="150"/>
        <v/>
      </c>
      <c r="T39" s="115" t="str">
        <f t="shared" si="152"/>
        <v>Работал</v>
      </c>
      <c r="U39" s="115" t="str">
        <f t="shared" si="152"/>
        <v>Работал</v>
      </c>
      <c r="V39" s="115" t="str">
        <f t="shared" si="152"/>
        <v>Работал</v>
      </c>
      <c r="W39" s="115" t="str">
        <f t="shared" si="152"/>
        <v>Работал</v>
      </c>
      <c r="X39" s="115" t="str">
        <f t="shared" si="152"/>
        <v>Работал</v>
      </c>
      <c r="Y39" s="133" t="str">
        <f t="shared" si="152"/>
        <v/>
      </c>
      <c r="Z39" s="133" t="str">
        <f t="shared" si="152"/>
        <v/>
      </c>
      <c r="AA39" s="115" t="str">
        <f t="shared" si="152"/>
        <v>Работал</v>
      </c>
      <c r="AB39" s="115" t="str">
        <f t="shared" si="152"/>
        <v>Работал</v>
      </c>
      <c r="AC39" s="115" t="str">
        <f t="shared" si="152"/>
        <v>Работал</v>
      </c>
      <c r="AD39" s="115" t="str">
        <f t="shared" si="152"/>
        <v>Работал</v>
      </c>
      <c r="AE39" s="115" t="str">
        <f t="shared" si="152"/>
        <v>Работал</v>
      </c>
      <c r="AF39" s="133" t="str">
        <f t="shared" si="152"/>
        <v/>
      </c>
      <c r="AG39" s="133" t="str">
        <f t="shared" si="152"/>
        <v/>
      </c>
      <c r="AH39" s="115" t="str">
        <f t="shared" si="152"/>
        <v>Работал</v>
      </c>
      <c r="AI39" s="115" t="str">
        <f t="shared" si="152"/>
        <v/>
      </c>
      <c r="AJ39" s="115" t="str">
        <f t="shared" si="152"/>
        <v/>
      </c>
    </row>
    <row r="40">
      <c r="A40" s="108">
        <v>48</v>
      </c>
      <c r="B40" s="113" t="s">
        <v>148</v>
      </c>
      <c r="C40" s="113" t="str">
        <f>VLOOKUP($A40,Сотрудники!$A$3:$L$1202,8,0)</f>
        <v>Барнаул</v>
      </c>
      <c r="D40" s="133" t="str">
        <f t="shared" si="150"/>
        <v/>
      </c>
      <c r="E40" s="133" t="str">
        <f t="shared" si="150"/>
        <v/>
      </c>
      <c r="F40" s="115" t="str">
        <f t="shared" si="150"/>
        <v>Работал</v>
      </c>
      <c r="G40" s="115" t="str">
        <f t="shared" si="150"/>
        <v>Работал</v>
      </c>
      <c r="H40" s="115" t="str">
        <f t="shared" si="150"/>
        <v>Работал</v>
      </c>
      <c r="I40" s="115" t="str">
        <f t="shared" si="150"/>
        <v>Работал</v>
      </c>
      <c r="J40" s="115" t="str">
        <f t="shared" si="150"/>
        <v>Работал</v>
      </c>
      <c r="K40" s="133" t="str">
        <f t="shared" si="150"/>
        <v/>
      </c>
      <c r="L40" s="133" t="str">
        <f t="shared" si="150"/>
        <v/>
      </c>
      <c r="M40" s="115" t="str">
        <f t="shared" si="150"/>
        <v>Работал</v>
      </c>
      <c r="N40" s="115" t="str">
        <f t="shared" si="150"/>
        <v>Работал</v>
      </c>
      <c r="O40" s="115" t="str">
        <f t="shared" si="150"/>
        <v>Работал</v>
      </c>
      <c r="P40" s="115" t="str">
        <f t="shared" si="150"/>
        <v>Работал</v>
      </c>
      <c r="Q40" s="115" t="str">
        <f t="shared" si="150"/>
        <v>Работал</v>
      </c>
      <c r="R40" s="133" t="str">
        <f t="shared" si="150"/>
        <v/>
      </c>
      <c r="S40" s="133" t="str">
        <f t="shared" si="150"/>
        <v/>
      </c>
      <c r="T40" s="115" t="str">
        <f t="shared" si="152"/>
        <v>Работал</v>
      </c>
      <c r="U40" s="115" t="str">
        <f t="shared" si="152"/>
        <v>Работал</v>
      </c>
      <c r="V40" s="115" t="str">
        <f t="shared" si="152"/>
        <v>Работал</v>
      </c>
      <c r="W40" s="115" t="str">
        <f t="shared" si="152"/>
        <v>Работал</v>
      </c>
      <c r="X40" s="115" t="str">
        <f t="shared" si="152"/>
        <v>Работал</v>
      </c>
      <c r="Y40" s="133" t="str">
        <f t="shared" si="152"/>
        <v/>
      </c>
      <c r="Z40" s="133" t="str">
        <f t="shared" si="152"/>
        <v/>
      </c>
      <c r="AA40" s="115" t="str">
        <f t="shared" si="152"/>
        <v>Работал</v>
      </c>
      <c r="AB40" s="115" t="str">
        <f t="shared" si="152"/>
        <v>Работал</v>
      </c>
      <c r="AC40" s="115" t="str">
        <f t="shared" si="152"/>
        <v>Работал</v>
      </c>
      <c r="AD40" s="115" t="str">
        <f t="shared" si="152"/>
        <v>Работал</v>
      </c>
      <c r="AE40" s="115" t="str">
        <f t="shared" si="152"/>
        <v>Работал</v>
      </c>
      <c r="AF40" s="133" t="str">
        <f t="shared" si="152"/>
        <v/>
      </c>
      <c r="AG40" s="133" t="str">
        <f t="shared" si="152"/>
        <v/>
      </c>
      <c r="AH40" s="115" t="str">
        <f t="shared" si="152"/>
        <v>Работал</v>
      </c>
      <c r="AI40" s="115" t="str">
        <f t="shared" si="152"/>
        <v/>
      </c>
      <c r="AJ40" s="115" t="str">
        <f t="shared" si="152"/>
        <v/>
      </c>
    </row>
    <row r="41">
      <c r="A41" s="108">
        <v>49</v>
      </c>
      <c r="B41" s="113" t="s">
        <v>664</v>
      </c>
      <c r="C41" s="113" t="str">
        <f>VLOOKUP($A41,Сотрудники!$A$3:$L$1202,8,0)</f>
        <v>Москва</v>
      </c>
      <c r="D41" s="133" t="str">
        <f t="shared" si="150"/>
        <v/>
      </c>
      <c r="E41" s="133" t="str">
        <f t="shared" si="150"/>
        <v/>
      </c>
      <c r="F41" s="115" t="str">
        <f t="shared" si="150"/>
        <v>Работал</v>
      </c>
      <c r="G41" s="115" t="str">
        <f t="shared" si="150"/>
        <v>Работал</v>
      </c>
      <c r="H41" s="115" t="str">
        <f t="shared" si="150"/>
        <v>Работал</v>
      </c>
      <c r="I41" s="115" t="str">
        <f t="shared" si="150"/>
        <v>Работал</v>
      </c>
      <c r="J41" s="115" t="str">
        <f t="shared" si="150"/>
        <v>Работал</v>
      </c>
      <c r="K41" s="133" t="str">
        <f t="shared" si="150"/>
        <v/>
      </c>
      <c r="L41" s="133" t="str">
        <f t="shared" si="150"/>
        <v/>
      </c>
      <c r="M41" s="115" t="str">
        <f t="shared" si="150"/>
        <v>Работал</v>
      </c>
      <c r="N41" s="115" t="str">
        <f t="shared" si="150"/>
        <v>Работал</v>
      </c>
      <c r="O41" s="115" t="str">
        <f t="shared" si="150"/>
        <v>Работал</v>
      </c>
      <c r="P41" s="115" t="str">
        <f t="shared" si="150"/>
        <v>Работал</v>
      </c>
      <c r="Q41" s="115" t="str">
        <f t="shared" si="150"/>
        <v>Работал</v>
      </c>
      <c r="R41" s="133" t="str">
        <f t="shared" si="150"/>
        <v/>
      </c>
      <c r="S41" s="133" t="str">
        <f t="shared" si="150"/>
        <v/>
      </c>
      <c r="T41" s="115" t="str">
        <f t="shared" si="152"/>
        <v>Работал</v>
      </c>
      <c r="U41" s="115" t="str">
        <f t="shared" si="152"/>
        <v>Работал</v>
      </c>
      <c r="V41" s="115" t="str">
        <f t="shared" si="152"/>
        <v>Работал</v>
      </c>
      <c r="W41" s="115" t="str">
        <f t="shared" si="152"/>
        <v>Работал</v>
      </c>
      <c r="X41" s="115" t="str">
        <f t="shared" si="152"/>
        <v>Работал</v>
      </c>
      <c r="Y41" s="133" t="str">
        <f t="shared" si="152"/>
        <v/>
      </c>
      <c r="Z41" s="133" t="str">
        <f t="shared" si="152"/>
        <v/>
      </c>
      <c r="AA41" s="115" t="str">
        <f t="shared" si="152"/>
        <v>Работал</v>
      </c>
      <c r="AB41" s="115" t="str">
        <f t="shared" si="152"/>
        <v>Работал</v>
      </c>
      <c r="AC41" s="115" t="str">
        <f t="shared" si="152"/>
        <v>Работал</v>
      </c>
      <c r="AD41" s="115" t="str">
        <f t="shared" si="152"/>
        <v>Работал</v>
      </c>
      <c r="AE41" s="115" t="str">
        <f t="shared" si="152"/>
        <v>Работал</v>
      </c>
      <c r="AF41" s="133" t="str">
        <f t="shared" si="152"/>
        <v/>
      </c>
      <c r="AG41" s="133" t="str">
        <f t="shared" si="152"/>
        <v/>
      </c>
      <c r="AH41" s="115" t="str">
        <f t="shared" si="152"/>
        <v>Работал</v>
      </c>
      <c r="AI41" s="115" t="str">
        <f t="shared" si="152"/>
        <v/>
      </c>
      <c r="AJ41" s="115" t="str">
        <f t="shared" si="152"/>
        <v/>
      </c>
    </row>
    <row r="42">
      <c r="A42" s="108">
        <v>50</v>
      </c>
      <c r="B42" s="113" t="s">
        <v>151</v>
      </c>
      <c r="C42" s="113" t="str">
        <f>VLOOKUP($A42,Сотрудники!$A$3:$L$1202,8,0)</f>
        <v>СПБ</v>
      </c>
      <c r="D42" s="133" t="str">
        <f t="shared" si="150"/>
        <v/>
      </c>
      <c r="E42" s="133" t="str">
        <f t="shared" si="150"/>
        <v/>
      </c>
      <c r="F42" s="115" t="str">
        <f t="shared" ref="F42:T43" si="153">IF(ISBLANK(F95),"",IF(F95=0,"Выходной",IF(F95&lt;&gt;0,"Работал","")))</f>
        <v>Работал</v>
      </c>
      <c r="G42" s="115" t="str">
        <f t="shared" si="153"/>
        <v>Работал</v>
      </c>
      <c r="H42" s="115" t="str">
        <f t="shared" si="153"/>
        <v>Работал</v>
      </c>
      <c r="I42" s="115" t="str">
        <f t="shared" si="153"/>
        <v>Работал</v>
      </c>
      <c r="J42" s="115" t="str">
        <f t="shared" si="153"/>
        <v>Работал</v>
      </c>
      <c r="K42" s="133" t="str">
        <f t="shared" si="153"/>
        <v/>
      </c>
      <c r="L42" s="133" t="str">
        <f t="shared" si="153"/>
        <v/>
      </c>
      <c r="M42" s="115" t="str">
        <f t="shared" si="153"/>
        <v>Работал</v>
      </c>
      <c r="N42" s="115" t="str">
        <f t="shared" si="153"/>
        <v>Работал</v>
      </c>
      <c r="O42" s="115" t="str">
        <f t="shared" si="153"/>
        <v>Работал</v>
      </c>
      <c r="P42" s="115" t="str">
        <f t="shared" si="153"/>
        <v>Работал</v>
      </c>
      <c r="Q42" s="115" t="str">
        <f t="shared" si="153"/>
        <v>Работал</v>
      </c>
      <c r="R42" s="133" t="str">
        <f t="shared" si="153"/>
        <v/>
      </c>
      <c r="S42" s="133" t="str">
        <f t="shared" si="153"/>
        <v/>
      </c>
      <c r="T42" s="115" t="str">
        <f t="shared" si="153"/>
        <v>Выходной</v>
      </c>
      <c r="U42" s="115" t="str">
        <f t="shared" ref="U42:AJ43" si="154">IF(ISBLANK(U95),"",IF(U95=0,"Выходной",IF(U95&lt;&gt;0,"Работал","")))</f>
        <v>Выходной</v>
      </c>
      <c r="V42" s="115" t="str">
        <f t="shared" si="154"/>
        <v>Выходной</v>
      </c>
      <c r="W42" s="115" t="str">
        <f t="shared" si="154"/>
        <v>Выходной</v>
      </c>
      <c r="X42" s="115" t="str">
        <f t="shared" si="154"/>
        <v>Выходной</v>
      </c>
      <c r="Y42" s="133" t="str">
        <f t="shared" si="154"/>
        <v>Выходной</v>
      </c>
      <c r="Z42" s="133" t="str">
        <f t="shared" si="154"/>
        <v>Выходной</v>
      </c>
      <c r="AA42" s="115" t="str">
        <f t="shared" si="154"/>
        <v>Выходной</v>
      </c>
      <c r="AB42" s="115" t="str">
        <f t="shared" si="154"/>
        <v>Выходной</v>
      </c>
      <c r="AC42" s="115" t="str">
        <f t="shared" si="154"/>
        <v>Выходной</v>
      </c>
      <c r="AD42" s="115" t="str">
        <f t="shared" si="154"/>
        <v>Выходной</v>
      </c>
      <c r="AE42" s="115" t="str">
        <f t="shared" si="154"/>
        <v>Выходной</v>
      </c>
      <c r="AF42" s="133" t="str">
        <f t="shared" si="154"/>
        <v/>
      </c>
      <c r="AG42" s="133" t="str">
        <f t="shared" si="154"/>
        <v/>
      </c>
      <c r="AH42" s="115" t="str">
        <f t="shared" si="154"/>
        <v>Работал</v>
      </c>
      <c r="AI42" s="115" t="str">
        <f t="shared" si="154"/>
        <v/>
      </c>
      <c r="AJ42" s="115" t="str">
        <f t="shared" si="154"/>
        <v/>
      </c>
    </row>
    <row r="43">
      <c r="A43" s="108">
        <v>51</v>
      </c>
      <c r="B43" s="113" t="s">
        <v>154</v>
      </c>
      <c r="C43" s="113" t="str">
        <f>VLOOKUP($A43,Сотрудники!$A$3:$L$1202,8,0)</f>
        <v>Краснодар</v>
      </c>
      <c r="D43" s="133"/>
      <c r="E43" s="133"/>
      <c r="F43" s="115" t="str">
        <f t="shared" si="153"/>
        <v>Работал</v>
      </c>
      <c r="G43" s="115" t="str">
        <f t="shared" si="153"/>
        <v>Работал</v>
      </c>
      <c r="H43" s="115" t="str">
        <f t="shared" si="153"/>
        <v>Работал</v>
      </c>
      <c r="I43" s="115" t="str">
        <f t="shared" si="153"/>
        <v>Работал</v>
      </c>
      <c r="J43" s="115" t="str">
        <f t="shared" si="153"/>
        <v>Работал</v>
      </c>
      <c r="K43" s="133" t="str">
        <f t="shared" si="153"/>
        <v/>
      </c>
      <c r="L43" s="133" t="str">
        <f t="shared" si="153"/>
        <v/>
      </c>
      <c r="M43" s="115" t="str">
        <f t="shared" si="153"/>
        <v>Работал</v>
      </c>
      <c r="N43" s="115" t="str">
        <f t="shared" si="153"/>
        <v>Работал</v>
      </c>
      <c r="O43" s="115" t="str">
        <f t="shared" si="153"/>
        <v>Работал</v>
      </c>
      <c r="P43" s="115" t="str">
        <f t="shared" si="153"/>
        <v>Работал</v>
      </c>
      <c r="Q43" s="115" t="str">
        <f t="shared" si="153"/>
        <v>Работал</v>
      </c>
      <c r="R43" s="133" t="str">
        <f t="shared" si="153"/>
        <v/>
      </c>
      <c r="S43" s="133" t="str">
        <f t="shared" si="153"/>
        <v/>
      </c>
      <c r="T43" s="115" t="str">
        <f t="shared" si="153"/>
        <v>Работал</v>
      </c>
      <c r="U43" s="115" t="str">
        <f t="shared" si="154"/>
        <v>Работал</v>
      </c>
      <c r="V43" s="115" t="str">
        <f t="shared" si="154"/>
        <v>Работал</v>
      </c>
      <c r="W43" s="115" t="str">
        <f t="shared" si="154"/>
        <v>Работал</v>
      </c>
      <c r="X43" s="115" t="str">
        <f t="shared" si="154"/>
        <v>Работал</v>
      </c>
      <c r="Y43" s="133" t="str">
        <f t="shared" si="154"/>
        <v/>
      </c>
      <c r="Z43" s="133" t="str">
        <f t="shared" si="154"/>
        <v/>
      </c>
      <c r="AA43" s="115" t="str">
        <f t="shared" ref="AA43:AH43" si="155">IF(ISBLANK(AA96),"",IF(AA96=0,"Выходной",IF(AA96&lt;&gt;0,"Работал","")))</f>
        <v>Работал</v>
      </c>
      <c r="AB43" s="115" t="str">
        <f t="shared" si="155"/>
        <v>Работал</v>
      </c>
      <c r="AC43" s="115" t="str">
        <f t="shared" si="155"/>
        <v>Работал</v>
      </c>
      <c r="AD43" s="115" t="str">
        <f t="shared" si="155"/>
        <v>Работал</v>
      </c>
      <c r="AE43" s="115" t="str">
        <f t="shared" si="155"/>
        <v>Работал</v>
      </c>
      <c r="AF43" s="133" t="str">
        <f t="shared" si="155"/>
        <v/>
      </c>
      <c r="AG43" s="133" t="str">
        <f t="shared" si="155"/>
        <v/>
      </c>
      <c r="AH43" s="115" t="str">
        <f t="shared" si="155"/>
        <v>Работал</v>
      </c>
      <c r="AI43" s="115"/>
      <c r="AJ43" s="115"/>
    </row>
    <row r="44">
      <c r="A44" s="108">
        <v>52</v>
      </c>
      <c r="B44" s="113" t="s">
        <v>156</v>
      </c>
      <c r="C44" s="113" t="str">
        <f>VLOOKUP($A44,Сотрудники!$A$3:$L$1202,8,0)</f>
        <v>Екатеринбург</v>
      </c>
      <c r="D44" s="133" t="str">
        <f t="shared" si="150"/>
        <v/>
      </c>
      <c r="E44" s="133" t="str">
        <f t="shared" si="150"/>
        <v/>
      </c>
      <c r="F44" s="115" t="str">
        <f t="shared" si="150"/>
        <v>Работал</v>
      </c>
      <c r="G44" s="115" t="str">
        <f t="shared" si="150"/>
        <v>Работал</v>
      </c>
      <c r="H44" s="115" t="str">
        <f t="shared" si="150"/>
        <v>Работал</v>
      </c>
      <c r="I44" s="115" t="str">
        <f t="shared" si="150"/>
        <v>Работал</v>
      </c>
      <c r="J44" s="115" t="str">
        <f t="shared" si="150"/>
        <v>Работал</v>
      </c>
      <c r="K44" s="133" t="str">
        <f t="shared" si="150"/>
        <v/>
      </c>
      <c r="L44" s="133" t="str">
        <f t="shared" si="150"/>
        <v/>
      </c>
      <c r="M44" s="115" t="str">
        <f t="shared" si="150"/>
        <v>Работал</v>
      </c>
      <c r="N44" s="115" t="str">
        <f t="shared" si="150"/>
        <v>Работал</v>
      </c>
      <c r="O44" s="115" t="str">
        <f t="shared" si="150"/>
        <v>Работал</v>
      </c>
      <c r="P44" s="115" t="str">
        <f t="shared" si="150"/>
        <v>Работал</v>
      </c>
      <c r="Q44" s="115" t="str">
        <f t="shared" si="150"/>
        <v>Работал</v>
      </c>
      <c r="R44" s="133" t="str">
        <f t="shared" si="150"/>
        <v/>
      </c>
      <c r="S44" s="133" t="str">
        <f t="shared" si="150"/>
        <v/>
      </c>
      <c r="T44" s="115" t="str">
        <f t="shared" si="150"/>
        <v>Работал</v>
      </c>
      <c r="U44" s="115" t="str">
        <f t="shared" si="150"/>
        <v>Работал</v>
      </c>
      <c r="V44" s="115" t="str">
        <f t="shared" si="150"/>
        <v>Работал</v>
      </c>
      <c r="W44" s="115" t="str">
        <f t="shared" si="150"/>
        <v>Работал</v>
      </c>
      <c r="X44" s="115" t="str">
        <f t="shared" si="150"/>
        <v>Работал</v>
      </c>
      <c r="Y44" s="133" t="str">
        <f t="shared" si="150"/>
        <v/>
      </c>
      <c r="Z44" s="133" t="str">
        <f t="shared" si="150"/>
        <v/>
      </c>
      <c r="AA44" s="115" t="str">
        <f t="shared" si="150"/>
        <v>Работал</v>
      </c>
      <c r="AB44" s="115" t="str">
        <f t="shared" si="150"/>
        <v>Работал</v>
      </c>
      <c r="AC44" s="115" t="str">
        <f t="shared" si="150"/>
        <v>Работал</v>
      </c>
      <c r="AD44" s="115" t="str">
        <f t="shared" si="150"/>
        <v>Работал</v>
      </c>
      <c r="AE44" s="115" t="str">
        <f t="shared" si="150"/>
        <v>Работал</v>
      </c>
      <c r="AF44" s="133" t="str">
        <f t="shared" si="150"/>
        <v/>
      </c>
      <c r="AG44" s="133" t="str">
        <f t="shared" si="150"/>
        <v/>
      </c>
      <c r="AH44" s="115" t="str">
        <f t="shared" si="150"/>
        <v>Работал</v>
      </c>
      <c r="AI44" s="115" t="str">
        <f t="shared" si="150"/>
        <v/>
      </c>
      <c r="AJ44" s="115" t="str">
        <f t="shared" si="150"/>
        <v/>
      </c>
    </row>
    <row r="45">
      <c r="A45" s="108">
        <v>53</v>
      </c>
      <c r="B45" s="113" t="s">
        <v>159</v>
      </c>
      <c r="C45" s="113" t="str">
        <f>VLOOKUP($A45,Сотрудники!$A$3:$L$1202,8,0)</f>
        <v>Москва</v>
      </c>
      <c r="D45" s="133" t="str">
        <f t="shared" si="150"/>
        <v/>
      </c>
      <c r="E45" s="133" t="str">
        <f t="shared" si="150"/>
        <v/>
      </c>
      <c r="F45" s="115" t="str">
        <f t="shared" si="150"/>
        <v>Работал</v>
      </c>
      <c r="G45" s="115" t="str">
        <f t="shared" si="150"/>
        <v>Работал</v>
      </c>
      <c r="H45" s="115" t="str">
        <f t="shared" si="150"/>
        <v>Работал</v>
      </c>
      <c r="I45" s="115" t="str">
        <f t="shared" si="150"/>
        <v>Работал</v>
      </c>
      <c r="J45" s="115" t="str">
        <f t="shared" si="150"/>
        <v>Работал</v>
      </c>
      <c r="K45" s="133" t="str">
        <f t="shared" si="150"/>
        <v/>
      </c>
      <c r="L45" s="133" t="str">
        <f t="shared" si="150"/>
        <v/>
      </c>
      <c r="M45" s="115" t="str">
        <f t="shared" si="150"/>
        <v>Работал</v>
      </c>
      <c r="N45" s="115" t="str">
        <f t="shared" si="150"/>
        <v>Работал</v>
      </c>
      <c r="O45" s="115" t="str">
        <f t="shared" si="150"/>
        <v>Работал</v>
      </c>
      <c r="P45" s="115" t="str">
        <f t="shared" si="150"/>
        <v>Работал</v>
      </c>
      <c r="Q45" s="115" t="str">
        <f t="shared" si="150"/>
        <v>Работал</v>
      </c>
      <c r="R45" s="133" t="str">
        <f t="shared" si="150"/>
        <v/>
      </c>
      <c r="S45" s="133" t="str">
        <f t="shared" si="150"/>
        <v/>
      </c>
      <c r="T45" s="115" t="str">
        <f t="shared" si="150"/>
        <v>Работал</v>
      </c>
      <c r="U45" s="115" t="str">
        <f t="shared" si="150"/>
        <v>Работал</v>
      </c>
      <c r="V45" s="115" t="str">
        <f t="shared" si="150"/>
        <v>Работал</v>
      </c>
      <c r="W45" s="115" t="str">
        <f t="shared" si="150"/>
        <v>Работал</v>
      </c>
      <c r="X45" s="115" t="str">
        <f t="shared" si="150"/>
        <v>Работал</v>
      </c>
      <c r="Y45" s="133" t="str">
        <f t="shared" si="150"/>
        <v/>
      </c>
      <c r="Z45" s="133" t="str">
        <f t="shared" si="150"/>
        <v/>
      </c>
      <c r="AA45" s="115" t="str">
        <f t="shared" si="150"/>
        <v>Работал</v>
      </c>
      <c r="AB45" s="115" t="str">
        <f t="shared" si="150"/>
        <v>Работал</v>
      </c>
      <c r="AC45" s="115" t="str">
        <f t="shared" si="150"/>
        <v>Работал</v>
      </c>
      <c r="AD45" s="115" t="str">
        <f t="shared" si="150"/>
        <v>Работал</v>
      </c>
      <c r="AE45" s="115" t="str">
        <f t="shared" si="150"/>
        <v>Работал</v>
      </c>
      <c r="AF45" s="133" t="str">
        <f t="shared" si="150"/>
        <v/>
      </c>
      <c r="AG45" s="133" t="str">
        <f t="shared" si="150"/>
        <v/>
      </c>
      <c r="AH45" s="115" t="str">
        <f t="shared" si="150"/>
        <v>Работал</v>
      </c>
      <c r="AI45" s="115" t="str">
        <f t="shared" si="150"/>
        <v/>
      </c>
      <c r="AJ45" s="115" t="str">
        <f t="shared" si="150"/>
        <v/>
      </c>
    </row>
    <row r="46">
      <c r="A46" s="108">
        <v>54</v>
      </c>
      <c r="B46" s="113" t="s">
        <v>161</v>
      </c>
      <c r="C46" s="113" t="str">
        <f>VLOOKUP($A46,Сотрудники!$A$3:$L$1202,8,0)</f>
        <v>Москва</v>
      </c>
      <c r="D46" s="133" t="str">
        <f t="shared" si="150"/>
        <v/>
      </c>
      <c r="E46" s="133" t="str">
        <f t="shared" si="150"/>
        <v/>
      </c>
      <c r="F46" s="115" t="str">
        <f t="shared" si="150"/>
        <v>Работал</v>
      </c>
      <c r="G46" s="115" t="str">
        <f t="shared" si="150"/>
        <v>Работал</v>
      </c>
      <c r="H46" s="115" t="str">
        <f t="shared" si="150"/>
        <v>Работал</v>
      </c>
      <c r="I46" s="115" t="str">
        <f t="shared" si="150"/>
        <v>Работал</v>
      </c>
      <c r="J46" s="115" t="str">
        <f t="shared" si="150"/>
        <v>Работал</v>
      </c>
      <c r="K46" s="133" t="str">
        <f t="shared" si="150"/>
        <v/>
      </c>
      <c r="L46" s="133" t="str">
        <f t="shared" si="150"/>
        <v/>
      </c>
      <c r="M46" s="115" t="str">
        <f t="shared" si="150"/>
        <v>Работал</v>
      </c>
      <c r="N46" s="115" t="str">
        <f t="shared" si="150"/>
        <v>Работал</v>
      </c>
      <c r="O46" s="115" t="str">
        <f t="shared" si="150"/>
        <v>Работал</v>
      </c>
      <c r="P46" s="115" t="str">
        <f t="shared" si="150"/>
        <v>Работал</v>
      </c>
      <c r="Q46" s="115" t="str">
        <f t="shared" si="150"/>
        <v>Работал</v>
      </c>
      <c r="R46" s="133" t="str">
        <f t="shared" si="150"/>
        <v/>
      </c>
      <c r="S46" s="133" t="str">
        <f t="shared" si="150"/>
        <v/>
      </c>
      <c r="T46" s="115" t="str">
        <f t="shared" si="150"/>
        <v>Работал</v>
      </c>
      <c r="U46" s="115" t="str">
        <f t="shared" si="150"/>
        <v>Работал</v>
      </c>
      <c r="V46" s="115" t="str">
        <f t="shared" si="150"/>
        <v>Работал</v>
      </c>
      <c r="W46" s="115" t="str">
        <f t="shared" si="150"/>
        <v>Работал</v>
      </c>
      <c r="X46" s="115" t="str">
        <f t="shared" si="150"/>
        <v>Работал</v>
      </c>
      <c r="Y46" s="133" t="str">
        <f t="shared" si="150"/>
        <v/>
      </c>
      <c r="Z46" s="133" t="str">
        <f t="shared" si="150"/>
        <v/>
      </c>
      <c r="AA46" s="115" t="str">
        <f t="shared" si="150"/>
        <v>Работал</v>
      </c>
      <c r="AB46" s="115" t="str">
        <f t="shared" si="150"/>
        <v>Работал</v>
      </c>
      <c r="AC46" s="115" t="str">
        <f t="shared" si="150"/>
        <v>Работал</v>
      </c>
      <c r="AD46" s="115" t="str">
        <f t="shared" si="150"/>
        <v>Работал</v>
      </c>
      <c r="AE46" s="115" t="str">
        <f t="shared" si="150"/>
        <v>Работал</v>
      </c>
      <c r="AF46" s="133" t="str">
        <f t="shared" si="150"/>
        <v/>
      </c>
      <c r="AG46" s="133" t="str">
        <f t="shared" si="150"/>
        <v/>
      </c>
      <c r="AH46" s="115" t="str">
        <f t="shared" si="150"/>
        <v>Работал</v>
      </c>
      <c r="AI46" s="115" t="str">
        <f t="shared" si="150"/>
        <v/>
      </c>
      <c r="AJ46" s="115" t="str">
        <f t="shared" si="150"/>
        <v/>
      </c>
    </row>
    <row r="47">
      <c r="A47" s="108">
        <v>55</v>
      </c>
      <c r="B47" s="113" t="s">
        <v>163</v>
      </c>
      <c r="C47" s="113" t="str">
        <f>VLOOKUP($A47,Сотрудники!$A$3:$L$1202,8,0)</f>
        <v>Курган</v>
      </c>
      <c r="D47" s="133" t="str">
        <f t="shared" ref="D47:AJ52" si="156">IF(ISBLANK(D100),"",IF(D100=0,"Выходной",IF(D100&lt;&gt;0,"Работал","")))</f>
        <v/>
      </c>
      <c r="E47" s="133" t="str">
        <f t="shared" si="156"/>
        <v/>
      </c>
      <c r="F47" s="115" t="str">
        <f t="shared" si="156"/>
        <v/>
      </c>
      <c r="G47" s="115" t="str">
        <f t="shared" si="156"/>
        <v/>
      </c>
      <c r="H47" s="115" t="str">
        <f t="shared" si="156"/>
        <v/>
      </c>
      <c r="I47" s="115" t="str">
        <f t="shared" si="156"/>
        <v/>
      </c>
      <c r="J47" s="115" t="str">
        <f t="shared" si="156"/>
        <v/>
      </c>
      <c r="K47" s="133" t="str">
        <f t="shared" si="156"/>
        <v/>
      </c>
      <c r="L47" s="133" t="str">
        <f t="shared" si="156"/>
        <v/>
      </c>
      <c r="M47" s="115" t="str">
        <f t="shared" si="156"/>
        <v/>
      </c>
      <c r="N47" s="115" t="str">
        <f t="shared" si="156"/>
        <v>Работал</v>
      </c>
      <c r="O47" s="115" t="str">
        <f t="shared" si="156"/>
        <v>Работал</v>
      </c>
      <c r="P47" s="115" t="str">
        <f t="shared" si="156"/>
        <v>Работал</v>
      </c>
      <c r="Q47" s="115" t="str">
        <f t="shared" si="156"/>
        <v>Работал</v>
      </c>
      <c r="R47" s="133" t="str">
        <f t="shared" si="156"/>
        <v/>
      </c>
      <c r="S47" s="133" t="str">
        <f t="shared" si="156"/>
        <v/>
      </c>
      <c r="T47" s="115" t="str">
        <f t="shared" si="156"/>
        <v>Работал</v>
      </c>
      <c r="U47" s="115" t="str">
        <f t="shared" si="156"/>
        <v>Работал</v>
      </c>
      <c r="V47" s="115" t="str">
        <f t="shared" si="156"/>
        <v>Работал</v>
      </c>
      <c r="W47" s="115" t="str">
        <f t="shared" si="156"/>
        <v>Работал</v>
      </c>
      <c r="X47" s="115" t="str">
        <f t="shared" si="156"/>
        <v>Работал</v>
      </c>
      <c r="Y47" s="133" t="str">
        <f t="shared" si="156"/>
        <v/>
      </c>
      <c r="Z47" s="133" t="str">
        <f t="shared" si="156"/>
        <v/>
      </c>
      <c r="AA47" s="115" t="str">
        <f t="shared" si="156"/>
        <v>Работал</v>
      </c>
      <c r="AB47" s="115" t="str">
        <f t="shared" si="156"/>
        <v>Работал</v>
      </c>
      <c r="AC47" s="115" t="str">
        <f t="shared" si="156"/>
        <v>Работал</v>
      </c>
      <c r="AD47" s="115" t="str">
        <f t="shared" si="156"/>
        <v>Работал</v>
      </c>
      <c r="AE47" s="115" t="str">
        <f t="shared" si="156"/>
        <v>Работал</v>
      </c>
      <c r="AF47" s="133" t="str">
        <f t="shared" si="156"/>
        <v/>
      </c>
      <c r="AG47" s="133" t="str">
        <f t="shared" si="156"/>
        <v/>
      </c>
      <c r="AH47" s="115" t="str">
        <f t="shared" si="156"/>
        <v>Работал</v>
      </c>
      <c r="AI47" s="115" t="str">
        <f t="shared" si="156"/>
        <v/>
      </c>
      <c r="AJ47" s="115" t="str">
        <f t="shared" si="156"/>
        <v/>
      </c>
    </row>
    <row r="48">
      <c r="A48" s="108">
        <v>56</v>
      </c>
      <c r="B48" s="113" t="s">
        <v>166</v>
      </c>
      <c r="C48" s="113" t="str">
        <f>VLOOKUP($A48,Сотрудники!$A$3:$L$1202,8,0)</f>
        <v>Москва</v>
      </c>
      <c r="D48" s="133" t="str">
        <f t="shared" si="156"/>
        <v/>
      </c>
      <c r="E48" s="133" t="str">
        <f t="shared" si="156"/>
        <v/>
      </c>
      <c r="F48" s="115" t="str">
        <f t="shared" si="156"/>
        <v/>
      </c>
      <c r="G48" s="115" t="str">
        <f t="shared" si="156"/>
        <v/>
      </c>
      <c r="H48" s="115" t="str">
        <f t="shared" si="156"/>
        <v/>
      </c>
      <c r="I48" s="115" t="str">
        <f t="shared" si="156"/>
        <v/>
      </c>
      <c r="J48" s="115" t="str">
        <f t="shared" si="156"/>
        <v/>
      </c>
      <c r="K48" s="133" t="str">
        <f t="shared" si="156"/>
        <v/>
      </c>
      <c r="L48" s="133" t="str">
        <f t="shared" si="156"/>
        <v/>
      </c>
      <c r="M48" s="115" t="str">
        <f t="shared" si="156"/>
        <v/>
      </c>
      <c r="N48" s="115" t="str">
        <f t="shared" si="156"/>
        <v>Работал</v>
      </c>
      <c r="O48" s="115" t="str">
        <f t="shared" si="156"/>
        <v>Работал</v>
      </c>
      <c r="P48" s="115" t="str">
        <f t="shared" si="156"/>
        <v>Работал</v>
      </c>
      <c r="Q48" s="115" t="str">
        <f t="shared" si="156"/>
        <v>Работал</v>
      </c>
      <c r="R48" s="133" t="str">
        <f t="shared" si="156"/>
        <v/>
      </c>
      <c r="S48" s="133" t="str">
        <f t="shared" si="156"/>
        <v/>
      </c>
      <c r="T48" s="115" t="str">
        <f t="shared" si="156"/>
        <v>Работал</v>
      </c>
      <c r="U48" s="115" t="str">
        <f t="shared" si="156"/>
        <v>Работал</v>
      </c>
      <c r="V48" s="115" t="str">
        <f t="shared" si="156"/>
        <v>Работал</v>
      </c>
      <c r="W48" s="115" t="str">
        <f t="shared" si="156"/>
        <v>Работал</v>
      </c>
      <c r="X48" s="115" t="str">
        <f t="shared" si="156"/>
        <v>Работал</v>
      </c>
      <c r="Y48" s="133" t="str">
        <f t="shared" si="156"/>
        <v/>
      </c>
      <c r="Z48" s="133" t="str">
        <f t="shared" si="156"/>
        <v/>
      </c>
      <c r="AA48" s="115" t="str">
        <f t="shared" si="156"/>
        <v>Работал</v>
      </c>
      <c r="AB48" s="115" t="str">
        <f t="shared" si="156"/>
        <v>Работал</v>
      </c>
      <c r="AC48" s="115" t="str">
        <f t="shared" si="156"/>
        <v>Работал</v>
      </c>
      <c r="AD48" s="115" t="str">
        <f t="shared" si="156"/>
        <v>Работал</v>
      </c>
      <c r="AE48" s="115" t="str">
        <f t="shared" si="156"/>
        <v>Работал</v>
      </c>
      <c r="AF48" s="133" t="str">
        <f t="shared" si="156"/>
        <v/>
      </c>
      <c r="AG48" s="133" t="str">
        <f t="shared" si="156"/>
        <v/>
      </c>
      <c r="AH48" s="115" t="str">
        <f t="shared" si="156"/>
        <v>Работал</v>
      </c>
      <c r="AI48" s="115" t="str">
        <f t="shared" si="156"/>
        <v/>
      </c>
      <c r="AJ48" s="115" t="str">
        <f t="shared" si="156"/>
        <v/>
      </c>
    </row>
    <row r="49">
      <c r="A49" s="108">
        <v>57</v>
      </c>
      <c r="B49" s="113" t="s">
        <v>170</v>
      </c>
      <c r="C49" s="113" t="str">
        <f>VLOOKUP($A49,Сотрудники!$A$3:$L$1202,8,0)</f>
        <v>Москва</v>
      </c>
      <c r="D49" s="133" t="str">
        <f t="shared" si="156"/>
        <v/>
      </c>
      <c r="E49" s="133" t="str">
        <f t="shared" si="156"/>
        <v/>
      </c>
      <c r="F49" s="115" t="str">
        <f t="shared" si="156"/>
        <v/>
      </c>
      <c r="G49" s="115" t="str">
        <f t="shared" si="156"/>
        <v/>
      </c>
      <c r="H49" s="115" t="str">
        <f t="shared" si="156"/>
        <v/>
      </c>
      <c r="I49" s="115" t="str">
        <f t="shared" si="156"/>
        <v/>
      </c>
      <c r="J49" s="115" t="str">
        <f t="shared" si="156"/>
        <v/>
      </c>
      <c r="K49" s="133" t="str">
        <f t="shared" si="156"/>
        <v/>
      </c>
      <c r="L49" s="133" t="str">
        <f t="shared" si="156"/>
        <v/>
      </c>
      <c r="M49" s="115" t="str">
        <f t="shared" si="156"/>
        <v/>
      </c>
      <c r="N49" s="115" t="str">
        <f t="shared" si="156"/>
        <v/>
      </c>
      <c r="O49" s="115" t="str">
        <f t="shared" si="156"/>
        <v/>
      </c>
      <c r="P49" s="115" t="str">
        <f t="shared" si="156"/>
        <v>Работал</v>
      </c>
      <c r="Q49" s="115" t="str">
        <f t="shared" si="156"/>
        <v>Работал</v>
      </c>
      <c r="R49" s="133" t="str">
        <f t="shared" si="156"/>
        <v/>
      </c>
      <c r="S49" s="133" t="str">
        <f t="shared" si="156"/>
        <v/>
      </c>
      <c r="T49" s="115" t="str">
        <f t="shared" si="156"/>
        <v>Работал</v>
      </c>
      <c r="U49" s="115" t="str">
        <f t="shared" si="156"/>
        <v>Работал</v>
      </c>
      <c r="V49" s="115" t="str">
        <f t="shared" si="156"/>
        <v>Работал</v>
      </c>
      <c r="W49" s="115" t="str">
        <f t="shared" si="156"/>
        <v>Работал</v>
      </c>
      <c r="X49" s="115" t="str">
        <f t="shared" si="156"/>
        <v>Работал</v>
      </c>
      <c r="Y49" s="133" t="str">
        <f t="shared" si="156"/>
        <v/>
      </c>
      <c r="Z49" s="133" t="str">
        <f t="shared" si="156"/>
        <v/>
      </c>
      <c r="AA49" s="115" t="str">
        <f t="shared" si="156"/>
        <v>Работал</v>
      </c>
      <c r="AB49" s="115" t="str">
        <f t="shared" si="156"/>
        <v>Работал</v>
      </c>
      <c r="AC49" s="115" t="str">
        <f t="shared" si="156"/>
        <v>Работал</v>
      </c>
      <c r="AD49" s="115" t="str">
        <f t="shared" si="156"/>
        <v>Работал</v>
      </c>
      <c r="AE49" s="115" t="str">
        <f t="shared" si="156"/>
        <v>Работал</v>
      </c>
      <c r="AF49" s="133" t="str">
        <f t="shared" si="156"/>
        <v/>
      </c>
      <c r="AG49" s="133" t="str">
        <f t="shared" si="156"/>
        <v/>
      </c>
      <c r="AH49" s="115" t="str">
        <f t="shared" si="156"/>
        <v>Работал</v>
      </c>
      <c r="AI49" s="115" t="str">
        <f t="shared" si="156"/>
        <v/>
      </c>
      <c r="AJ49" s="115" t="str">
        <f t="shared" si="156"/>
        <v/>
      </c>
    </row>
    <row r="50">
      <c r="A50" s="108">
        <v>58</v>
      </c>
      <c r="B50" s="113" t="s">
        <v>173</v>
      </c>
      <c r="C50" s="113" t="str">
        <f>VLOOKUP($A50,Сотрудники!$A$3:$L$1202,8,0)</f>
        <v>СПБ</v>
      </c>
      <c r="D50" s="133" t="str">
        <f t="shared" si="156"/>
        <v/>
      </c>
      <c r="E50" s="133" t="str">
        <f t="shared" si="156"/>
        <v/>
      </c>
      <c r="F50" s="115" t="str">
        <f t="shared" si="156"/>
        <v/>
      </c>
      <c r="G50" s="115" t="str">
        <f t="shared" si="156"/>
        <v/>
      </c>
      <c r="H50" s="115" t="str">
        <f t="shared" si="156"/>
        <v/>
      </c>
      <c r="I50" s="115" t="str">
        <f t="shared" si="156"/>
        <v/>
      </c>
      <c r="J50" s="115" t="str">
        <f t="shared" si="156"/>
        <v/>
      </c>
      <c r="K50" s="133" t="str">
        <f t="shared" si="156"/>
        <v/>
      </c>
      <c r="L50" s="133" t="str">
        <f t="shared" si="156"/>
        <v/>
      </c>
      <c r="M50" s="115" t="str">
        <f t="shared" si="156"/>
        <v/>
      </c>
      <c r="N50" s="115" t="str">
        <f t="shared" si="156"/>
        <v/>
      </c>
      <c r="O50" s="115" t="str">
        <f t="shared" si="156"/>
        <v/>
      </c>
      <c r="P50" s="115" t="str">
        <f t="shared" si="156"/>
        <v/>
      </c>
      <c r="Q50" s="115" t="str">
        <f t="shared" si="156"/>
        <v/>
      </c>
      <c r="R50" s="133" t="str">
        <f t="shared" si="156"/>
        <v/>
      </c>
      <c r="S50" s="133" t="str">
        <f t="shared" si="156"/>
        <v/>
      </c>
      <c r="T50" s="115" t="str">
        <f t="shared" si="156"/>
        <v/>
      </c>
      <c r="U50" s="115" t="str">
        <f t="shared" si="156"/>
        <v/>
      </c>
      <c r="V50" s="115" t="str">
        <f t="shared" si="156"/>
        <v/>
      </c>
      <c r="W50" s="115" t="str">
        <f t="shared" si="156"/>
        <v/>
      </c>
      <c r="X50" s="115" t="str">
        <f t="shared" si="156"/>
        <v/>
      </c>
      <c r="Y50" s="133" t="str">
        <f t="shared" si="156"/>
        <v/>
      </c>
      <c r="Z50" s="133" t="str">
        <f t="shared" si="156"/>
        <v/>
      </c>
      <c r="AA50" s="115" t="str">
        <f t="shared" si="156"/>
        <v/>
      </c>
      <c r="AB50" s="115" t="str">
        <f t="shared" si="156"/>
        <v/>
      </c>
      <c r="AC50" s="115" t="str">
        <f t="shared" si="156"/>
        <v>Работал</v>
      </c>
      <c r="AD50" s="115" t="str">
        <f t="shared" si="156"/>
        <v>Работал</v>
      </c>
      <c r="AE50" s="115" t="str">
        <f t="shared" si="156"/>
        <v>Работал</v>
      </c>
      <c r="AF50" s="133" t="str">
        <f t="shared" si="156"/>
        <v/>
      </c>
      <c r="AG50" s="133" t="str">
        <f t="shared" si="156"/>
        <v/>
      </c>
      <c r="AH50" s="115" t="str">
        <f t="shared" si="156"/>
        <v>Работал</v>
      </c>
      <c r="AI50" s="115" t="str">
        <f t="shared" si="156"/>
        <v/>
      </c>
      <c r="AJ50" s="115" t="str">
        <f t="shared" si="156"/>
        <v/>
      </c>
    </row>
    <row r="51">
      <c r="A51" s="108">
        <v>59</v>
      </c>
      <c r="B51" s="113" t="s">
        <v>176</v>
      </c>
      <c r="C51" s="113" t="str">
        <f>VLOOKUP($A51,Сотрудники!$A$3:$L$1202,8,0)</f>
        <v>СПБ</v>
      </c>
      <c r="D51" s="133" t="str">
        <f t="shared" si="156"/>
        <v/>
      </c>
      <c r="E51" s="133" t="str">
        <f t="shared" si="156"/>
        <v/>
      </c>
      <c r="F51" s="115" t="str">
        <f t="shared" si="156"/>
        <v/>
      </c>
      <c r="G51" s="115" t="str">
        <f t="shared" si="156"/>
        <v/>
      </c>
      <c r="H51" s="115" t="str">
        <f t="shared" si="156"/>
        <v/>
      </c>
      <c r="I51" s="115" t="str">
        <f t="shared" si="156"/>
        <v/>
      </c>
      <c r="J51" s="115" t="str">
        <f t="shared" si="156"/>
        <v/>
      </c>
      <c r="K51" s="133" t="str">
        <f t="shared" si="156"/>
        <v/>
      </c>
      <c r="L51" s="133" t="str">
        <f t="shared" si="156"/>
        <v/>
      </c>
      <c r="M51" s="115" t="str">
        <f t="shared" si="156"/>
        <v/>
      </c>
      <c r="N51" s="115" t="str">
        <f t="shared" si="156"/>
        <v/>
      </c>
      <c r="O51" s="115" t="str">
        <f t="shared" si="156"/>
        <v/>
      </c>
      <c r="P51" s="115" t="str">
        <f t="shared" si="156"/>
        <v/>
      </c>
      <c r="Q51" s="115" t="str">
        <f t="shared" si="156"/>
        <v/>
      </c>
      <c r="R51" s="133" t="str">
        <f t="shared" si="156"/>
        <v/>
      </c>
      <c r="S51" s="133" t="str">
        <f t="shared" si="156"/>
        <v/>
      </c>
      <c r="T51" s="115" t="str">
        <f t="shared" si="156"/>
        <v/>
      </c>
      <c r="U51" s="115" t="str">
        <f t="shared" si="156"/>
        <v/>
      </c>
      <c r="V51" s="115" t="str">
        <f t="shared" si="156"/>
        <v/>
      </c>
      <c r="W51" s="115" t="str">
        <f t="shared" si="156"/>
        <v/>
      </c>
      <c r="X51" s="115" t="str">
        <f t="shared" si="156"/>
        <v/>
      </c>
      <c r="Y51" s="133" t="str">
        <f t="shared" si="156"/>
        <v/>
      </c>
      <c r="Z51" s="133" t="str">
        <f t="shared" si="156"/>
        <v/>
      </c>
      <c r="AA51" s="115" t="str">
        <f t="shared" si="156"/>
        <v/>
      </c>
      <c r="AB51" s="115" t="str">
        <f t="shared" si="156"/>
        <v/>
      </c>
      <c r="AC51" s="115" t="str">
        <f t="shared" si="156"/>
        <v>Работал</v>
      </c>
      <c r="AD51" s="115" t="str">
        <f t="shared" si="156"/>
        <v>Работал</v>
      </c>
      <c r="AE51" s="115" t="str">
        <f t="shared" si="156"/>
        <v>Работал</v>
      </c>
      <c r="AF51" s="133" t="str">
        <f t="shared" si="156"/>
        <v/>
      </c>
      <c r="AG51" s="133" t="str">
        <f t="shared" si="156"/>
        <v/>
      </c>
      <c r="AH51" s="115" t="str">
        <f t="shared" si="156"/>
        <v>Работал</v>
      </c>
      <c r="AI51" s="115" t="str">
        <f t="shared" si="156"/>
        <v/>
      </c>
      <c r="AJ51" s="115" t="str">
        <f t="shared" si="156"/>
        <v/>
      </c>
    </row>
    <row r="52">
      <c r="A52" s="108">
        <v>60</v>
      </c>
      <c r="B52" s="113" t="s">
        <v>177</v>
      </c>
      <c r="C52" s="113" t="str">
        <f>VLOOKUP($A52,Сотрудники!$A$3:$L$1202,8,0)</f>
        <v>Москва</v>
      </c>
      <c r="D52" s="133" t="str">
        <f t="shared" si="156"/>
        <v/>
      </c>
      <c r="E52" s="133" t="str">
        <f t="shared" si="156"/>
        <v/>
      </c>
      <c r="F52" s="115" t="str">
        <f t="shared" si="156"/>
        <v/>
      </c>
      <c r="G52" s="115" t="str">
        <f t="shared" si="156"/>
        <v/>
      </c>
      <c r="H52" s="115" t="str">
        <f t="shared" si="156"/>
        <v/>
      </c>
      <c r="I52" s="115" t="str">
        <f t="shared" si="156"/>
        <v/>
      </c>
      <c r="J52" s="115" t="str">
        <f t="shared" si="156"/>
        <v/>
      </c>
      <c r="K52" s="133" t="str">
        <f t="shared" si="156"/>
        <v/>
      </c>
      <c r="L52" s="133" t="str">
        <f t="shared" si="156"/>
        <v/>
      </c>
      <c r="M52" s="115" t="str">
        <f t="shared" si="156"/>
        <v/>
      </c>
      <c r="N52" s="115" t="str">
        <f t="shared" si="156"/>
        <v/>
      </c>
      <c r="O52" s="115" t="str">
        <f t="shared" si="156"/>
        <v/>
      </c>
      <c r="P52" s="115" t="str">
        <f t="shared" si="156"/>
        <v/>
      </c>
      <c r="Q52" s="115" t="str">
        <f t="shared" si="156"/>
        <v/>
      </c>
      <c r="R52" s="133" t="str">
        <f t="shared" si="156"/>
        <v/>
      </c>
      <c r="S52" s="133" t="str">
        <f t="shared" si="156"/>
        <v/>
      </c>
      <c r="T52" s="115" t="str">
        <f t="shared" si="156"/>
        <v/>
      </c>
      <c r="U52" s="115" t="str">
        <f t="shared" si="156"/>
        <v/>
      </c>
      <c r="V52" s="115" t="str">
        <f t="shared" si="156"/>
        <v/>
      </c>
      <c r="W52" s="115" t="str">
        <f t="shared" si="156"/>
        <v/>
      </c>
      <c r="X52" s="115" t="str">
        <f t="shared" si="156"/>
        <v/>
      </c>
      <c r="Y52" s="133" t="str">
        <f t="shared" si="156"/>
        <v/>
      </c>
      <c r="Z52" s="133" t="str">
        <f t="shared" si="156"/>
        <v/>
      </c>
      <c r="AA52" s="115" t="str">
        <f t="shared" si="156"/>
        <v/>
      </c>
      <c r="AB52" s="115" t="str">
        <f t="shared" si="156"/>
        <v/>
      </c>
      <c r="AC52" s="115" t="str">
        <f t="shared" si="156"/>
        <v/>
      </c>
      <c r="AD52" s="115" t="str">
        <f t="shared" si="156"/>
        <v/>
      </c>
      <c r="AE52" s="115" t="str">
        <f t="shared" si="156"/>
        <v/>
      </c>
      <c r="AF52" s="133" t="str">
        <f t="shared" si="156"/>
        <v/>
      </c>
      <c r="AG52" s="133" t="str">
        <f t="shared" si="156"/>
        <v/>
      </c>
      <c r="AH52" s="115" t="str">
        <f t="shared" si="156"/>
        <v>Работал</v>
      </c>
      <c r="AI52" s="115" t="str">
        <f t="shared" si="156"/>
        <v/>
      </c>
      <c r="AJ52" s="115" t="str">
        <f t="shared" si="156"/>
        <v/>
      </c>
    </row>
    <row r="53">
      <c r="B53" s="116" t="s">
        <v>644</v>
      </c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>
      <c r="B54" s="117" t="s">
        <v>645</v>
      </c>
      <c r="C54" s="117" t="s">
        <v>646</v>
      </c>
      <c r="D54" s="117" t="s">
        <v>647</v>
      </c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>
      <c r="B55" s="116"/>
      <c r="C55" s="118" t="s">
        <v>643</v>
      </c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K55" s="116" t="s">
        <v>648</v>
      </c>
    </row>
    <row r="56">
      <c r="A56" s="113">
        <v>1</v>
      </c>
      <c r="B56" s="113" t="str">
        <f>VLOOKUP($A56,Сотрудники!$A$3:$L$1202,2,0)</f>
        <v xml:space="preserve">Кузьмин Антон</v>
      </c>
      <c r="C56" s="113" t="str">
        <f>VLOOKUP($A56,Сотрудники!$A$3:$L$1202,8,0)</f>
        <v>Москва</v>
      </c>
      <c r="D56" s="133"/>
      <c r="E56" s="133"/>
      <c r="F56" s="115">
        <v>8</v>
      </c>
      <c r="G56" s="115">
        <v>8</v>
      </c>
      <c r="H56" s="115">
        <v>8</v>
      </c>
      <c r="I56" s="115">
        <v>8</v>
      </c>
      <c r="J56" s="115">
        <v>8</v>
      </c>
      <c r="K56" s="133"/>
      <c r="L56" s="133"/>
      <c r="M56" s="115">
        <v>0</v>
      </c>
      <c r="N56" s="115">
        <v>0</v>
      </c>
      <c r="O56" s="115">
        <v>0</v>
      </c>
      <c r="P56" s="115">
        <v>0</v>
      </c>
      <c r="Q56" s="115">
        <v>0</v>
      </c>
      <c r="R56" s="133">
        <v>0</v>
      </c>
      <c r="S56" s="133">
        <v>0</v>
      </c>
      <c r="T56" s="115">
        <v>0</v>
      </c>
      <c r="U56" s="115">
        <v>0</v>
      </c>
      <c r="V56" s="115">
        <v>0</v>
      </c>
      <c r="W56" s="115">
        <v>0</v>
      </c>
      <c r="X56" s="115">
        <v>0</v>
      </c>
      <c r="Y56" s="133"/>
      <c r="Z56" s="133"/>
      <c r="AA56" s="115">
        <v>8</v>
      </c>
      <c r="AB56" s="115">
        <v>8</v>
      </c>
      <c r="AC56" s="115">
        <v>8</v>
      </c>
      <c r="AD56" s="115">
        <v>8</v>
      </c>
      <c r="AE56" s="115">
        <v>8</v>
      </c>
      <c r="AF56" s="133"/>
      <c r="AG56" s="133"/>
      <c r="AH56" s="115">
        <v>8</v>
      </c>
      <c r="AI56" s="115"/>
      <c r="AJ56" s="115"/>
      <c r="AK56" s="116">
        <f t="shared" ref="AK56:AK105" si="157">SUM(D56:AJ56)</f>
        <v>88</v>
      </c>
    </row>
    <row r="57">
      <c r="A57" s="113">
        <v>2</v>
      </c>
      <c r="B57" s="113" t="str">
        <f>VLOOKUP($A57,Сотрудники!$A$3:$L$1202,2,0)</f>
        <v xml:space="preserve">Крейнделин Борис </v>
      </c>
      <c r="C57" s="113" t="str">
        <f>VLOOKUP($A57,Сотрудники!$A$3:$L$1202,8,0)</f>
        <v>Москва</v>
      </c>
      <c r="D57" s="133"/>
      <c r="E57" s="133"/>
      <c r="F57" s="115">
        <v>8</v>
      </c>
      <c r="G57" s="115">
        <v>8</v>
      </c>
      <c r="H57" s="115">
        <v>8</v>
      </c>
      <c r="I57" s="115">
        <v>8</v>
      </c>
      <c r="J57" s="115">
        <v>8</v>
      </c>
      <c r="K57" s="133"/>
      <c r="L57" s="133"/>
      <c r="M57" s="115">
        <v>8</v>
      </c>
      <c r="N57" s="115">
        <v>8</v>
      </c>
      <c r="O57" s="115">
        <v>8</v>
      </c>
      <c r="P57" s="115">
        <v>8</v>
      </c>
      <c r="Q57" s="115">
        <v>8</v>
      </c>
      <c r="R57" s="133"/>
      <c r="S57" s="133"/>
      <c r="T57" s="115">
        <v>8</v>
      </c>
      <c r="U57" s="115">
        <v>8</v>
      </c>
      <c r="V57" s="115">
        <v>8</v>
      </c>
      <c r="W57" s="115">
        <v>8</v>
      </c>
      <c r="X57" s="115">
        <v>8</v>
      </c>
      <c r="Y57" s="133"/>
      <c r="Z57" s="133"/>
      <c r="AA57" s="115">
        <v>8</v>
      </c>
      <c r="AB57" s="115">
        <v>8</v>
      </c>
      <c r="AC57" s="115">
        <v>8</v>
      </c>
      <c r="AD57" s="115">
        <v>8</v>
      </c>
      <c r="AE57" s="115">
        <v>8</v>
      </c>
      <c r="AF57" s="133"/>
      <c r="AG57" s="133"/>
      <c r="AH57" s="115">
        <v>8</v>
      </c>
      <c r="AI57" s="115"/>
      <c r="AJ57" s="115"/>
      <c r="AK57" s="116">
        <f t="shared" si="157"/>
        <v>168</v>
      </c>
    </row>
    <row r="58">
      <c r="A58" s="113">
        <v>3</v>
      </c>
      <c r="B58" s="113" t="str">
        <f>VLOOKUP($A58,Сотрудники!$A$3:$L$1202,2,0)</f>
        <v xml:space="preserve">Асеев Феофан</v>
      </c>
      <c r="C58" s="113" t="str">
        <f>VLOOKUP($A58,Сотрудники!$A$3:$L$1202,8,0)</f>
        <v>Москва</v>
      </c>
      <c r="D58" s="133"/>
      <c r="E58" s="133"/>
      <c r="F58" s="115">
        <v>8</v>
      </c>
      <c r="G58" s="115">
        <v>8</v>
      </c>
      <c r="H58" s="115">
        <v>8</v>
      </c>
      <c r="I58" s="115">
        <v>8</v>
      </c>
      <c r="J58" s="115">
        <v>8</v>
      </c>
      <c r="K58" s="133"/>
      <c r="L58" s="133"/>
      <c r="M58" s="115">
        <v>8</v>
      </c>
      <c r="N58" s="115">
        <v>8</v>
      </c>
      <c r="O58" s="115">
        <v>8</v>
      </c>
      <c r="P58" s="115">
        <v>8</v>
      </c>
      <c r="Q58" s="115">
        <v>8</v>
      </c>
      <c r="R58" s="133"/>
      <c r="S58" s="133"/>
      <c r="T58" s="115">
        <v>0</v>
      </c>
      <c r="U58" s="115">
        <v>0</v>
      </c>
      <c r="V58" s="115">
        <v>0</v>
      </c>
      <c r="W58" s="115">
        <v>0</v>
      </c>
      <c r="X58" s="115">
        <v>0</v>
      </c>
      <c r="Y58" s="133">
        <v>0</v>
      </c>
      <c r="Z58" s="133">
        <v>0</v>
      </c>
      <c r="AA58" s="115">
        <v>0</v>
      </c>
      <c r="AB58" s="115">
        <v>0</v>
      </c>
      <c r="AC58" s="115">
        <v>0</v>
      </c>
      <c r="AD58" s="115">
        <v>0</v>
      </c>
      <c r="AE58" s="115">
        <v>0</v>
      </c>
      <c r="AF58" s="133">
        <v>0</v>
      </c>
      <c r="AG58" s="133">
        <v>0</v>
      </c>
      <c r="AH58" s="115">
        <v>8</v>
      </c>
      <c r="AI58" s="115"/>
      <c r="AJ58" s="115"/>
      <c r="AK58" s="116">
        <f t="shared" si="157"/>
        <v>88</v>
      </c>
    </row>
    <row r="59">
      <c r="A59" s="108">
        <v>5</v>
      </c>
      <c r="B59" s="113" t="str">
        <f>VLOOKUP($A59,Сотрудники!$A$3:$L$1202,2,0)</f>
        <v xml:space="preserve">Яковлев Дмитрий</v>
      </c>
      <c r="C59" s="113" t="str">
        <f>VLOOKUP($A59,Сотрудники!$A$3:$L$1202,8,0)</f>
        <v>Москва</v>
      </c>
      <c r="D59" s="133"/>
      <c r="E59" s="133"/>
      <c r="F59" s="115">
        <v>8</v>
      </c>
      <c r="G59" s="115">
        <v>8</v>
      </c>
      <c r="H59" s="115">
        <v>8</v>
      </c>
      <c r="I59" s="115">
        <v>8</v>
      </c>
      <c r="J59" s="115">
        <v>8</v>
      </c>
      <c r="K59" s="133"/>
      <c r="L59" s="133"/>
      <c r="M59" s="115">
        <v>8</v>
      </c>
      <c r="N59" s="115">
        <v>8</v>
      </c>
      <c r="O59" s="115">
        <v>8</v>
      </c>
      <c r="P59" s="115">
        <v>8</v>
      </c>
      <c r="Q59" s="115">
        <v>8</v>
      </c>
      <c r="R59" s="133"/>
      <c r="S59" s="133"/>
      <c r="T59" s="115">
        <v>8</v>
      </c>
      <c r="U59" s="115">
        <v>8</v>
      </c>
      <c r="V59" s="115">
        <v>8</v>
      </c>
      <c r="W59" s="115">
        <v>8</v>
      </c>
      <c r="X59" s="115">
        <v>8</v>
      </c>
      <c r="Y59" s="133"/>
      <c r="Z59" s="133"/>
      <c r="AA59" s="115">
        <v>8</v>
      </c>
      <c r="AB59" s="115">
        <v>8</v>
      </c>
      <c r="AC59" s="115">
        <v>8</v>
      </c>
      <c r="AD59" s="115">
        <v>8</v>
      </c>
      <c r="AE59" s="115">
        <v>8</v>
      </c>
      <c r="AF59" s="133"/>
      <c r="AG59" s="133"/>
      <c r="AH59" s="115">
        <v>8</v>
      </c>
      <c r="AI59" s="115"/>
      <c r="AJ59" s="115"/>
      <c r="AK59" s="116">
        <f t="shared" si="157"/>
        <v>168</v>
      </c>
    </row>
    <row r="60">
      <c r="A60" s="108">
        <v>8</v>
      </c>
      <c r="B60" s="113" t="str">
        <f>VLOOKUP($A60,Сотрудники!$A$3:$L$1202,2,0)</f>
        <v xml:space="preserve">Хохлова Крестина</v>
      </c>
      <c r="C60" s="113" t="str">
        <f>VLOOKUP($A60,Сотрудники!$A$3:$L$1202,8,0)</f>
        <v>Москва</v>
      </c>
      <c r="D60" s="133"/>
      <c r="E60" s="133"/>
      <c r="F60" s="115">
        <v>8</v>
      </c>
      <c r="G60" s="115">
        <v>8</v>
      </c>
      <c r="H60" s="115">
        <v>8</v>
      </c>
      <c r="I60" s="115">
        <v>8</v>
      </c>
      <c r="J60" s="115">
        <v>8</v>
      </c>
      <c r="K60" s="133"/>
      <c r="L60" s="133"/>
      <c r="M60" s="115">
        <v>8</v>
      </c>
      <c r="N60" s="115">
        <v>8</v>
      </c>
      <c r="O60" s="115">
        <v>8</v>
      </c>
      <c r="P60" s="115">
        <v>8</v>
      </c>
      <c r="Q60" s="115">
        <v>8</v>
      </c>
      <c r="R60" s="133"/>
      <c r="S60" s="133"/>
      <c r="T60" s="115">
        <v>8</v>
      </c>
      <c r="U60" s="115">
        <v>8</v>
      </c>
      <c r="V60" s="115">
        <v>8</v>
      </c>
      <c r="W60" s="115">
        <v>8</v>
      </c>
      <c r="X60" s="115">
        <v>8</v>
      </c>
      <c r="Y60" s="133"/>
      <c r="Z60" s="133"/>
      <c r="AA60" s="115">
        <v>8</v>
      </c>
      <c r="AB60" s="115">
        <v>8</v>
      </c>
      <c r="AC60" s="115">
        <v>8</v>
      </c>
      <c r="AD60" s="115">
        <v>8</v>
      </c>
      <c r="AE60" s="115">
        <v>8</v>
      </c>
      <c r="AF60" s="133"/>
      <c r="AG60" s="133"/>
      <c r="AH60" s="115">
        <v>8</v>
      </c>
      <c r="AI60" s="115"/>
      <c r="AJ60" s="115"/>
      <c r="AK60" s="116">
        <f t="shared" si="157"/>
        <v>168</v>
      </c>
    </row>
    <row r="61">
      <c r="A61" s="108">
        <v>9</v>
      </c>
      <c r="B61" s="113" t="str">
        <f>VLOOKUP($A61,Сотрудники!$A$3:$L$1202,2,0)</f>
        <v xml:space="preserve">Пойш Виталий</v>
      </c>
      <c r="C61" s="113" t="str">
        <f>VLOOKUP($A61,Сотрудники!$A$3:$L$1202,8,0)</f>
        <v>Екатеринбург</v>
      </c>
      <c r="D61" s="133"/>
      <c r="E61" s="133"/>
      <c r="F61" s="115">
        <v>8</v>
      </c>
      <c r="G61" s="115">
        <v>8</v>
      </c>
      <c r="H61" s="115">
        <v>8</v>
      </c>
      <c r="I61" s="115">
        <v>8</v>
      </c>
      <c r="J61" s="115">
        <v>8</v>
      </c>
      <c r="K61" s="133"/>
      <c r="L61" s="133"/>
      <c r="M61" s="115">
        <v>8</v>
      </c>
      <c r="N61" s="115">
        <v>8</v>
      </c>
      <c r="O61" s="115">
        <v>8</v>
      </c>
      <c r="P61" s="115">
        <v>8</v>
      </c>
      <c r="Q61" s="115">
        <v>8</v>
      </c>
      <c r="R61" s="133"/>
      <c r="S61" s="133"/>
      <c r="T61" s="115">
        <v>8</v>
      </c>
      <c r="U61" s="115">
        <v>8</v>
      </c>
      <c r="V61" s="115">
        <v>8</v>
      </c>
      <c r="W61" s="115">
        <v>8</v>
      </c>
      <c r="X61" s="115">
        <v>8</v>
      </c>
      <c r="Y61" s="133"/>
      <c r="Z61" s="133"/>
      <c r="AA61" s="115">
        <v>8</v>
      </c>
      <c r="AB61" s="115">
        <v>8</v>
      </c>
      <c r="AC61" s="115">
        <v>8</v>
      </c>
      <c r="AD61" s="115">
        <v>8</v>
      </c>
      <c r="AE61" s="115">
        <v>8</v>
      </c>
      <c r="AF61" s="133"/>
      <c r="AG61" s="133"/>
      <c r="AH61" s="115">
        <v>8</v>
      </c>
      <c r="AI61" s="113"/>
      <c r="AJ61" s="113"/>
      <c r="AK61" s="116">
        <f t="shared" si="157"/>
        <v>168</v>
      </c>
    </row>
    <row r="62">
      <c r="A62" s="108">
        <v>10</v>
      </c>
      <c r="B62" s="113" t="str">
        <f>VLOOKUP($A62,Сотрудники!$A$3:$L$1202,2,0)</f>
        <v xml:space="preserve">Офицеров Дмитрий</v>
      </c>
      <c r="C62" s="113" t="str">
        <f>VLOOKUP($A62,Сотрудники!$A$3:$L$1202,8,0)</f>
        <v>СПБ</v>
      </c>
      <c r="D62" s="133"/>
      <c r="E62" s="133"/>
      <c r="F62" s="115">
        <v>8</v>
      </c>
      <c r="G62" s="115">
        <v>8</v>
      </c>
      <c r="H62" s="115">
        <v>8</v>
      </c>
      <c r="I62" s="115">
        <v>8</v>
      </c>
      <c r="J62" s="115">
        <v>8</v>
      </c>
      <c r="K62" s="133"/>
      <c r="L62" s="133"/>
      <c r="M62" s="115">
        <v>8</v>
      </c>
      <c r="N62" s="115">
        <v>8</v>
      </c>
      <c r="O62" s="115">
        <v>8</v>
      </c>
      <c r="P62" s="115">
        <v>8</v>
      </c>
      <c r="Q62" s="115">
        <v>8</v>
      </c>
      <c r="R62" s="133"/>
      <c r="S62" s="133"/>
      <c r="T62" s="115">
        <v>8</v>
      </c>
      <c r="U62" s="115">
        <v>8</v>
      </c>
      <c r="V62" s="115">
        <v>8</v>
      </c>
      <c r="W62" s="115">
        <v>8</v>
      </c>
      <c r="X62" s="115">
        <v>8</v>
      </c>
      <c r="Y62" s="133"/>
      <c r="Z62" s="133"/>
      <c r="AA62" s="115">
        <v>8</v>
      </c>
      <c r="AB62" s="115">
        <v>8</v>
      </c>
      <c r="AC62" s="115">
        <v>8</v>
      </c>
      <c r="AD62" s="115">
        <v>8</v>
      </c>
      <c r="AE62" s="115">
        <v>8</v>
      </c>
      <c r="AF62" s="133"/>
      <c r="AG62" s="133"/>
      <c r="AH62" s="115">
        <v>8</v>
      </c>
      <c r="AI62" s="113"/>
      <c r="AJ62" s="113"/>
      <c r="AK62" s="116">
        <f t="shared" si="157"/>
        <v>168</v>
      </c>
    </row>
    <row r="63">
      <c r="A63" s="108">
        <v>11</v>
      </c>
      <c r="B63" s="113" t="str">
        <f>VLOOKUP($A63,Сотрудники!$A$3:$L$1202,2,0)</f>
        <v xml:space="preserve">Муштекенов Тимур</v>
      </c>
      <c r="C63" s="113" t="str">
        <f>VLOOKUP($A63,Сотрудники!$A$3:$L$1202,8,0)</f>
        <v>СПБ</v>
      </c>
      <c r="D63" s="133"/>
      <c r="E63" s="133"/>
      <c r="F63" s="115">
        <v>8</v>
      </c>
      <c r="G63" s="115">
        <v>8</v>
      </c>
      <c r="H63" s="115">
        <v>8</v>
      </c>
      <c r="I63" s="115">
        <v>8</v>
      </c>
      <c r="J63" s="115">
        <v>8</v>
      </c>
      <c r="K63" s="133"/>
      <c r="L63" s="133"/>
      <c r="M63" s="115">
        <v>8</v>
      </c>
      <c r="N63" s="115">
        <v>8</v>
      </c>
      <c r="O63" s="115">
        <v>8</v>
      </c>
      <c r="P63" s="115">
        <v>8</v>
      </c>
      <c r="Q63" s="115">
        <v>8</v>
      </c>
      <c r="R63" s="133"/>
      <c r="S63" s="133"/>
      <c r="T63" s="115">
        <v>8</v>
      </c>
      <c r="U63" s="115">
        <v>8</v>
      </c>
      <c r="V63" s="115">
        <v>8</v>
      </c>
      <c r="W63" s="115">
        <v>8</v>
      </c>
      <c r="X63" s="115">
        <v>8</v>
      </c>
      <c r="Y63" s="133"/>
      <c r="Z63" s="133"/>
      <c r="AA63" s="115">
        <v>8</v>
      </c>
      <c r="AB63" s="115">
        <v>8</v>
      </c>
      <c r="AC63" s="115">
        <v>8</v>
      </c>
      <c r="AD63" s="115">
        <v>8</v>
      </c>
      <c r="AE63" s="115">
        <v>8</v>
      </c>
      <c r="AF63" s="133"/>
      <c r="AG63" s="133"/>
      <c r="AH63" s="115">
        <v>8</v>
      </c>
      <c r="AI63" s="113"/>
      <c r="AJ63" s="113"/>
      <c r="AK63" s="116">
        <f t="shared" si="157"/>
        <v>168</v>
      </c>
    </row>
    <row r="64">
      <c r="A64" s="108">
        <v>13</v>
      </c>
      <c r="B64" s="113" t="str">
        <f>VLOOKUP($A64,Сотрудники!$A$3:$L$1202,2,0)</f>
        <v xml:space="preserve">Богданов Михаил</v>
      </c>
      <c r="C64" s="113" t="str">
        <f>VLOOKUP($A64,Сотрудники!$A$3:$L$1202,8,0)</f>
        <v>СПБ</v>
      </c>
      <c r="D64" s="133"/>
      <c r="E64" s="133"/>
      <c r="F64" s="115">
        <v>8</v>
      </c>
      <c r="G64" s="115">
        <v>8</v>
      </c>
      <c r="H64" s="115">
        <v>8</v>
      </c>
      <c r="I64" s="115">
        <v>8</v>
      </c>
      <c r="J64" s="115">
        <v>8</v>
      </c>
      <c r="K64" s="133"/>
      <c r="L64" s="133"/>
      <c r="M64" s="115">
        <v>8</v>
      </c>
      <c r="N64" s="115">
        <v>8</v>
      </c>
      <c r="O64" s="115">
        <v>8</v>
      </c>
      <c r="P64" s="115">
        <v>8</v>
      </c>
      <c r="Q64" s="115">
        <v>8</v>
      </c>
      <c r="R64" s="133"/>
      <c r="S64" s="133"/>
      <c r="T64" s="115">
        <v>8</v>
      </c>
      <c r="U64" s="115">
        <v>8</v>
      </c>
      <c r="V64" s="115">
        <v>8</v>
      </c>
      <c r="W64" s="115">
        <v>8</v>
      </c>
      <c r="X64" s="115">
        <v>8</v>
      </c>
      <c r="Y64" s="133"/>
      <c r="Z64" s="133"/>
      <c r="AA64" s="115">
        <v>8</v>
      </c>
      <c r="AB64" s="115">
        <v>8</v>
      </c>
      <c r="AC64" s="115">
        <v>8</v>
      </c>
      <c r="AD64" s="115">
        <v>8</v>
      </c>
      <c r="AE64" s="115">
        <v>8</v>
      </c>
      <c r="AF64" s="133"/>
      <c r="AG64" s="133"/>
      <c r="AH64" s="115">
        <v>8</v>
      </c>
      <c r="AI64" s="113"/>
      <c r="AJ64" s="113"/>
      <c r="AK64" s="116">
        <f t="shared" si="157"/>
        <v>168</v>
      </c>
    </row>
    <row r="65">
      <c r="A65" s="108">
        <v>14</v>
      </c>
      <c r="B65" s="113" t="str">
        <f>VLOOKUP($A65,Сотрудники!$A$3:$L$1202,2,0)</f>
        <v xml:space="preserve">Смирнова Екатерина</v>
      </c>
      <c r="C65" s="113" t="str">
        <f>VLOOKUP($A65,Сотрудники!$A$3:$L$1202,8,0)</f>
        <v>Москва</v>
      </c>
      <c r="D65" s="133"/>
      <c r="E65" s="133"/>
      <c r="F65" s="115">
        <v>8</v>
      </c>
      <c r="G65" s="115">
        <v>8</v>
      </c>
      <c r="H65" s="115">
        <v>8</v>
      </c>
      <c r="I65" s="115">
        <v>8</v>
      </c>
      <c r="J65" s="115">
        <v>8</v>
      </c>
      <c r="K65" s="133"/>
      <c r="L65" s="133"/>
      <c r="M65" s="115">
        <v>8</v>
      </c>
      <c r="N65" s="115">
        <v>8</v>
      </c>
      <c r="O65" s="115">
        <v>8</v>
      </c>
      <c r="P65" s="115">
        <v>8</v>
      </c>
      <c r="Q65" s="115">
        <v>8</v>
      </c>
      <c r="R65" s="133"/>
      <c r="S65" s="133"/>
      <c r="T65" s="115">
        <v>8</v>
      </c>
      <c r="U65" s="115">
        <v>8</v>
      </c>
      <c r="V65" s="115">
        <v>8</v>
      </c>
      <c r="W65" s="115">
        <v>8</v>
      </c>
      <c r="X65" s="115">
        <v>8</v>
      </c>
      <c r="Y65" s="133"/>
      <c r="Z65" s="133"/>
      <c r="AA65" s="115">
        <v>8</v>
      </c>
      <c r="AB65" s="115">
        <v>8</v>
      </c>
      <c r="AC65" s="115">
        <v>8</v>
      </c>
      <c r="AD65" s="115">
        <v>8</v>
      </c>
      <c r="AE65" s="115">
        <v>8</v>
      </c>
      <c r="AF65" s="133"/>
      <c r="AG65" s="133"/>
      <c r="AH65" s="115">
        <v>8</v>
      </c>
      <c r="AI65" s="113"/>
      <c r="AJ65" s="113"/>
      <c r="AK65" s="116">
        <f t="shared" si="157"/>
        <v>168</v>
      </c>
    </row>
    <row r="66">
      <c r="A66" s="108">
        <v>15</v>
      </c>
      <c r="B66" s="113" t="str">
        <f>VLOOKUP($A66,Сотрудники!$A$3:$L$1202,2,0)</f>
        <v xml:space="preserve">Герасимова Елизавета</v>
      </c>
      <c r="C66" s="113" t="str">
        <f>VLOOKUP($A66,Сотрудники!$A$3:$L$1202,8,0)</f>
        <v>Москва</v>
      </c>
      <c r="D66" s="133"/>
      <c r="E66" s="133"/>
      <c r="F66" s="115">
        <v>8</v>
      </c>
      <c r="G66" s="115">
        <v>8</v>
      </c>
      <c r="H66" s="115">
        <v>8</v>
      </c>
      <c r="I66" s="115">
        <v>8</v>
      </c>
      <c r="J66" s="115">
        <v>8</v>
      </c>
      <c r="K66" s="133"/>
      <c r="L66" s="133"/>
      <c r="M66" s="115">
        <v>8</v>
      </c>
      <c r="N66" s="115">
        <v>8</v>
      </c>
      <c r="O66" s="115">
        <v>8</v>
      </c>
      <c r="P66" s="115">
        <v>8</v>
      </c>
      <c r="Q66" s="115">
        <v>8</v>
      </c>
      <c r="R66" s="133"/>
      <c r="S66" s="133"/>
      <c r="T66" s="115">
        <v>8</v>
      </c>
      <c r="U66" s="115">
        <v>8</v>
      </c>
      <c r="V66" s="115">
        <v>8</v>
      </c>
      <c r="W66" s="115">
        <v>8</v>
      </c>
      <c r="X66" s="115">
        <v>8</v>
      </c>
      <c r="Y66" s="133"/>
      <c r="Z66" s="133"/>
      <c r="AA66" s="115">
        <v>8</v>
      </c>
      <c r="AB66" s="115">
        <v>8</v>
      </c>
      <c r="AC66" s="115">
        <v>8</v>
      </c>
      <c r="AD66" s="115">
        <v>8</v>
      </c>
      <c r="AE66" s="115">
        <v>8</v>
      </c>
      <c r="AF66" s="133"/>
      <c r="AG66" s="133"/>
      <c r="AH66" s="115">
        <v>8</v>
      </c>
      <c r="AI66" s="113"/>
      <c r="AJ66" s="113"/>
      <c r="AK66" s="116">
        <f t="shared" si="157"/>
        <v>168</v>
      </c>
    </row>
    <row r="67">
      <c r="A67" s="108">
        <v>16</v>
      </c>
      <c r="B67" s="113" t="str">
        <f>VLOOKUP($A67,Сотрудники!$A$3:$L$1202,2,0)</f>
        <v xml:space="preserve">Абдуллаева Анжелика</v>
      </c>
      <c r="C67" s="113" t="str">
        <f>VLOOKUP($A67,Сотрудники!$A$3:$L$1202,8,0)</f>
        <v>Москва</v>
      </c>
      <c r="D67" s="133"/>
      <c r="E67" s="133"/>
      <c r="F67" s="115">
        <v>8</v>
      </c>
      <c r="G67" s="115">
        <v>8</v>
      </c>
      <c r="H67" s="115">
        <v>8</v>
      </c>
      <c r="I67" s="115">
        <v>8</v>
      </c>
      <c r="J67" s="115">
        <v>8</v>
      </c>
      <c r="K67" s="133"/>
      <c r="L67" s="133"/>
      <c r="M67" s="115">
        <v>8</v>
      </c>
      <c r="N67" s="115">
        <v>8</v>
      </c>
      <c r="O67" s="115">
        <v>8</v>
      </c>
      <c r="P67" s="115">
        <v>8</v>
      </c>
      <c r="Q67" s="115">
        <v>8</v>
      </c>
      <c r="R67" s="133"/>
      <c r="S67" s="133"/>
      <c r="T67" s="115">
        <v>8</v>
      </c>
      <c r="U67" s="115">
        <v>8</v>
      </c>
      <c r="V67" s="115">
        <v>8</v>
      </c>
      <c r="W67" s="115">
        <v>8</v>
      </c>
      <c r="X67" s="115">
        <v>8</v>
      </c>
      <c r="Y67" s="133"/>
      <c r="Z67" s="133"/>
      <c r="AA67" s="115">
        <v>8</v>
      </c>
      <c r="AB67" s="115">
        <v>8</v>
      </c>
      <c r="AC67" s="115">
        <v>8</v>
      </c>
      <c r="AD67" s="115">
        <v>8</v>
      </c>
      <c r="AE67" s="115">
        <v>8</v>
      </c>
      <c r="AF67" s="133"/>
      <c r="AG67" s="133"/>
      <c r="AH67" s="115">
        <v>8</v>
      </c>
      <c r="AI67" s="113"/>
      <c r="AJ67" s="113"/>
      <c r="AK67" s="116">
        <f t="shared" si="157"/>
        <v>168</v>
      </c>
    </row>
    <row r="68">
      <c r="A68" s="108">
        <v>17</v>
      </c>
      <c r="B68" s="113" t="str">
        <f>VLOOKUP($A68,Сотрудники!$A$3:$L$1202,2,0)</f>
        <v xml:space="preserve">Наймушин Евгений</v>
      </c>
      <c r="C68" s="113" t="str">
        <f>VLOOKUP($A68,Сотрудники!$A$3:$L$1202,8,0)</f>
        <v>Екатеринбург</v>
      </c>
      <c r="D68" s="133"/>
      <c r="E68" s="133"/>
      <c r="F68" s="115">
        <v>8</v>
      </c>
      <c r="G68" s="115">
        <v>8</v>
      </c>
      <c r="H68" s="115">
        <v>8</v>
      </c>
      <c r="I68" s="115">
        <v>8</v>
      </c>
      <c r="J68" s="115">
        <v>8</v>
      </c>
      <c r="K68" s="133"/>
      <c r="L68" s="133"/>
      <c r="M68" s="115">
        <v>8</v>
      </c>
      <c r="N68" s="115">
        <v>8</v>
      </c>
      <c r="O68" s="115">
        <v>8</v>
      </c>
      <c r="P68" s="115">
        <v>8</v>
      </c>
      <c r="Q68" s="115">
        <v>8</v>
      </c>
      <c r="R68" s="133"/>
      <c r="S68" s="133"/>
      <c r="T68" s="115">
        <v>8</v>
      </c>
      <c r="U68" s="115">
        <v>8</v>
      </c>
      <c r="V68" s="115">
        <v>8</v>
      </c>
      <c r="W68" s="115">
        <v>8</v>
      </c>
      <c r="X68" s="115">
        <v>8</v>
      </c>
      <c r="Y68" s="133"/>
      <c r="Z68" s="133"/>
      <c r="AA68" s="115">
        <v>8</v>
      </c>
      <c r="AB68" s="115">
        <v>8</v>
      </c>
      <c r="AC68" s="115">
        <v>8</v>
      </c>
      <c r="AD68" s="115">
        <v>8</v>
      </c>
      <c r="AE68" s="115">
        <v>8</v>
      </c>
      <c r="AF68" s="133"/>
      <c r="AG68" s="133"/>
      <c r="AH68" s="115">
        <v>0</v>
      </c>
      <c r="AI68" s="113"/>
      <c r="AJ68" s="113"/>
      <c r="AK68" s="116">
        <f t="shared" si="157"/>
        <v>160</v>
      </c>
    </row>
    <row r="69">
      <c r="A69" s="108">
        <v>19</v>
      </c>
      <c r="B69" s="113" t="str">
        <f>VLOOKUP($A69,Сотрудники!$A$3:$L$1202,2,0)</f>
        <v xml:space="preserve">Лопатин Максим</v>
      </c>
      <c r="C69" s="113" t="str">
        <f>VLOOKUP($A69,Сотрудники!$A$3:$L$1202,8,0)</f>
        <v>Москва</v>
      </c>
      <c r="D69" s="133"/>
      <c r="E69" s="133"/>
      <c r="F69" s="115">
        <v>8</v>
      </c>
      <c r="G69" s="115">
        <v>8</v>
      </c>
      <c r="H69" s="115">
        <v>8</v>
      </c>
      <c r="I69" s="115">
        <v>8</v>
      </c>
      <c r="J69" s="115">
        <v>8</v>
      </c>
      <c r="K69" s="133"/>
      <c r="L69" s="133"/>
      <c r="M69" s="115">
        <v>8</v>
      </c>
      <c r="N69" s="115">
        <v>8</v>
      </c>
      <c r="O69" s="115">
        <v>8</v>
      </c>
      <c r="P69" s="115">
        <v>8</v>
      </c>
      <c r="Q69" s="115">
        <v>8</v>
      </c>
      <c r="R69" s="133"/>
      <c r="S69" s="133"/>
      <c r="T69" s="115">
        <v>8</v>
      </c>
      <c r="U69" s="115">
        <v>8</v>
      </c>
      <c r="V69" s="115">
        <v>8</v>
      </c>
      <c r="W69" s="115">
        <v>8</v>
      </c>
      <c r="X69" s="115">
        <v>8</v>
      </c>
      <c r="Y69" s="133"/>
      <c r="Z69" s="133"/>
      <c r="AA69" s="115">
        <v>8</v>
      </c>
      <c r="AB69" s="115">
        <v>8</v>
      </c>
      <c r="AC69" s="115">
        <v>8</v>
      </c>
      <c r="AD69" s="115">
        <v>8</v>
      </c>
      <c r="AE69" s="115">
        <v>8</v>
      </c>
      <c r="AF69" s="133"/>
      <c r="AG69" s="133"/>
      <c r="AH69" s="115">
        <v>8</v>
      </c>
      <c r="AI69" s="113"/>
      <c r="AJ69" s="113"/>
      <c r="AK69" s="116">
        <f t="shared" si="157"/>
        <v>168</v>
      </c>
    </row>
    <row r="70">
      <c r="A70" s="108">
        <v>21</v>
      </c>
      <c r="B70" s="113" t="str">
        <f>VLOOKUP($A70,Сотрудники!$A$3:$L$1202,2,0)</f>
        <v xml:space="preserve">Шимберев Борис</v>
      </c>
      <c r="C70" s="113" t="str">
        <f>VLOOKUP($A70,Сотрудники!$A$3:$L$1202,8,0)</f>
        <v>СПБ</v>
      </c>
      <c r="D70" s="133"/>
      <c r="E70" s="133"/>
      <c r="F70" s="115">
        <v>8</v>
      </c>
      <c r="G70" s="115">
        <v>8</v>
      </c>
      <c r="H70" s="115">
        <v>8</v>
      </c>
      <c r="I70" s="115">
        <v>8</v>
      </c>
      <c r="J70" s="115">
        <v>8</v>
      </c>
      <c r="K70" s="133"/>
      <c r="L70" s="133"/>
      <c r="M70" s="115">
        <v>8</v>
      </c>
      <c r="N70" s="115">
        <v>8</v>
      </c>
      <c r="O70" s="115">
        <v>8</v>
      </c>
      <c r="P70" s="115">
        <v>8</v>
      </c>
      <c r="Q70" s="115">
        <v>8</v>
      </c>
      <c r="R70" s="133"/>
      <c r="S70" s="133"/>
      <c r="T70" s="115">
        <v>8</v>
      </c>
      <c r="U70" s="115">
        <v>8</v>
      </c>
      <c r="V70" s="115">
        <v>8</v>
      </c>
      <c r="W70" s="115">
        <v>8</v>
      </c>
      <c r="X70" s="115">
        <v>8</v>
      </c>
      <c r="Y70" s="133"/>
      <c r="Z70" s="133"/>
      <c r="AA70" s="115">
        <v>8</v>
      </c>
      <c r="AB70" s="115">
        <v>8</v>
      </c>
      <c r="AC70" s="115">
        <v>8</v>
      </c>
      <c r="AD70" s="115">
        <v>8</v>
      </c>
      <c r="AE70" s="115">
        <v>8</v>
      </c>
      <c r="AF70" s="133"/>
      <c r="AG70" s="133"/>
      <c r="AH70" s="115">
        <v>8</v>
      </c>
      <c r="AI70" s="113"/>
      <c r="AJ70" s="113"/>
      <c r="AK70" s="116">
        <f t="shared" si="157"/>
        <v>168</v>
      </c>
    </row>
    <row r="71">
      <c r="A71" s="108">
        <v>22</v>
      </c>
      <c r="B71" s="113" t="str">
        <f>VLOOKUP($A71,Сотрудники!$A$3:$L$1202,2,0)</f>
        <v xml:space="preserve">Виштак Татьяна</v>
      </c>
      <c r="C71" s="113" t="str">
        <f>VLOOKUP($A71,Сотрудники!$A$3:$L$1202,8,0)</f>
        <v>Москва</v>
      </c>
      <c r="D71" s="133"/>
      <c r="E71" s="133"/>
      <c r="F71" s="115">
        <v>8</v>
      </c>
      <c r="G71" s="115">
        <v>8</v>
      </c>
      <c r="H71" s="115">
        <v>8</v>
      </c>
      <c r="I71" s="115">
        <v>8</v>
      </c>
      <c r="J71" s="115">
        <v>8</v>
      </c>
      <c r="K71" s="133"/>
      <c r="L71" s="133"/>
      <c r="M71" s="115">
        <v>0</v>
      </c>
      <c r="N71" s="115">
        <v>0</v>
      </c>
      <c r="O71" s="115">
        <v>0</v>
      </c>
      <c r="P71" s="115">
        <v>0</v>
      </c>
      <c r="Q71" s="115">
        <v>0</v>
      </c>
      <c r="R71" s="133"/>
      <c r="S71" s="133"/>
      <c r="T71" s="115">
        <v>8</v>
      </c>
      <c r="U71" s="115">
        <v>8</v>
      </c>
      <c r="V71" s="115">
        <v>8</v>
      </c>
      <c r="W71" s="115">
        <v>8</v>
      </c>
      <c r="X71" s="115">
        <v>8</v>
      </c>
      <c r="Y71" s="133"/>
      <c r="Z71" s="133"/>
      <c r="AA71" s="115">
        <v>8</v>
      </c>
      <c r="AB71" s="115">
        <v>8</v>
      </c>
      <c r="AC71" s="115">
        <v>8</v>
      </c>
      <c r="AD71" s="115">
        <v>8</v>
      </c>
      <c r="AE71" s="115">
        <v>8</v>
      </c>
      <c r="AF71" s="133"/>
      <c r="AG71" s="133"/>
      <c r="AH71" s="115">
        <v>8</v>
      </c>
      <c r="AI71" s="113"/>
      <c r="AJ71" s="113"/>
      <c r="AK71" s="116">
        <f t="shared" si="157"/>
        <v>128</v>
      </c>
    </row>
    <row r="72">
      <c r="A72" s="108">
        <v>23</v>
      </c>
      <c r="B72" s="113" t="str">
        <f>VLOOKUP($A72,Сотрудники!$A$3:$L$1202,2,0)</f>
        <v xml:space="preserve">Путилов Александр</v>
      </c>
      <c r="C72" s="113" t="str">
        <f>VLOOKUP($A72,Сотрудники!$A$3:$L$1202,8,0)</f>
        <v>Екатеринбург</v>
      </c>
      <c r="D72" s="133"/>
      <c r="E72" s="133"/>
      <c r="F72" s="115">
        <v>8</v>
      </c>
      <c r="G72" s="115">
        <v>8</v>
      </c>
      <c r="H72" s="115">
        <v>8</v>
      </c>
      <c r="I72" s="115">
        <v>8</v>
      </c>
      <c r="J72" s="115">
        <v>8</v>
      </c>
      <c r="K72" s="133"/>
      <c r="L72" s="133"/>
      <c r="M72" s="115">
        <v>8</v>
      </c>
      <c r="N72" s="115">
        <v>8</v>
      </c>
      <c r="O72" s="115">
        <v>8</v>
      </c>
      <c r="P72" s="115">
        <v>8</v>
      </c>
      <c r="Q72" s="115">
        <v>8</v>
      </c>
      <c r="R72" s="133"/>
      <c r="S72" s="133"/>
      <c r="T72" s="115">
        <v>8</v>
      </c>
      <c r="U72" s="115">
        <v>8</v>
      </c>
      <c r="V72" s="115">
        <v>8</v>
      </c>
      <c r="W72" s="115">
        <v>8</v>
      </c>
      <c r="X72" s="115">
        <v>8</v>
      </c>
      <c r="Y72" s="133"/>
      <c r="Z72" s="133"/>
      <c r="AA72" s="115">
        <v>8</v>
      </c>
      <c r="AB72" s="115">
        <v>8</v>
      </c>
      <c r="AC72" s="115">
        <v>8</v>
      </c>
      <c r="AD72" s="115">
        <v>8</v>
      </c>
      <c r="AE72" s="115">
        <v>8</v>
      </c>
      <c r="AF72" s="133"/>
      <c r="AG72" s="133"/>
      <c r="AH72" s="115">
        <v>8</v>
      </c>
      <c r="AI72" s="113"/>
      <c r="AJ72" s="113"/>
      <c r="AK72" s="116">
        <f t="shared" si="157"/>
        <v>168</v>
      </c>
    </row>
    <row r="73">
      <c r="A73" s="108">
        <v>24</v>
      </c>
      <c r="B73" s="113" t="str">
        <f>VLOOKUP($A73,Сотрудники!$A$3:$L$1202,2,0)</f>
        <v xml:space="preserve">Цыганкова Анастасия</v>
      </c>
      <c r="C73" s="113" t="str">
        <f>VLOOKUP($A73,Сотрудники!$A$3:$L$1202,8,0)</f>
        <v>Москва</v>
      </c>
      <c r="D73" s="133"/>
      <c r="E73" s="133"/>
      <c r="F73" s="115">
        <v>8</v>
      </c>
      <c r="G73" s="115">
        <v>8</v>
      </c>
      <c r="H73" s="115">
        <v>8</v>
      </c>
      <c r="I73" s="115">
        <v>8</v>
      </c>
      <c r="J73" s="115">
        <v>8</v>
      </c>
      <c r="K73" s="133"/>
      <c r="L73" s="133"/>
      <c r="M73" s="115">
        <v>8</v>
      </c>
      <c r="N73" s="115">
        <v>8</v>
      </c>
      <c r="O73" s="115">
        <v>8</v>
      </c>
      <c r="P73" s="115">
        <v>8</v>
      </c>
      <c r="Q73" s="115">
        <v>8</v>
      </c>
      <c r="R73" s="133"/>
      <c r="S73" s="133"/>
      <c r="T73" s="115">
        <v>8</v>
      </c>
      <c r="U73" s="115">
        <v>8</v>
      </c>
      <c r="V73" s="115">
        <v>8</v>
      </c>
      <c r="W73" s="115">
        <v>8</v>
      </c>
      <c r="X73" s="115">
        <v>8</v>
      </c>
      <c r="Y73" s="133"/>
      <c r="Z73" s="133"/>
      <c r="AA73" s="115">
        <v>8</v>
      </c>
      <c r="AB73" s="115">
        <v>8</v>
      </c>
      <c r="AC73" s="115">
        <v>8</v>
      </c>
      <c r="AD73" s="115">
        <v>8</v>
      </c>
      <c r="AE73" s="115">
        <v>8</v>
      </c>
      <c r="AF73" s="133"/>
      <c r="AG73" s="133"/>
      <c r="AH73" s="115">
        <v>8</v>
      </c>
      <c r="AI73" s="113"/>
      <c r="AJ73" s="113"/>
      <c r="AK73" s="116">
        <f t="shared" si="157"/>
        <v>168</v>
      </c>
    </row>
    <row r="74">
      <c r="A74" s="108">
        <v>25</v>
      </c>
      <c r="B74" s="113" t="str">
        <f>VLOOKUP($A74,Сотрудники!$A$3:$L$1202,2,0)</f>
        <v xml:space="preserve">Беседин Игорь</v>
      </c>
      <c r="C74" s="113" t="str">
        <f>VLOOKUP($A74,Сотрудники!$A$3:$L$1202,8,0)</f>
        <v xml:space="preserve">Нижний Новгород</v>
      </c>
      <c r="D74" s="133"/>
      <c r="E74" s="133"/>
      <c r="F74" s="115">
        <v>8</v>
      </c>
      <c r="G74" s="115">
        <v>8</v>
      </c>
      <c r="H74" s="115">
        <v>8</v>
      </c>
      <c r="I74" s="115">
        <v>8</v>
      </c>
      <c r="J74" s="115">
        <v>8</v>
      </c>
      <c r="K74" s="133"/>
      <c r="L74" s="133"/>
      <c r="M74" s="115">
        <v>8</v>
      </c>
      <c r="N74" s="115">
        <v>8</v>
      </c>
      <c r="O74" s="115">
        <v>8</v>
      </c>
      <c r="P74" s="115">
        <v>8</v>
      </c>
      <c r="Q74" s="115">
        <v>8</v>
      </c>
      <c r="R74" s="133"/>
      <c r="S74" s="133"/>
      <c r="T74" s="115">
        <v>8</v>
      </c>
      <c r="U74" s="115">
        <v>8</v>
      </c>
      <c r="V74" s="115">
        <v>8</v>
      </c>
      <c r="W74" s="115">
        <v>8</v>
      </c>
      <c r="X74" s="115">
        <v>8</v>
      </c>
      <c r="Y74" s="133"/>
      <c r="Z74" s="133"/>
      <c r="AA74" s="115">
        <v>8</v>
      </c>
      <c r="AB74" s="115">
        <v>8</v>
      </c>
      <c r="AC74" s="115">
        <v>8</v>
      </c>
      <c r="AD74" s="115">
        <v>8</v>
      </c>
      <c r="AE74" s="115">
        <v>8</v>
      </c>
      <c r="AF74" s="133"/>
      <c r="AG74" s="133"/>
      <c r="AH74" s="115">
        <v>8</v>
      </c>
      <c r="AI74" s="113"/>
      <c r="AJ74" s="113"/>
      <c r="AK74" s="116">
        <f t="shared" si="157"/>
        <v>168</v>
      </c>
    </row>
    <row r="75">
      <c r="A75" s="108">
        <v>26</v>
      </c>
      <c r="B75" s="113" t="str">
        <f>VLOOKUP($A75,Сотрудники!$A$3:$L$1202,2,0)</f>
        <v xml:space="preserve">Молчанов Роман</v>
      </c>
      <c r="C75" s="113" t="str">
        <f>VLOOKUP($A75,Сотрудники!$A$3:$L$1202,8,0)</f>
        <v>Москва</v>
      </c>
      <c r="D75" s="133"/>
      <c r="E75" s="133"/>
      <c r="F75" s="115">
        <v>8</v>
      </c>
      <c r="G75" s="115">
        <v>8</v>
      </c>
      <c r="H75" s="115">
        <v>8</v>
      </c>
      <c r="I75" s="115">
        <v>8</v>
      </c>
      <c r="J75" s="115">
        <v>8</v>
      </c>
      <c r="K75" s="133"/>
      <c r="L75" s="133"/>
      <c r="M75" s="115">
        <v>8</v>
      </c>
      <c r="N75" s="115">
        <v>8</v>
      </c>
      <c r="O75" s="115">
        <v>8</v>
      </c>
      <c r="P75" s="115">
        <v>8</v>
      </c>
      <c r="Q75" s="115">
        <v>8</v>
      </c>
      <c r="R75" s="133"/>
      <c r="S75" s="133"/>
      <c r="T75" s="115">
        <v>0</v>
      </c>
      <c r="U75" s="115">
        <v>0</v>
      </c>
      <c r="V75" s="115">
        <v>0</v>
      </c>
      <c r="W75" s="115">
        <v>0</v>
      </c>
      <c r="X75" s="115">
        <v>0</v>
      </c>
      <c r="Y75" s="133">
        <v>0</v>
      </c>
      <c r="Z75" s="133">
        <v>0</v>
      </c>
      <c r="AA75" s="115">
        <v>0</v>
      </c>
      <c r="AB75" s="115">
        <v>0</v>
      </c>
      <c r="AC75" s="115">
        <v>0</v>
      </c>
      <c r="AD75" s="115">
        <v>0</v>
      </c>
      <c r="AE75" s="115">
        <v>0</v>
      </c>
      <c r="AF75" s="133">
        <v>0</v>
      </c>
      <c r="AG75" s="133">
        <v>0</v>
      </c>
      <c r="AH75" s="115">
        <v>8</v>
      </c>
      <c r="AI75" s="113"/>
      <c r="AJ75" s="113"/>
      <c r="AK75" s="116">
        <f t="shared" si="157"/>
        <v>88</v>
      </c>
    </row>
    <row r="76">
      <c r="A76" s="108">
        <v>27</v>
      </c>
      <c r="B76" s="113" t="str">
        <f>VLOOKUP($A76,Сотрудники!$A$3:$L$1202,2,0)</f>
        <v xml:space="preserve">Пузанов Андрей</v>
      </c>
      <c r="C76" s="113" t="str">
        <f>VLOOKUP($A76,Сотрудники!$A$3:$L$1202,8,0)</f>
        <v>Москва</v>
      </c>
      <c r="D76" s="133"/>
      <c r="E76" s="133"/>
      <c r="F76" s="115">
        <v>8</v>
      </c>
      <c r="G76" s="115">
        <v>8</v>
      </c>
      <c r="H76" s="115">
        <v>8</v>
      </c>
      <c r="I76" s="115">
        <v>8</v>
      </c>
      <c r="J76" s="115">
        <v>8</v>
      </c>
      <c r="K76" s="133"/>
      <c r="L76" s="133"/>
      <c r="M76" s="115">
        <v>8</v>
      </c>
      <c r="N76" s="115">
        <v>8</v>
      </c>
      <c r="O76" s="115">
        <v>8</v>
      </c>
      <c r="P76" s="115">
        <v>8</v>
      </c>
      <c r="Q76" s="115">
        <v>8</v>
      </c>
      <c r="R76" s="133"/>
      <c r="S76" s="133"/>
      <c r="T76" s="115">
        <v>8</v>
      </c>
      <c r="U76" s="115">
        <v>8</v>
      </c>
      <c r="V76" s="115">
        <v>8</v>
      </c>
      <c r="W76" s="115">
        <v>8</v>
      </c>
      <c r="X76" s="115">
        <v>8</v>
      </c>
      <c r="Y76" s="133"/>
      <c r="Z76" s="133"/>
      <c r="AA76" s="115">
        <v>8</v>
      </c>
      <c r="AB76" s="115">
        <v>8</v>
      </c>
      <c r="AC76" s="115">
        <v>8</v>
      </c>
      <c r="AD76" s="115">
        <v>8</v>
      </c>
      <c r="AE76" s="115">
        <v>8</v>
      </c>
      <c r="AF76" s="133"/>
      <c r="AG76" s="133"/>
      <c r="AH76" s="115">
        <v>8</v>
      </c>
      <c r="AI76" s="113"/>
      <c r="AJ76" s="113"/>
      <c r="AK76" s="116">
        <f t="shared" si="157"/>
        <v>168</v>
      </c>
    </row>
    <row r="77">
      <c r="A77" s="108">
        <v>28</v>
      </c>
      <c r="B77" s="113" t="str">
        <f>VLOOKUP($A77,Сотрудники!$A$3:$L$1202,2,0)</f>
        <v xml:space="preserve">Хотулев Дмитрий</v>
      </c>
      <c r="C77" s="113" t="str">
        <f>VLOOKUP($A77,Сотрудники!$A$3:$L$1202,8,0)</f>
        <v>Саратов</v>
      </c>
      <c r="D77" s="133"/>
      <c r="E77" s="133"/>
      <c r="F77" s="115">
        <v>8</v>
      </c>
      <c r="G77" s="115">
        <v>8</v>
      </c>
      <c r="H77" s="115">
        <v>8</v>
      </c>
      <c r="I77" s="115">
        <v>8</v>
      </c>
      <c r="J77" s="115">
        <v>8</v>
      </c>
      <c r="K77" s="133"/>
      <c r="L77" s="133"/>
      <c r="M77" s="115">
        <v>8</v>
      </c>
      <c r="N77" s="115">
        <v>8</v>
      </c>
      <c r="O77" s="115">
        <v>8</v>
      </c>
      <c r="P77" s="115">
        <v>8</v>
      </c>
      <c r="Q77" s="115">
        <v>8</v>
      </c>
      <c r="R77" s="133"/>
      <c r="S77" s="133"/>
      <c r="T77" s="115">
        <v>0</v>
      </c>
      <c r="U77" s="115">
        <v>0</v>
      </c>
      <c r="V77" s="115">
        <v>0</v>
      </c>
      <c r="W77" s="115">
        <v>0</v>
      </c>
      <c r="X77" s="115">
        <v>0</v>
      </c>
      <c r="Y77" s="133"/>
      <c r="Z77" s="133"/>
      <c r="AA77" s="115">
        <v>0</v>
      </c>
      <c r="AB77" s="115">
        <v>0</v>
      </c>
      <c r="AC77" s="115">
        <v>0</v>
      </c>
      <c r="AD77" s="115">
        <v>0</v>
      </c>
      <c r="AE77" s="115">
        <v>0</v>
      </c>
      <c r="AF77" s="133"/>
      <c r="AG77" s="133"/>
      <c r="AH77" s="115">
        <v>8</v>
      </c>
      <c r="AI77" s="113"/>
      <c r="AJ77" s="113"/>
      <c r="AK77" s="116">
        <f t="shared" si="157"/>
        <v>88</v>
      </c>
    </row>
    <row r="78">
      <c r="A78" s="108">
        <v>30</v>
      </c>
      <c r="B78" s="113" t="str">
        <f>VLOOKUP($A78,Сотрудники!$A$3:$L$1202,2,0)</f>
        <v xml:space="preserve">Тарасов Алексей</v>
      </c>
      <c r="C78" s="113" t="str">
        <f>VLOOKUP($A78,Сотрудники!$A$3:$L$1202,8,0)</f>
        <v>СПБ</v>
      </c>
      <c r="D78" s="133"/>
      <c r="E78" s="133"/>
      <c r="F78" s="115">
        <v>8</v>
      </c>
      <c r="G78" s="115">
        <v>8</v>
      </c>
      <c r="H78" s="115">
        <v>8</v>
      </c>
      <c r="I78" s="115">
        <v>8</v>
      </c>
      <c r="J78" s="115">
        <v>8</v>
      </c>
      <c r="K78" s="133"/>
      <c r="L78" s="133"/>
      <c r="M78" s="115">
        <v>8</v>
      </c>
      <c r="N78" s="115">
        <v>8</v>
      </c>
      <c r="O78" s="115">
        <v>8</v>
      </c>
      <c r="P78" s="115">
        <v>8</v>
      </c>
      <c r="Q78" s="115">
        <v>8</v>
      </c>
      <c r="R78" s="133"/>
      <c r="S78" s="133"/>
      <c r="T78" s="115">
        <v>8</v>
      </c>
      <c r="U78" s="115">
        <v>8</v>
      </c>
      <c r="V78" s="115">
        <v>8</v>
      </c>
      <c r="W78" s="115">
        <v>8</v>
      </c>
      <c r="X78" s="115">
        <v>8</v>
      </c>
      <c r="Y78" s="133"/>
      <c r="Z78" s="133"/>
      <c r="AA78" s="115">
        <v>8</v>
      </c>
      <c r="AB78" s="115">
        <v>8</v>
      </c>
      <c r="AC78" s="115">
        <v>8</v>
      </c>
      <c r="AD78" s="115">
        <v>8</v>
      </c>
      <c r="AE78" s="115">
        <v>8</v>
      </c>
      <c r="AF78" s="133"/>
      <c r="AG78" s="133"/>
      <c r="AH78" s="115">
        <v>8</v>
      </c>
      <c r="AI78" s="113"/>
      <c r="AJ78" s="113"/>
      <c r="AK78" s="116">
        <f t="shared" si="157"/>
        <v>168</v>
      </c>
    </row>
    <row r="79">
      <c r="A79" s="108">
        <v>31</v>
      </c>
      <c r="B79" s="113" t="str">
        <f>VLOOKUP($A79,Сотрудники!$A$3:$L$1202,2,0)</f>
        <v xml:space="preserve">Саринков Андрей</v>
      </c>
      <c r="C79" s="113" t="str">
        <f>VLOOKUP($A79,Сотрудники!$A$3:$L$1202,8,0)</f>
        <v>Москва</v>
      </c>
      <c r="D79" s="133"/>
      <c r="E79" s="133"/>
      <c r="F79" s="115">
        <v>8</v>
      </c>
      <c r="G79" s="115">
        <v>8</v>
      </c>
      <c r="H79" s="115">
        <v>8</v>
      </c>
      <c r="I79" s="115">
        <v>8</v>
      </c>
      <c r="J79" s="115">
        <v>8</v>
      </c>
      <c r="K79" s="133"/>
      <c r="L79" s="133"/>
      <c r="M79" s="115">
        <v>8</v>
      </c>
      <c r="N79" s="115">
        <v>8</v>
      </c>
      <c r="O79" s="115">
        <v>8</v>
      </c>
      <c r="P79" s="115">
        <v>8</v>
      </c>
      <c r="Q79" s="115">
        <v>8</v>
      </c>
      <c r="R79" s="133"/>
      <c r="S79" s="133"/>
      <c r="T79" s="115">
        <v>8</v>
      </c>
      <c r="U79" s="115">
        <v>8</v>
      </c>
      <c r="V79" s="115">
        <v>8</v>
      </c>
      <c r="W79" s="115">
        <v>8</v>
      </c>
      <c r="X79" s="115">
        <v>8</v>
      </c>
      <c r="Y79" s="133"/>
      <c r="Z79" s="133"/>
      <c r="AA79" s="115">
        <v>8</v>
      </c>
      <c r="AB79" s="115">
        <v>8</v>
      </c>
      <c r="AC79" s="115">
        <v>8</v>
      </c>
      <c r="AD79" s="115">
        <v>8</v>
      </c>
      <c r="AE79" s="115">
        <v>8</v>
      </c>
      <c r="AF79" s="133"/>
      <c r="AG79" s="133"/>
      <c r="AH79" s="115">
        <v>8</v>
      </c>
      <c r="AI79" s="113"/>
      <c r="AJ79" s="113"/>
      <c r="AK79" s="116">
        <f t="shared" si="157"/>
        <v>168</v>
      </c>
    </row>
    <row r="80">
      <c r="A80" s="108">
        <v>33</v>
      </c>
      <c r="B80" s="113" t="str">
        <f>VLOOKUP($A80,Сотрудники!$A$3:$L$1202,2,0)</f>
        <v xml:space="preserve">Киевский Сергей</v>
      </c>
      <c r="C80" s="113" t="str">
        <f>VLOOKUP($A80,Сотрудники!$A$3:$L$1202,8,0)</f>
        <v>Москва</v>
      </c>
      <c r="D80" s="133"/>
      <c r="E80" s="133"/>
      <c r="F80" s="115">
        <v>8</v>
      </c>
      <c r="G80" s="115">
        <v>8</v>
      </c>
      <c r="H80" s="115">
        <v>8</v>
      </c>
      <c r="I80" s="115">
        <v>8</v>
      </c>
      <c r="J80" s="115">
        <v>8</v>
      </c>
      <c r="K80" s="133"/>
      <c r="L80" s="133"/>
      <c r="M80" s="115">
        <v>8</v>
      </c>
      <c r="N80" s="115">
        <v>8</v>
      </c>
      <c r="O80" s="115">
        <v>8</v>
      </c>
      <c r="P80" s="115">
        <v>8</v>
      </c>
      <c r="Q80" s="115">
        <v>8</v>
      </c>
      <c r="R80" s="133"/>
      <c r="S80" s="133"/>
      <c r="T80" s="115">
        <v>8</v>
      </c>
      <c r="U80" s="115">
        <v>8</v>
      </c>
      <c r="V80" s="115">
        <v>8</v>
      </c>
      <c r="W80" s="115">
        <v>8</v>
      </c>
      <c r="X80" s="115">
        <v>8</v>
      </c>
      <c r="Y80" s="133"/>
      <c r="Z80" s="133"/>
      <c r="AA80" s="115">
        <v>8</v>
      </c>
      <c r="AB80" s="115">
        <v>8</v>
      </c>
      <c r="AC80" s="115">
        <v>8</v>
      </c>
      <c r="AD80" s="115">
        <v>8</v>
      </c>
      <c r="AE80" s="115">
        <v>8</v>
      </c>
      <c r="AF80" s="133"/>
      <c r="AG80" s="133"/>
      <c r="AH80" s="115">
        <v>8</v>
      </c>
      <c r="AI80" s="113"/>
      <c r="AJ80" s="113"/>
      <c r="AK80" s="116">
        <f t="shared" si="157"/>
        <v>168</v>
      </c>
    </row>
    <row r="81">
      <c r="A81" s="108">
        <v>35</v>
      </c>
      <c r="B81" s="113" t="str">
        <f>VLOOKUP($A81,Сотрудники!$A$3:$L$1202,2,0)</f>
        <v xml:space="preserve">Дмитриев Николай</v>
      </c>
      <c r="C81" s="113" t="str">
        <f>VLOOKUP($A81,Сотрудники!$A$3:$L$1202,8,0)</f>
        <v>Москва</v>
      </c>
      <c r="D81" s="133"/>
      <c r="E81" s="133"/>
      <c r="F81" s="115">
        <v>8</v>
      </c>
      <c r="G81" s="115">
        <v>8</v>
      </c>
      <c r="H81" s="115">
        <v>8</v>
      </c>
      <c r="I81" s="115">
        <v>8</v>
      </c>
      <c r="J81" s="115">
        <v>8</v>
      </c>
      <c r="K81" s="133"/>
      <c r="L81" s="133"/>
      <c r="M81" s="115">
        <v>8</v>
      </c>
      <c r="N81" s="115">
        <v>8</v>
      </c>
      <c r="O81" s="115">
        <v>8</v>
      </c>
      <c r="P81" s="115">
        <v>8</v>
      </c>
      <c r="Q81" s="115">
        <v>8</v>
      </c>
      <c r="R81" s="133"/>
      <c r="S81" s="133"/>
      <c r="T81" s="115">
        <v>8</v>
      </c>
      <c r="U81" s="115">
        <v>8</v>
      </c>
      <c r="V81" s="115">
        <v>8</v>
      </c>
      <c r="W81" s="115">
        <v>8</v>
      </c>
      <c r="X81" s="115">
        <v>8</v>
      </c>
      <c r="Y81" s="133"/>
      <c r="Z81" s="133"/>
      <c r="AA81" s="115">
        <v>8</v>
      </c>
      <c r="AB81" s="115">
        <v>8</v>
      </c>
      <c r="AC81" s="115">
        <v>8</v>
      </c>
      <c r="AD81" s="115">
        <v>8</v>
      </c>
      <c r="AE81" s="115">
        <v>8</v>
      </c>
      <c r="AF81" s="133"/>
      <c r="AG81" s="133"/>
      <c r="AH81" s="115">
        <v>8</v>
      </c>
      <c r="AI81" s="113"/>
      <c r="AJ81" s="113"/>
      <c r="AK81" s="116">
        <f t="shared" si="157"/>
        <v>168</v>
      </c>
    </row>
    <row r="82">
      <c r="A82" s="108">
        <v>36</v>
      </c>
      <c r="B82" s="113" t="str">
        <f>VLOOKUP($A82,Сотрудники!$A$3:$L$1202,2,0)</f>
        <v xml:space="preserve">Юркин Николай</v>
      </c>
      <c r="C82" s="113" t="str">
        <f>VLOOKUP($A82,Сотрудники!$A$3:$L$1202,8,0)</f>
        <v>Москва</v>
      </c>
      <c r="D82" s="133"/>
      <c r="E82" s="133"/>
      <c r="F82" s="115">
        <v>8</v>
      </c>
      <c r="G82" s="115">
        <v>8</v>
      </c>
      <c r="H82" s="115">
        <v>8</v>
      </c>
      <c r="I82" s="115">
        <v>8</v>
      </c>
      <c r="J82" s="115">
        <v>8</v>
      </c>
      <c r="K82" s="133"/>
      <c r="L82" s="133"/>
      <c r="M82" s="115">
        <v>8</v>
      </c>
      <c r="N82" s="115">
        <v>8</v>
      </c>
      <c r="O82" s="115">
        <v>8</v>
      </c>
      <c r="P82" s="115">
        <v>8</v>
      </c>
      <c r="Q82" s="115">
        <v>8</v>
      </c>
      <c r="R82" s="133"/>
      <c r="S82" s="133"/>
      <c r="T82" s="115">
        <v>8</v>
      </c>
      <c r="U82" s="115">
        <v>8</v>
      </c>
      <c r="V82" s="115">
        <v>8</v>
      </c>
      <c r="W82" s="115">
        <v>8</v>
      </c>
      <c r="X82" s="115">
        <v>8</v>
      </c>
      <c r="Y82" s="133"/>
      <c r="Z82" s="133"/>
      <c r="AA82" s="115">
        <v>8</v>
      </c>
      <c r="AB82" s="115">
        <v>8</v>
      </c>
      <c r="AC82" s="115">
        <v>8</v>
      </c>
      <c r="AD82" s="115">
        <v>8</v>
      </c>
      <c r="AE82" s="115">
        <v>8</v>
      </c>
      <c r="AF82" s="133"/>
      <c r="AG82" s="133"/>
      <c r="AH82" s="115">
        <v>8</v>
      </c>
      <c r="AI82" s="113"/>
      <c r="AJ82" s="113"/>
      <c r="AK82" s="116">
        <f t="shared" si="157"/>
        <v>168</v>
      </c>
    </row>
    <row r="83">
      <c r="A83" s="108">
        <v>37</v>
      </c>
      <c r="B83" s="113" t="str">
        <f>VLOOKUP($A83,Сотрудники!$A$3:$L$1202,2,0)</f>
        <v xml:space="preserve">Ионов Евгений</v>
      </c>
      <c r="C83" s="113" t="str">
        <f>VLOOKUP($A83,Сотрудники!$A$3:$L$1202,8,0)</f>
        <v>Москва</v>
      </c>
      <c r="D83" s="133"/>
      <c r="E83" s="133"/>
      <c r="F83" s="115">
        <v>0</v>
      </c>
      <c r="G83" s="115">
        <v>0</v>
      </c>
      <c r="H83" s="115">
        <v>0</v>
      </c>
      <c r="I83" s="115">
        <v>0</v>
      </c>
      <c r="J83" s="115">
        <v>0</v>
      </c>
      <c r="K83" s="133"/>
      <c r="L83" s="133"/>
      <c r="M83" s="115">
        <v>8</v>
      </c>
      <c r="N83" s="115">
        <v>8</v>
      </c>
      <c r="O83" s="115">
        <v>8</v>
      </c>
      <c r="P83" s="115">
        <v>8</v>
      </c>
      <c r="Q83" s="115">
        <v>8</v>
      </c>
      <c r="R83" s="133"/>
      <c r="S83" s="133"/>
      <c r="T83" s="115">
        <v>8</v>
      </c>
      <c r="U83" s="115">
        <v>8</v>
      </c>
      <c r="V83" s="115">
        <v>8</v>
      </c>
      <c r="W83" s="115">
        <v>8</v>
      </c>
      <c r="X83" s="115">
        <v>8</v>
      </c>
      <c r="Y83" s="133"/>
      <c r="Z83" s="133"/>
      <c r="AA83" s="115">
        <v>8</v>
      </c>
      <c r="AB83" s="115">
        <v>8</v>
      </c>
      <c r="AC83" s="115">
        <v>8</v>
      </c>
      <c r="AD83" s="115">
        <v>8</v>
      </c>
      <c r="AE83" s="115">
        <v>8</v>
      </c>
      <c r="AF83" s="133"/>
      <c r="AG83" s="133"/>
      <c r="AH83" s="115">
        <v>0</v>
      </c>
      <c r="AI83" s="113"/>
      <c r="AJ83" s="113"/>
      <c r="AK83" s="116">
        <f t="shared" si="157"/>
        <v>120</v>
      </c>
    </row>
    <row r="84">
      <c r="A84" s="108">
        <v>38</v>
      </c>
      <c r="B84" s="113" t="s">
        <v>129</v>
      </c>
      <c r="C84" s="113" t="str">
        <f>VLOOKUP($A84,Сотрудники!$A$3:$L$1202,8,0)</f>
        <v>Москва</v>
      </c>
      <c r="D84" s="133"/>
      <c r="E84" s="133"/>
      <c r="F84" s="115">
        <v>8</v>
      </c>
      <c r="G84" s="115">
        <v>8</v>
      </c>
      <c r="H84" s="115">
        <v>8</v>
      </c>
      <c r="I84" s="115">
        <v>8</v>
      </c>
      <c r="J84" s="115">
        <v>8</v>
      </c>
      <c r="K84" s="133"/>
      <c r="L84" s="133"/>
      <c r="M84" s="115">
        <v>8</v>
      </c>
      <c r="N84" s="115">
        <v>8</v>
      </c>
      <c r="O84" s="115">
        <v>8</v>
      </c>
      <c r="P84" s="115">
        <v>8</v>
      </c>
      <c r="Q84" s="115">
        <v>8</v>
      </c>
      <c r="R84" s="133"/>
      <c r="S84" s="133"/>
      <c r="T84" s="115">
        <v>8</v>
      </c>
      <c r="U84" s="115">
        <v>8</v>
      </c>
      <c r="V84" s="115">
        <v>8</v>
      </c>
      <c r="W84" s="115">
        <v>8</v>
      </c>
      <c r="X84" s="115">
        <v>8</v>
      </c>
      <c r="Y84" s="133"/>
      <c r="Z84" s="133"/>
      <c r="AA84" s="115">
        <v>8</v>
      </c>
      <c r="AB84" s="115">
        <v>8</v>
      </c>
      <c r="AC84" s="115">
        <v>8</v>
      </c>
      <c r="AD84" s="115">
        <v>8</v>
      </c>
      <c r="AE84" s="115">
        <v>8</v>
      </c>
      <c r="AF84" s="133"/>
      <c r="AG84" s="133"/>
      <c r="AH84" s="115">
        <v>8</v>
      </c>
      <c r="AI84" s="113"/>
      <c r="AJ84" s="113"/>
      <c r="AK84" s="116">
        <f t="shared" si="157"/>
        <v>168</v>
      </c>
    </row>
    <row r="85">
      <c r="A85" s="108">
        <v>40</v>
      </c>
      <c r="B85" s="113" t="s">
        <v>130</v>
      </c>
      <c r="C85" s="113" t="str">
        <f>VLOOKUP($A85,Сотрудники!$A$3:$L$1202,8,0)</f>
        <v>Москва</v>
      </c>
      <c r="D85" s="133"/>
      <c r="E85" s="133"/>
      <c r="F85" s="115">
        <v>8</v>
      </c>
      <c r="G85" s="115">
        <v>8</v>
      </c>
      <c r="H85" s="115">
        <v>8</v>
      </c>
      <c r="I85" s="115">
        <v>8</v>
      </c>
      <c r="J85" s="115">
        <v>0</v>
      </c>
      <c r="K85" s="133">
        <v>0</v>
      </c>
      <c r="L85" s="133">
        <v>0</v>
      </c>
      <c r="M85" s="115">
        <v>0</v>
      </c>
      <c r="N85" s="115">
        <v>0</v>
      </c>
      <c r="O85" s="115">
        <v>0</v>
      </c>
      <c r="P85" s="115">
        <v>0</v>
      </c>
      <c r="Q85" s="115">
        <v>0</v>
      </c>
      <c r="R85" s="133">
        <v>0</v>
      </c>
      <c r="S85" s="133">
        <v>0</v>
      </c>
      <c r="T85" s="115">
        <v>0</v>
      </c>
      <c r="U85" s="115">
        <v>0</v>
      </c>
      <c r="V85" s="115">
        <v>8</v>
      </c>
      <c r="W85" s="115">
        <v>8</v>
      </c>
      <c r="X85" s="115">
        <v>8</v>
      </c>
      <c r="Y85" s="133"/>
      <c r="Z85" s="133"/>
      <c r="AA85" s="115">
        <v>8</v>
      </c>
      <c r="AB85" s="115">
        <v>8</v>
      </c>
      <c r="AC85" s="115">
        <v>8</v>
      </c>
      <c r="AD85" s="115">
        <v>8</v>
      </c>
      <c r="AE85" s="115">
        <v>8</v>
      </c>
      <c r="AF85" s="133"/>
      <c r="AG85" s="133"/>
      <c r="AH85" s="115">
        <v>8</v>
      </c>
      <c r="AI85" s="113"/>
      <c r="AJ85" s="113"/>
      <c r="AK85" s="116">
        <f t="shared" si="157"/>
        <v>104</v>
      </c>
    </row>
    <row r="86">
      <c r="A86" s="108">
        <v>41</v>
      </c>
      <c r="B86" s="113" t="s">
        <v>132</v>
      </c>
      <c r="C86" s="113" t="str">
        <f>VLOOKUP($A86,Сотрудники!$A$3:$L$1202,8,0)</f>
        <v>Москва</v>
      </c>
      <c r="D86" s="133"/>
      <c r="E86" s="133"/>
      <c r="F86" s="115">
        <v>8</v>
      </c>
      <c r="G86" s="115">
        <v>8</v>
      </c>
      <c r="H86" s="115">
        <v>8</v>
      </c>
      <c r="I86" s="115">
        <v>8</v>
      </c>
      <c r="J86" s="115">
        <v>8</v>
      </c>
      <c r="K86" s="133"/>
      <c r="L86" s="133"/>
      <c r="M86" s="115">
        <v>8</v>
      </c>
      <c r="N86" s="115">
        <v>8</v>
      </c>
      <c r="O86" s="115">
        <v>8</v>
      </c>
      <c r="P86" s="115">
        <v>8</v>
      </c>
      <c r="Q86" s="115">
        <v>8</v>
      </c>
      <c r="R86" s="133"/>
      <c r="S86" s="133"/>
      <c r="T86" s="115">
        <v>8</v>
      </c>
      <c r="U86" s="115">
        <v>8</v>
      </c>
      <c r="V86" s="115">
        <v>8</v>
      </c>
      <c r="W86" s="115">
        <v>8</v>
      </c>
      <c r="X86" s="115">
        <v>0</v>
      </c>
      <c r="Y86" s="133">
        <v>0</v>
      </c>
      <c r="Z86" s="133">
        <v>0</v>
      </c>
      <c r="AA86" s="115">
        <v>0</v>
      </c>
      <c r="AB86" s="115">
        <v>8</v>
      </c>
      <c r="AC86" s="115">
        <v>8</v>
      </c>
      <c r="AD86" s="115">
        <v>8</v>
      </c>
      <c r="AE86" s="115">
        <v>8</v>
      </c>
      <c r="AF86" s="133"/>
      <c r="AG86" s="133"/>
      <c r="AH86" s="115">
        <v>8</v>
      </c>
      <c r="AI86" s="113"/>
      <c r="AJ86" s="113"/>
      <c r="AK86" s="116">
        <f t="shared" si="157"/>
        <v>152</v>
      </c>
    </row>
    <row r="87">
      <c r="A87" s="108">
        <v>42</v>
      </c>
      <c r="B87" s="113" t="s">
        <v>134</v>
      </c>
      <c r="C87" s="113" t="str">
        <f>VLOOKUP($A87,Сотрудники!$A$3:$L$1202,8,0)</f>
        <v>Москва</v>
      </c>
      <c r="D87" s="133"/>
      <c r="E87" s="133"/>
      <c r="F87" s="115">
        <v>8</v>
      </c>
      <c r="G87" s="115">
        <v>8</v>
      </c>
      <c r="H87" s="115">
        <v>8</v>
      </c>
      <c r="I87" s="115">
        <v>8</v>
      </c>
      <c r="J87" s="115">
        <v>8</v>
      </c>
      <c r="K87" s="133"/>
      <c r="L87" s="133"/>
      <c r="M87" s="115">
        <v>8</v>
      </c>
      <c r="N87" s="115">
        <v>8</v>
      </c>
      <c r="O87" s="115">
        <v>8</v>
      </c>
      <c r="P87" s="115">
        <v>8</v>
      </c>
      <c r="Q87" s="115">
        <v>8</v>
      </c>
      <c r="R87" s="133"/>
      <c r="S87" s="133"/>
      <c r="T87" s="115">
        <v>8</v>
      </c>
      <c r="U87" s="115">
        <v>8</v>
      </c>
      <c r="V87" s="115">
        <v>8</v>
      </c>
      <c r="W87" s="115">
        <v>8</v>
      </c>
      <c r="X87" s="115">
        <v>8</v>
      </c>
      <c r="Y87" s="133"/>
      <c r="Z87" s="133"/>
      <c r="AA87" s="115">
        <v>8</v>
      </c>
      <c r="AB87" s="115">
        <v>8</v>
      </c>
      <c r="AC87" s="115">
        <v>8</v>
      </c>
      <c r="AD87" s="115">
        <v>8</v>
      </c>
      <c r="AE87" s="115">
        <v>8</v>
      </c>
      <c r="AF87" s="133"/>
      <c r="AG87" s="133"/>
      <c r="AH87" s="115">
        <v>8</v>
      </c>
      <c r="AI87" s="113"/>
      <c r="AJ87" s="113"/>
      <c r="AK87" s="116">
        <f t="shared" si="157"/>
        <v>168</v>
      </c>
    </row>
    <row r="88">
      <c r="A88" s="108">
        <v>43</v>
      </c>
      <c r="B88" s="113" t="s">
        <v>135</v>
      </c>
      <c r="C88" s="113" t="str">
        <f>VLOOKUP($A88,Сотрудники!$A$3:$L$1202,8,0)</f>
        <v>Москва</v>
      </c>
      <c r="D88" s="133"/>
      <c r="E88" s="133"/>
      <c r="F88" s="115">
        <v>8</v>
      </c>
      <c r="G88" s="115">
        <v>8</v>
      </c>
      <c r="H88" s="115">
        <v>8</v>
      </c>
      <c r="I88" s="115">
        <v>8</v>
      </c>
      <c r="J88" s="115">
        <v>8</v>
      </c>
      <c r="K88" s="133"/>
      <c r="L88" s="133"/>
      <c r="M88" s="115">
        <v>8</v>
      </c>
      <c r="N88" s="115">
        <v>8</v>
      </c>
      <c r="O88" s="115">
        <v>8</v>
      </c>
      <c r="P88" s="115">
        <v>8</v>
      </c>
      <c r="Q88" s="115">
        <v>8</v>
      </c>
      <c r="R88" s="133"/>
      <c r="S88" s="133"/>
      <c r="T88" s="115">
        <v>8</v>
      </c>
      <c r="U88" s="115">
        <v>8</v>
      </c>
      <c r="V88" s="115">
        <v>8</v>
      </c>
      <c r="W88" s="115">
        <v>8</v>
      </c>
      <c r="X88" s="115">
        <v>8</v>
      </c>
      <c r="Y88" s="133"/>
      <c r="Z88" s="133"/>
      <c r="AA88" s="115">
        <v>8</v>
      </c>
      <c r="AB88" s="115">
        <v>8</v>
      </c>
      <c r="AC88" s="115">
        <v>8</v>
      </c>
      <c r="AD88" s="115">
        <v>8</v>
      </c>
      <c r="AE88" s="115">
        <v>8</v>
      </c>
      <c r="AF88" s="133"/>
      <c r="AG88" s="133"/>
      <c r="AH88" s="115">
        <v>8</v>
      </c>
      <c r="AI88" s="113"/>
      <c r="AJ88" s="113"/>
      <c r="AK88" s="116">
        <f t="shared" si="157"/>
        <v>168</v>
      </c>
    </row>
    <row r="89">
      <c r="A89" s="108">
        <v>44</v>
      </c>
      <c r="B89" s="113" t="s">
        <v>139</v>
      </c>
      <c r="C89" s="113" t="str">
        <f>VLOOKUP($A89,Сотрудники!$A$3:$L$1202,8,0)</f>
        <v>Москва</v>
      </c>
      <c r="D89" s="133"/>
      <c r="E89" s="133"/>
      <c r="F89" s="115">
        <v>8</v>
      </c>
      <c r="G89" s="115">
        <v>8</v>
      </c>
      <c r="H89" s="115">
        <v>8</v>
      </c>
      <c r="I89" s="115">
        <v>8</v>
      </c>
      <c r="J89" s="115">
        <v>8</v>
      </c>
      <c r="K89" s="133"/>
      <c r="L89" s="133"/>
      <c r="M89" s="115">
        <v>8</v>
      </c>
      <c r="N89" s="115">
        <v>8</v>
      </c>
      <c r="O89" s="115">
        <v>8</v>
      </c>
      <c r="P89" s="115">
        <v>8</v>
      </c>
      <c r="Q89" s="115">
        <v>8</v>
      </c>
      <c r="R89" s="133"/>
      <c r="S89" s="133"/>
      <c r="T89" s="115">
        <v>8</v>
      </c>
      <c r="U89" s="115">
        <v>8</v>
      </c>
      <c r="V89" s="115">
        <v>8</v>
      </c>
      <c r="W89" s="115">
        <v>8</v>
      </c>
      <c r="X89" s="115">
        <v>8</v>
      </c>
      <c r="Y89" s="133"/>
      <c r="Z89" s="133"/>
      <c r="AA89" s="115">
        <v>8</v>
      </c>
      <c r="AB89" s="115">
        <v>8</v>
      </c>
      <c r="AC89" s="115">
        <v>8</v>
      </c>
      <c r="AD89" s="115">
        <v>8</v>
      </c>
      <c r="AE89" s="115">
        <v>8</v>
      </c>
      <c r="AF89" s="133"/>
      <c r="AG89" s="133"/>
      <c r="AH89" s="115">
        <v>8</v>
      </c>
      <c r="AI89" s="113"/>
      <c r="AJ89" s="113"/>
      <c r="AK89" s="116">
        <f t="shared" si="157"/>
        <v>168</v>
      </c>
    </row>
    <row r="90">
      <c r="A90" s="108">
        <v>45</v>
      </c>
      <c r="B90" s="113" t="s">
        <v>137</v>
      </c>
      <c r="C90" s="113" t="str">
        <f>VLOOKUP($A90,Сотрудники!$A$3:$L$1202,8,0)</f>
        <v>Москва</v>
      </c>
      <c r="D90" s="133"/>
      <c r="E90" s="133"/>
      <c r="F90" s="115">
        <v>0</v>
      </c>
      <c r="G90" s="115">
        <v>0</v>
      </c>
      <c r="H90" s="115">
        <v>0</v>
      </c>
      <c r="I90" s="115">
        <v>0</v>
      </c>
      <c r="J90" s="115">
        <v>0</v>
      </c>
      <c r="K90" s="133">
        <v>0</v>
      </c>
      <c r="L90" s="133">
        <v>0</v>
      </c>
      <c r="M90" s="115">
        <v>0</v>
      </c>
      <c r="N90" s="115">
        <v>0</v>
      </c>
      <c r="O90" s="115">
        <v>8</v>
      </c>
      <c r="P90" s="115">
        <v>8</v>
      </c>
      <c r="Q90" s="115">
        <v>8</v>
      </c>
      <c r="R90" s="133"/>
      <c r="S90" s="133"/>
      <c r="T90" s="115">
        <v>8</v>
      </c>
      <c r="U90" s="115">
        <v>8</v>
      </c>
      <c r="V90" s="115">
        <v>8</v>
      </c>
      <c r="W90" s="115">
        <v>8</v>
      </c>
      <c r="X90" s="115">
        <v>8</v>
      </c>
      <c r="Y90" s="133"/>
      <c r="Z90" s="133"/>
      <c r="AA90" s="115">
        <v>8</v>
      </c>
      <c r="AB90" s="115">
        <v>8</v>
      </c>
      <c r="AC90" s="115">
        <v>8</v>
      </c>
      <c r="AD90" s="115">
        <v>8</v>
      </c>
      <c r="AE90" s="115">
        <v>8</v>
      </c>
      <c r="AF90" s="133"/>
      <c r="AG90" s="133"/>
      <c r="AH90" s="115">
        <v>8</v>
      </c>
      <c r="AI90" s="113"/>
      <c r="AJ90" s="113"/>
      <c r="AK90" s="116">
        <f t="shared" si="157"/>
        <v>112</v>
      </c>
    </row>
    <row r="91">
      <c r="A91" s="108">
        <v>46</v>
      </c>
      <c r="B91" s="113" t="s">
        <v>143</v>
      </c>
      <c r="C91" s="113" t="str">
        <f>VLOOKUP($A91,Сотрудники!$A$3:$L$1202,8,0)</f>
        <v>Екатеринбург</v>
      </c>
      <c r="D91" s="133"/>
      <c r="E91" s="133"/>
      <c r="F91" s="115">
        <v>8</v>
      </c>
      <c r="G91" s="115">
        <v>8</v>
      </c>
      <c r="H91" s="115">
        <v>8</v>
      </c>
      <c r="I91" s="115">
        <v>8</v>
      </c>
      <c r="J91" s="115">
        <v>8</v>
      </c>
      <c r="K91" s="133"/>
      <c r="L91" s="133"/>
      <c r="M91" s="115">
        <v>8</v>
      </c>
      <c r="N91" s="115">
        <v>8</v>
      </c>
      <c r="O91" s="115">
        <v>8</v>
      </c>
      <c r="P91" s="115">
        <v>8</v>
      </c>
      <c r="Q91" s="115">
        <v>8</v>
      </c>
      <c r="R91" s="133"/>
      <c r="S91" s="133"/>
      <c r="T91" s="115">
        <v>8</v>
      </c>
      <c r="U91" s="115">
        <v>8</v>
      </c>
      <c r="V91" s="115">
        <v>8</v>
      </c>
      <c r="W91" s="115">
        <v>8</v>
      </c>
      <c r="X91" s="115">
        <v>8</v>
      </c>
      <c r="Y91" s="133"/>
      <c r="Z91" s="133"/>
      <c r="AA91" s="115">
        <v>8</v>
      </c>
      <c r="AB91" s="115">
        <v>8</v>
      </c>
      <c r="AC91" s="115">
        <v>8</v>
      </c>
      <c r="AD91" s="115">
        <v>8</v>
      </c>
      <c r="AE91" s="115">
        <v>8</v>
      </c>
      <c r="AF91" s="133"/>
      <c r="AG91" s="133"/>
      <c r="AH91" s="115">
        <v>8</v>
      </c>
      <c r="AI91" s="113"/>
      <c r="AJ91" s="113"/>
      <c r="AK91" s="116">
        <f t="shared" si="157"/>
        <v>168</v>
      </c>
    </row>
    <row r="92">
      <c r="A92" s="108">
        <v>47</v>
      </c>
      <c r="B92" s="113" t="s">
        <v>141</v>
      </c>
      <c r="C92" s="113" t="str">
        <f>VLOOKUP($A92,Сотрудники!$A$3:$L$1202,8,0)</f>
        <v>Москва</v>
      </c>
      <c r="D92" s="133"/>
      <c r="E92" s="133"/>
      <c r="F92" s="115">
        <v>8</v>
      </c>
      <c r="G92" s="115">
        <v>8</v>
      </c>
      <c r="H92" s="115">
        <v>8</v>
      </c>
      <c r="I92" s="115">
        <v>8</v>
      </c>
      <c r="J92" s="115">
        <v>8</v>
      </c>
      <c r="K92" s="133"/>
      <c r="L92" s="133"/>
      <c r="M92" s="115">
        <v>8</v>
      </c>
      <c r="N92" s="115">
        <v>8</v>
      </c>
      <c r="O92" s="115">
        <v>8</v>
      </c>
      <c r="P92" s="115">
        <v>8</v>
      </c>
      <c r="Q92" s="115">
        <v>8</v>
      </c>
      <c r="R92" s="133"/>
      <c r="S92" s="133"/>
      <c r="T92" s="115">
        <v>8</v>
      </c>
      <c r="U92" s="115">
        <v>8</v>
      </c>
      <c r="V92" s="115">
        <v>8</v>
      </c>
      <c r="W92" s="115">
        <v>8</v>
      </c>
      <c r="X92" s="115">
        <v>8</v>
      </c>
      <c r="Y92" s="133"/>
      <c r="Z92" s="133"/>
      <c r="AA92" s="115">
        <v>8</v>
      </c>
      <c r="AB92" s="115">
        <v>8</v>
      </c>
      <c r="AC92" s="115">
        <v>8</v>
      </c>
      <c r="AD92" s="115">
        <v>8</v>
      </c>
      <c r="AE92" s="115">
        <v>8</v>
      </c>
      <c r="AF92" s="133"/>
      <c r="AG92" s="133"/>
      <c r="AH92" s="115">
        <v>8</v>
      </c>
      <c r="AI92" s="113"/>
      <c r="AJ92" s="113"/>
      <c r="AK92" s="116">
        <f t="shared" si="157"/>
        <v>168</v>
      </c>
    </row>
    <row r="93">
      <c r="A93" s="108">
        <v>48</v>
      </c>
      <c r="B93" s="113" t="s">
        <v>148</v>
      </c>
      <c r="C93" s="113" t="str">
        <f>VLOOKUP($A93,Сотрудники!$A$3:$L$1202,8,0)</f>
        <v>Барнаул</v>
      </c>
      <c r="D93" s="133"/>
      <c r="E93" s="133"/>
      <c r="F93" s="115">
        <v>8</v>
      </c>
      <c r="G93" s="115">
        <v>8</v>
      </c>
      <c r="H93" s="115">
        <v>8</v>
      </c>
      <c r="I93" s="115">
        <v>8</v>
      </c>
      <c r="J93" s="115">
        <v>8</v>
      </c>
      <c r="K93" s="133"/>
      <c r="L93" s="133"/>
      <c r="M93" s="115">
        <v>8</v>
      </c>
      <c r="N93" s="115">
        <v>8</v>
      </c>
      <c r="O93" s="115">
        <v>8</v>
      </c>
      <c r="P93" s="115">
        <v>8</v>
      </c>
      <c r="Q93" s="115">
        <v>8</v>
      </c>
      <c r="R93" s="133"/>
      <c r="S93" s="133"/>
      <c r="T93" s="115">
        <v>8</v>
      </c>
      <c r="U93" s="115">
        <v>8</v>
      </c>
      <c r="V93" s="115">
        <v>8</v>
      </c>
      <c r="W93" s="115">
        <v>8</v>
      </c>
      <c r="X93" s="115">
        <v>8</v>
      </c>
      <c r="Y93" s="133"/>
      <c r="Z93" s="133"/>
      <c r="AA93" s="115">
        <v>8</v>
      </c>
      <c r="AB93" s="115">
        <v>8</v>
      </c>
      <c r="AC93" s="115">
        <v>8</v>
      </c>
      <c r="AD93" s="115">
        <v>8</v>
      </c>
      <c r="AE93" s="115">
        <v>8</v>
      </c>
      <c r="AF93" s="133"/>
      <c r="AG93" s="133"/>
      <c r="AH93" s="115">
        <v>8</v>
      </c>
      <c r="AI93" s="113"/>
      <c r="AJ93" s="113"/>
      <c r="AK93" s="116">
        <f t="shared" si="157"/>
        <v>168</v>
      </c>
    </row>
    <row r="94">
      <c r="A94" s="108">
        <v>49</v>
      </c>
      <c r="B94" s="113" t="s">
        <v>145</v>
      </c>
      <c r="C94" s="113" t="str">
        <f>VLOOKUP($A94,Сотрудники!$A$3:$L$1202,8,0)</f>
        <v>Москва</v>
      </c>
      <c r="D94" s="133"/>
      <c r="E94" s="133"/>
      <c r="F94" s="115">
        <v>8</v>
      </c>
      <c r="G94" s="115">
        <v>8</v>
      </c>
      <c r="H94" s="115">
        <v>8</v>
      </c>
      <c r="I94" s="115">
        <v>8</v>
      </c>
      <c r="J94" s="115">
        <v>8</v>
      </c>
      <c r="K94" s="133"/>
      <c r="L94" s="133"/>
      <c r="M94" s="115">
        <v>8</v>
      </c>
      <c r="N94" s="115">
        <v>8</v>
      </c>
      <c r="O94" s="115">
        <v>8</v>
      </c>
      <c r="P94" s="115">
        <v>8</v>
      </c>
      <c r="Q94" s="115">
        <v>8</v>
      </c>
      <c r="R94" s="133"/>
      <c r="S94" s="133"/>
      <c r="T94" s="115">
        <v>8</v>
      </c>
      <c r="U94" s="115">
        <v>8</v>
      </c>
      <c r="V94" s="115">
        <v>8</v>
      </c>
      <c r="W94" s="115">
        <v>8</v>
      </c>
      <c r="X94" s="115">
        <v>8</v>
      </c>
      <c r="Y94" s="133"/>
      <c r="Z94" s="133"/>
      <c r="AA94" s="115">
        <v>8</v>
      </c>
      <c r="AB94" s="115">
        <v>8</v>
      </c>
      <c r="AC94" s="115">
        <v>8</v>
      </c>
      <c r="AD94" s="115">
        <v>8</v>
      </c>
      <c r="AE94" s="115">
        <v>8</v>
      </c>
      <c r="AF94" s="133"/>
      <c r="AG94" s="133"/>
      <c r="AH94" s="115">
        <v>8</v>
      </c>
      <c r="AI94" s="113"/>
      <c r="AJ94" s="113"/>
      <c r="AK94" s="116">
        <f t="shared" si="157"/>
        <v>168</v>
      </c>
    </row>
    <row r="95">
      <c r="A95" s="108">
        <v>50</v>
      </c>
      <c r="B95" s="113" t="s">
        <v>151</v>
      </c>
      <c r="C95" s="113" t="str">
        <f>VLOOKUP($A95,Сотрудники!$A$3:$L$1202,8,0)</f>
        <v>СПБ</v>
      </c>
      <c r="D95" s="133"/>
      <c r="E95" s="133"/>
      <c r="F95" s="115">
        <v>8</v>
      </c>
      <c r="G95" s="115">
        <v>8</v>
      </c>
      <c r="H95" s="115">
        <v>8</v>
      </c>
      <c r="I95" s="115">
        <v>8</v>
      </c>
      <c r="J95" s="115">
        <v>8</v>
      </c>
      <c r="K95" s="133"/>
      <c r="L95" s="133"/>
      <c r="M95" s="115">
        <v>8</v>
      </c>
      <c r="N95" s="115">
        <v>8</v>
      </c>
      <c r="O95" s="115">
        <v>8</v>
      </c>
      <c r="P95" s="115">
        <v>8</v>
      </c>
      <c r="Q95" s="115">
        <v>8</v>
      </c>
      <c r="R95" s="133"/>
      <c r="S95" s="133"/>
      <c r="T95" s="115">
        <v>0</v>
      </c>
      <c r="U95" s="115">
        <v>0</v>
      </c>
      <c r="V95" s="115">
        <v>0</v>
      </c>
      <c r="W95" s="115">
        <v>0</v>
      </c>
      <c r="X95" s="115">
        <v>0</v>
      </c>
      <c r="Y95" s="133">
        <v>0</v>
      </c>
      <c r="Z95" s="133">
        <v>0</v>
      </c>
      <c r="AA95" s="115">
        <v>0</v>
      </c>
      <c r="AB95" s="115">
        <v>0</v>
      </c>
      <c r="AC95" s="115">
        <v>0</v>
      </c>
      <c r="AD95" s="115">
        <v>0</v>
      </c>
      <c r="AE95" s="115">
        <v>0</v>
      </c>
      <c r="AF95" s="133"/>
      <c r="AG95" s="133"/>
      <c r="AH95" s="115">
        <v>8</v>
      </c>
      <c r="AI95" s="113"/>
      <c r="AJ95" s="113"/>
      <c r="AK95" s="116">
        <f t="shared" si="157"/>
        <v>88</v>
      </c>
    </row>
    <row r="96">
      <c r="A96" s="108">
        <v>51</v>
      </c>
      <c r="B96" s="113" t="s">
        <v>154</v>
      </c>
      <c r="C96" s="113" t="str">
        <f>VLOOKUP($A96,Сотрудники!$A$3:$L$1202,8,0)</f>
        <v>Краснодар</v>
      </c>
      <c r="D96" s="133"/>
      <c r="E96" s="133"/>
      <c r="F96" s="115">
        <v>8</v>
      </c>
      <c r="G96" s="115">
        <v>8</v>
      </c>
      <c r="H96" s="115">
        <v>8</v>
      </c>
      <c r="I96" s="115">
        <v>8</v>
      </c>
      <c r="J96" s="115">
        <v>8</v>
      </c>
      <c r="K96" s="133"/>
      <c r="L96" s="133"/>
      <c r="M96" s="115">
        <v>8</v>
      </c>
      <c r="N96" s="115">
        <v>8</v>
      </c>
      <c r="O96" s="115">
        <v>8</v>
      </c>
      <c r="P96" s="115">
        <v>8</v>
      </c>
      <c r="Q96" s="115">
        <v>8</v>
      </c>
      <c r="R96" s="133"/>
      <c r="S96" s="133"/>
      <c r="T96" s="115">
        <v>8</v>
      </c>
      <c r="U96" s="115">
        <v>8</v>
      </c>
      <c r="V96" s="115">
        <v>8</v>
      </c>
      <c r="W96" s="115">
        <v>8</v>
      </c>
      <c r="X96" s="115">
        <v>8</v>
      </c>
      <c r="Y96" s="133"/>
      <c r="Z96" s="133"/>
      <c r="AA96" s="115">
        <v>8</v>
      </c>
      <c r="AB96" s="115">
        <v>8</v>
      </c>
      <c r="AC96" s="115">
        <v>8</v>
      </c>
      <c r="AD96" s="115">
        <v>8</v>
      </c>
      <c r="AE96" s="115">
        <v>8</v>
      </c>
      <c r="AF96" s="133"/>
      <c r="AG96" s="133"/>
      <c r="AH96" s="115">
        <v>8</v>
      </c>
      <c r="AI96" s="113"/>
      <c r="AJ96" s="113"/>
      <c r="AK96" s="116">
        <f t="shared" si="157"/>
        <v>168</v>
      </c>
    </row>
    <row r="97">
      <c r="A97" s="108">
        <v>52</v>
      </c>
      <c r="B97" s="113" t="s">
        <v>156</v>
      </c>
      <c r="C97" s="113" t="str">
        <f>VLOOKUP($A97,Сотрудники!$A$3:$L$1202,8,0)</f>
        <v>Екатеринбург</v>
      </c>
      <c r="D97" s="133"/>
      <c r="E97" s="133"/>
      <c r="F97" s="115">
        <v>8</v>
      </c>
      <c r="G97" s="115">
        <v>8</v>
      </c>
      <c r="H97" s="115">
        <v>8</v>
      </c>
      <c r="I97" s="115">
        <v>8</v>
      </c>
      <c r="J97" s="115">
        <v>8</v>
      </c>
      <c r="K97" s="133"/>
      <c r="L97" s="133"/>
      <c r="M97" s="115">
        <v>8</v>
      </c>
      <c r="N97" s="115">
        <v>8</v>
      </c>
      <c r="O97" s="115">
        <v>8</v>
      </c>
      <c r="P97" s="115">
        <v>8</v>
      </c>
      <c r="Q97" s="115">
        <v>8</v>
      </c>
      <c r="R97" s="133"/>
      <c r="S97" s="133"/>
      <c r="T97" s="115">
        <v>8</v>
      </c>
      <c r="U97" s="115">
        <v>8</v>
      </c>
      <c r="V97" s="115">
        <v>8</v>
      </c>
      <c r="W97" s="115">
        <v>8</v>
      </c>
      <c r="X97" s="115">
        <v>8</v>
      </c>
      <c r="Y97" s="133"/>
      <c r="Z97" s="133"/>
      <c r="AA97" s="115">
        <v>8</v>
      </c>
      <c r="AB97" s="115">
        <v>8</v>
      </c>
      <c r="AC97" s="115">
        <v>8</v>
      </c>
      <c r="AD97" s="115">
        <v>8</v>
      </c>
      <c r="AE97" s="115">
        <v>8</v>
      </c>
      <c r="AF97" s="133"/>
      <c r="AG97" s="133"/>
      <c r="AH97" s="115">
        <v>8</v>
      </c>
      <c r="AI97" s="113"/>
      <c r="AJ97" s="113"/>
      <c r="AK97" s="116">
        <f t="shared" si="157"/>
        <v>168</v>
      </c>
    </row>
    <row r="98">
      <c r="A98" s="108">
        <v>53</v>
      </c>
      <c r="B98" s="113" t="s">
        <v>159</v>
      </c>
      <c r="C98" s="113" t="str">
        <f>VLOOKUP($A98,Сотрудники!$A$3:$L$1202,8,0)</f>
        <v>Москва</v>
      </c>
      <c r="D98" s="133"/>
      <c r="E98" s="133"/>
      <c r="F98" s="115">
        <v>8</v>
      </c>
      <c r="G98" s="115">
        <v>8</v>
      </c>
      <c r="H98" s="115">
        <v>8</v>
      </c>
      <c r="I98" s="115">
        <v>8</v>
      </c>
      <c r="J98" s="115">
        <v>8</v>
      </c>
      <c r="K98" s="133"/>
      <c r="L98" s="133"/>
      <c r="M98" s="115">
        <v>8</v>
      </c>
      <c r="N98" s="115">
        <v>8</v>
      </c>
      <c r="O98" s="115">
        <v>8</v>
      </c>
      <c r="P98" s="115">
        <v>8</v>
      </c>
      <c r="Q98" s="115">
        <v>8</v>
      </c>
      <c r="R98" s="133"/>
      <c r="S98" s="133"/>
      <c r="T98" s="115">
        <v>8</v>
      </c>
      <c r="U98" s="115">
        <v>8</v>
      </c>
      <c r="V98" s="115">
        <v>8</v>
      </c>
      <c r="W98" s="115">
        <v>8</v>
      </c>
      <c r="X98" s="115">
        <v>8</v>
      </c>
      <c r="Y98" s="133"/>
      <c r="Z98" s="133"/>
      <c r="AA98" s="115">
        <v>8</v>
      </c>
      <c r="AB98" s="115">
        <v>8</v>
      </c>
      <c r="AC98" s="115">
        <v>8</v>
      </c>
      <c r="AD98" s="115">
        <v>8</v>
      </c>
      <c r="AE98" s="115">
        <v>8</v>
      </c>
      <c r="AF98" s="133"/>
      <c r="AG98" s="133"/>
      <c r="AH98" s="115">
        <v>8</v>
      </c>
      <c r="AI98" s="113"/>
      <c r="AJ98" s="113"/>
      <c r="AK98" s="116">
        <f t="shared" si="157"/>
        <v>168</v>
      </c>
    </row>
    <row r="99">
      <c r="A99" s="108">
        <v>54</v>
      </c>
      <c r="B99" s="113" t="s">
        <v>161</v>
      </c>
      <c r="C99" s="113" t="str">
        <f>VLOOKUP($A99,Сотрудники!$A$3:$L$1202,8,0)</f>
        <v>Москва</v>
      </c>
      <c r="D99" s="133"/>
      <c r="E99" s="133"/>
      <c r="F99" s="115">
        <v>8</v>
      </c>
      <c r="G99" s="115">
        <v>8</v>
      </c>
      <c r="H99" s="115">
        <v>8</v>
      </c>
      <c r="I99" s="115">
        <v>8</v>
      </c>
      <c r="J99" s="115">
        <v>8</v>
      </c>
      <c r="K99" s="114"/>
      <c r="L99" s="133"/>
      <c r="M99" s="115">
        <v>8</v>
      </c>
      <c r="N99" s="115">
        <v>8</v>
      </c>
      <c r="O99" s="115">
        <v>8</v>
      </c>
      <c r="P99" s="115">
        <v>8</v>
      </c>
      <c r="Q99" s="115">
        <v>8</v>
      </c>
      <c r="R99" s="114"/>
      <c r="S99" s="133"/>
      <c r="T99" s="115">
        <v>8</v>
      </c>
      <c r="U99" s="115">
        <v>8</v>
      </c>
      <c r="V99" s="115">
        <v>8</v>
      </c>
      <c r="W99" s="115">
        <v>8</v>
      </c>
      <c r="X99" s="115">
        <v>8</v>
      </c>
      <c r="Y99" s="114"/>
      <c r="Z99" s="133"/>
      <c r="AA99" s="115">
        <v>8</v>
      </c>
      <c r="AB99" s="115">
        <v>8</v>
      </c>
      <c r="AC99" s="115">
        <v>8</v>
      </c>
      <c r="AD99" s="115">
        <v>8</v>
      </c>
      <c r="AE99" s="115">
        <v>8</v>
      </c>
      <c r="AF99" s="133"/>
      <c r="AG99" s="133"/>
      <c r="AH99" s="115">
        <v>8</v>
      </c>
      <c r="AI99" s="113"/>
      <c r="AJ99" s="113"/>
      <c r="AK99" s="116">
        <f t="shared" si="157"/>
        <v>168</v>
      </c>
    </row>
    <row r="100">
      <c r="A100" s="108">
        <v>55</v>
      </c>
      <c r="B100" s="113" t="s">
        <v>163</v>
      </c>
      <c r="C100" s="113" t="str">
        <f>VLOOKUP($A100,Сотрудники!$A$3:$L$1202,8,0)</f>
        <v>Курган</v>
      </c>
      <c r="D100" s="133"/>
      <c r="E100" s="133"/>
      <c r="F100" s="115"/>
      <c r="G100" s="113"/>
      <c r="H100" s="113"/>
      <c r="I100" s="113"/>
      <c r="J100" s="113"/>
      <c r="K100" s="114"/>
      <c r="L100" s="133"/>
      <c r="M100" s="113"/>
      <c r="N100" s="115">
        <v>8</v>
      </c>
      <c r="O100" s="115">
        <v>8</v>
      </c>
      <c r="P100" s="115">
        <v>8</v>
      </c>
      <c r="Q100" s="115">
        <v>8</v>
      </c>
      <c r="R100" s="114"/>
      <c r="S100" s="133"/>
      <c r="T100" s="115">
        <v>8</v>
      </c>
      <c r="U100" s="115">
        <v>8</v>
      </c>
      <c r="V100" s="115">
        <v>8</v>
      </c>
      <c r="W100" s="115">
        <v>8</v>
      </c>
      <c r="X100" s="115">
        <v>8</v>
      </c>
      <c r="Y100" s="133"/>
      <c r="Z100" s="133"/>
      <c r="AA100" s="115">
        <v>8</v>
      </c>
      <c r="AB100" s="115">
        <v>8</v>
      </c>
      <c r="AC100" s="115">
        <v>8</v>
      </c>
      <c r="AD100" s="115">
        <v>8</v>
      </c>
      <c r="AE100" s="115">
        <v>8</v>
      </c>
      <c r="AF100" s="133"/>
      <c r="AG100" s="133"/>
      <c r="AH100" s="115">
        <v>8</v>
      </c>
      <c r="AI100" s="113"/>
      <c r="AJ100" s="113"/>
      <c r="AK100" s="116">
        <f t="shared" si="157"/>
        <v>120</v>
      </c>
    </row>
    <row r="101">
      <c r="A101" s="108">
        <v>56</v>
      </c>
      <c r="B101" s="113" t="s">
        <v>166</v>
      </c>
      <c r="C101" s="113" t="str">
        <f>VLOOKUP($A101,Сотрудники!$A$3:$L$1202,8,0)</f>
        <v>Москва</v>
      </c>
      <c r="D101" s="133"/>
      <c r="E101" s="133"/>
      <c r="F101" s="115"/>
      <c r="G101" s="113"/>
      <c r="H101" s="113"/>
      <c r="I101" s="113"/>
      <c r="J101" s="113"/>
      <c r="K101" s="114"/>
      <c r="L101" s="133"/>
      <c r="M101" s="113"/>
      <c r="N101" s="115">
        <v>8</v>
      </c>
      <c r="O101" s="115">
        <v>8</v>
      </c>
      <c r="P101" s="115">
        <v>8</v>
      </c>
      <c r="Q101" s="115">
        <v>8</v>
      </c>
      <c r="R101" s="133"/>
      <c r="S101" s="133"/>
      <c r="T101" s="115">
        <v>8</v>
      </c>
      <c r="U101" s="115">
        <v>8</v>
      </c>
      <c r="V101" s="115">
        <v>8</v>
      </c>
      <c r="W101" s="115">
        <v>8</v>
      </c>
      <c r="X101" s="115">
        <v>8</v>
      </c>
      <c r="Y101" s="133"/>
      <c r="Z101" s="133"/>
      <c r="AA101" s="115">
        <v>8</v>
      </c>
      <c r="AB101" s="115">
        <v>8</v>
      </c>
      <c r="AC101" s="115">
        <v>8</v>
      </c>
      <c r="AD101" s="115">
        <v>8</v>
      </c>
      <c r="AE101" s="115">
        <v>8</v>
      </c>
      <c r="AF101" s="133"/>
      <c r="AG101" s="133"/>
      <c r="AH101" s="115">
        <v>8</v>
      </c>
      <c r="AI101" s="113"/>
      <c r="AJ101" s="113"/>
      <c r="AK101" s="116">
        <f t="shared" si="157"/>
        <v>120</v>
      </c>
    </row>
    <row r="102">
      <c r="A102" s="108">
        <v>57</v>
      </c>
      <c r="B102" s="113" t="s">
        <v>170</v>
      </c>
      <c r="C102" s="113" t="str">
        <f>VLOOKUP($A102,Сотрудники!$A$3:$L$1202,8,0)</f>
        <v>Москва</v>
      </c>
      <c r="D102" s="133"/>
      <c r="E102" s="133"/>
      <c r="F102" s="115"/>
      <c r="G102" s="113"/>
      <c r="H102" s="113"/>
      <c r="I102" s="113"/>
      <c r="J102" s="113"/>
      <c r="K102" s="114"/>
      <c r="L102" s="133"/>
      <c r="M102" s="113"/>
      <c r="N102" s="115"/>
      <c r="O102" s="115"/>
      <c r="P102" s="115">
        <v>8</v>
      </c>
      <c r="Q102" s="115">
        <v>8</v>
      </c>
      <c r="R102" s="114"/>
      <c r="S102" s="133"/>
      <c r="T102" s="115">
        <v>8</v>
      </c>
      <c r="U102" s="115">
        <v>8</v>
      </c>
      <c r="V102" s="115">
        <v>8</v>
      </c>
      <c r="W102" s="115">
        <v>8</v>
      </c>
      <c r="X102" s="115">
        <v>8</v>
      </c>
      <c r="Y102" s="133"/>
      <c r="Z102" s="133"/>
      <c r="AA102" s="115">
        <v>8</v>
      </c>
      <c r="AB102" s="115">
        <v>8</v>
      </c>
      <c r="AC102" s="115">
        <v>8</v>
      </c>
      <c r="AD102" s="115">
        <v>8</v>
      </c>
      <c r="AE102" s="115">
        <v>8</v>
      </c>
      <c r="AF102" s="133"/>
      <c r="AG102" s="133"/>
      <c r="AH102" s="115">
        <v>8</v>
      </c>
      <c r="AI102" s="113"/>
      <c r="AJ102" s="113"/>
      <c r="AK102" s="116">
        <f t="shared" si="157"/>
        <v>104</v>
      </c>
    </row>
    <row r="103">
      <c r="A103" s="108">
        <v>58</v>
      </c>
      <c r="B103" s="113" t="s">
        <v>173</v>
      </c>
      <c r="C103" s="113" t="str">
        <f>VLOOKUP($A103,Сотрудники!$A$3:$L$1202,8,0)</f>
        <v>СПБ</v>
      </c>
      <c r="D103" s="133"/>
      <c r="E103" s="133"/>
      <c r="F103" s="115"/>
      <c r="G103" s="113"/>
      <c r="H103" s="113"/>
      <c r="I103" s="113"/>
      <c r="J103" s="113"/>
      <c r="K103" s="114"/>
      <c r="L103" s="133"/>
      <c r="M103" s="113"/>
      <c r="N103" s="115"/>
      <c r="O103" s="115"/>
      <c r="P103" s="113"/>
      <c r="Q103" s="113"/>
      <c r="R103" s="114"/>
      <c r="S103" s="133"/>
      <c r="T103" s="115"/>
      <c r="U103" s="115"/>
      <c r="V103" s="115"/>
      <c r="W103" s="115"/>
      <c r="X103" s="113"/>
      <c r="Y103" s="114"/>
      <c r="Z103" s="133"/>
      <c r="AA103" s="115"/>
      <c r="AB103" s="115"/>
      <c r="AC103" s="115">
        <v>8</v>
      </c>
      <c r="AD103" s="115">
        <v>8</v>
      </c>
      <c r="AE103" s="115">
        <v>8</v>
      </c>
      <c r="AF103" s="133"/>
      <c r="AG103" s="133"/>
      <c r="AH103" s="115">
        <v>8</v>
      </c>
      <c r="AI103" s="113"/>
      <c r="AJ103" s="113"/>
      <c r="AK103" s="116">
        <f t="shared" si="157"/>
        <v>32</v>
      </c>
    </row>
    <row r="104">
      <c r="A104" s="108">
        <v>59</v>
      </c>
      <c r="B104" s="113" t="s">
        <v>176</v>
      </c>
      <c r="C104" s="113" t="str">
        <f>VLOOKUP($A104,Сотрудники!$A$3:$L$1202,8,0)</f>
        <v>СПБ</v>
      </c>
      <c r="D104" s="133"/>
      <c r="E104" s="133"/>
      <c r="F104" s="115"/>
      <c r="G104" s="113"/>
      <c r="H104" s="113"/>
      <c r="I104" s="113"/>
      <c r="J104" s="113"/>
      <c r="K104" s="114"/>
      <c r="L104" s="133"/>
      <c r="M104" s="113"/>
      <c r="N104" s="115"/>
      <c r="O104" s="115"/>
      <c r="P104" s="113"/>
      <c r="Q104" s="113"/>
      <c r="R104" s="114"/>
      <c r="S104" s="133"/>
      <c r="T104" s="115"/>
      <c r="U104" s="115"/>
      <c r="V104" s="115"/>
      <c r="W104" s="115"/>
      <c r="X104" s="113"/>
      <c r="Y104" s="114"/>
      <c r="Z104" s="133"/>
      <c r="AA104" s="115"/>
      <c r="AB104" s="115"/>
      <c r="AC104" s="115">
        <v>8</v>
      </c>
      <c r="AD104" s="115">
        <v>8</v>
      </c>
      <c r="AE104" s="115">
        <v>8</v>
      </c>
      <c r="AF104" s="133"/>
      <c r="AG104" s="133"/>
      <c r="AH104" s="115">
        <v>8</v>
      </c>
      <c r="AI104" s="113"/>
      <c r="AJ104" s="113"/>
      <c r="AK104" s="116">
        <f t="shared" si="157"/>
        <v>32</v>
      </c>
    </row>
    <row r="105">
      <c r="A105" s="108">
        <v>60</v>
      </c>
      <c r="B105" s="113" t="s">
        <v>177</v>
      </c>
      <c r="C105" s="113" t="str">
        <f>VLOOKUP($A105,Сотрудники!$A$3:$L$1202,8,0)</f>
        <v>Москва</v>
      </c>
      <c r="D105" s="133"/>
      <c r="E105" s="133"/>
      <c r="F105" s="115"/>
      <c r="G105" s="113"/>
      <c r="H105" s="113"/>
      <c r="I105" s="113"/>
      <c r="J105" s="113"/>
      <c r="K105" s="114"/>
      <c r="L105" s="133"/>
      <c r="M105" s="113"/>
      <c r="N105" s="115"/>
      <c r="O105" s="115"/>
      <c r="P105" s="113"/>
      <c r="Q105" s="113"/>
      <c r="R105" s="114"/>
      <c r="S105" s="133"/>
      <c r="T105" s="115"/>
      <c r="U105" s="115"/>
      <c r="V105" s="115"/>
      <c r="W105" s="115"/>
      <c r="X105" s="113"/>
      <c r="Y105" s="114"/>
      <c r="Z105" s="133"/>
      <c r="AA105" s="115"/>
      <c r="AB105" s="115"/>
      <c r="AC105" s="115"/>
      <c r="AD105" s="115"/>
      <c r="AE105" s="115"/>
      <c r="AF105" s="133"/>
      <c r="AG105" s="133"/>
      <c r="AH105" s="115">
        <v>8</v>
      </c>
      <c r="AI105" s="113"/>
      <c r="AJ105" s="113"/>
      <c r="AK105" s="116">
        <f t="shared" si="157"/>
        <v>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B54" activeCellId="0" sqref="B7:B54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3.1992187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666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Таблица2567891011121314[[#This Row],[Итого кол-во рабочих часов]]/8</f>
        <v>11</v>
      </c>
      <c r="G5" s="126">
        <v>12</v>
      </c>
      <c r="H5" s="126">
        <v>88</v>
      </c>
      <c r="I5" s="127" t="e">
        <f>VLOOKUP($A5,Сотрудники!$A$3:$L$1202,14,0)</f>
        <v>#REF!</v>
      </c>
      <c r="J5" s="128" t="e">
        <f t="shared" ref="J5:J54" si="158">I5/8</f>
        <v>#REF!</v>
      </c>
      <c r="K5" s="129" t="e">
        <f t="shared" ref="K5:K54" si="159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Таблица2567891011121314[[#This Row],[Итого кол-во рабочих часов]]/8</f>
        <v>21</v>
      </c>
      <c r="G6" s="126"/>
      <c r="H6" s="126">
        <v>168</v>
      </c>
      <c r="I6" s="127" t="e">
        <f>VLOOKUP($A6,Сотрудники!$A$3:$L$1202,14,0)</f>
        <v>#REF!</v>
      </c>
      <c r="J6" s="128" t="e">
        <f t="shared" si="158"/>
        <v>#REF!</v>
      </c>
      <c r="K6" s="129" t="e">
        <f t="shared" si="159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Таблица2567891011121314[[#This Row],[Итого кол-во рабочих часов]]/8</f>
        <v>11</v>
      </c>
      <c r="G7" s="131">
        <v>14</v>
      </c>
      <c r="H7" s="126">
        <v>88</v>
      </c>
      <c r="I7" s="127" t="e">
        <f>VLOOKUP($A7,Сотрудники!$A$3:$L$1202,14,0)</f>
        <v>#REF!</v>
      </c>
      <c r="J7" s="128" t="e">
        <f t="shared" si="158"/>
        <v>#REF!</v>
      </c>
      <c r="K7" s="129" t="e">
        <f t="shared" si="159"/>
        <v>#REF!</v>
      </c>
    </row>
    <row r="8" ht="33">
      <c r="A8" s="135">
        <v>5</v>
      </c>
      <c r="B8" s="125" t="str">
        <f>VLOOKUP($A8,Сотрудники!$A$3:$L$1202,2,0)</f>
        <v xml:space="preserve">Яковлев Дмитрий</v>
      </c>
      <c r="C8" s="125" t="str">
        <f>VLOOKUP($A8,Сотрудники!$A$3:$L$1202,9,0)</f>
        <v xml:space="preserve">Кредиты наличными 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Таблица2567891011121314[[#This Row],[Итого кол-во рабочих часов]]/8</f>
        <v>21</v>
      </c>
      <c r="G8" s="131"/>
      <c r="H8" s="126">
        <v>168</v>
      </c>
      <c r="I8" s="127" t="e">
        <f>VLOOKUP($A8,Сотрудники!$A$3:$L$1202,14,0)</f>
        <v>#REF!</v>
      </c>
      <c r="J8" s="128" t="e">
        <f t="shared" si="158"/>
        <v>#REF!</v>
      </c>
      <c r="K8" s="132" t="e">
        <f t="shared" si="159"/>
        <v>#REF!</v>
      </c>
    </row>
    <row r="9" ht="33">
      <c r="A9" s="135">
        <v>8</v>
      </c>
      <c r="B9" s="125" t="str">
        <f>VLOOKUP($A9,Сотрудники!$A$3:$L$1202,2,0)</f>
        <v xml:space="preserve">Хохлова Крестина</v>
      </c>
      <c r="C9" s="125" t="str">
        <f>VLOOKUP($A9,Сотрудники!$A$3:$L$1202,9,0)</f>
        <v xml:space="preserve">Ресурсное планирование</v>
      </c>
      <c r="D9" s="125">
        <f>VLOOKUP($A9,Сотрудники!$A$3:$L$1202,10,0)</f>
        <v>0.14999999999999999</v>
      </c>
      <c r="E9" s="136">
        <f>VLOOKUP($A9,Сотрудники!$A$3:$L$1202,11,0)</f>
        <v>150000</v>
      </c>
      <c r="F9" s="126">
        <f>H9/8</f>
        <v>21</v>
      </c>
      <c r="G9" s="131"/>
      <c r="H9" s="131">
        <v>168</v>
      </c>
      <c r="I9" s="127" t="e">
        <f>VLOOKUP($A9,Сотрудники!$A$3:$L$1202,14,0)</f>
        <v>#REF!</v>
      </c>
      <c r="J9" s="128" t="e">
        <f t="shared" si="158"/>
        <v>#REF!</v>
      </c>
      <c r="K9" s="132" t="e">
        <f t="shared" si="159"/>
        <v>#REF!</v>
      </c>
    </row>
    <row r="10" ht="49.5">
      <c r="A10" s="135">
        <v>9</v>
      </c>
      <c r="B10" s="125" t="str">
        <f>VLOOKUP($A10,Сотрудники!$A$3:$L$1202,2,0)</f>
        <v xml:space="preserve">Пойш Виталий</v>
      </c>
      <c r="C10" s="125" t="str">
        <f>VLOOKUP($A10,Сотрудники!$A$3:$L$1202,9,0)</f>
        <v xml:space="preserve">Единое окно сотрудника ЕОС ФЛ</v>
      </c>
      <c r="D10" s="125">
        <f>VLOOKUP($A10,Сотрудники!$A$3:$L$1202,10,0)</f>
        <v>0</v>
      </c>
      <c r="E10" s="125">
        <f>VLOOKUP($A10,Сотрудники!$A$3:$L$1202,11,0)</f>
        <v>303500</v>
      </c>
      <c r="F10" s="126">
        <f t="shared" ref="F10:F54" si="160">H10/8</f>
        <v>21</v>
      </c>
      <c r="G10" s="131"/>
      <c r="H10" s="131">
        <v>168</v>
      </c>
      <c r="I10" s="127" t="e">
        <f>VLOOKUP($A10,Сотрудники!$A$3:$L$1202,14,0)</f>
        <v>#REF!</v>
      </c>
      <c r="J10" s="128" t="e">
        <f t="shared" si="158"/>
        <v>#REF!</v>
      </c>
      <c r="K10" s="132" t="e">
        <f t="shared" si="159"/>
        <v>#REF!</v>
      </c>
    </row>
    <row r="11">
      <c r="A11" s="135">
        <v>10</v>
      </c>
      <c r="B11" s="125" t="str">
        <f>VLOOKUP($A11,Сотрудники!$A$3:$L$1202,2,0)</f>
        <v xml:space="preserve">Офицеров Дмитрий</v>
      </c>
      <c r="C11" s="125" t="str">
        <f>VLOOKUP($A11,Сотрудники!$A$3:$L$1202,9,0)</f>
        <v>приземление</v>
      </c>
      <c r="D11" s="125">
        <f>VLOOKUP($A11,Сотрудники!$A$3:$L$1202,10,0)</f>
        <v>0</v>
      </c>
      <c r="E11" s="125">
        <f>VLOOKUP($A11,Сотрудники!$A$3:$L$1202,11,0)</f>
        <v>218400</v>
      </c>
      <c r="F11" s="126">
        <f t="shared" si="160"/>
        <v>21</v>
      </c>
      <c r="G11" s="131"/>
      <c r="H11" s="131">
        <v>168</v>
      </c>
      <c r="I11" s="127" t="e">
        <f>VLOOKUP($A11,Сотрудники!$A$3:$L$1202,14,0)</f>
        <v>#REF!</v>
      </c>
      <c r="J11" s="128" t="e">
        <f t="shared" si="158"/>
        <v>#REF!</v>
      </c>
      <c r="K11" s="132" t="e">
        <f t="shared" si="159"/>
        <v>#REF!</v>
      </c>
    </row>
    <row r="12" ht="49.5">
      <c r="A12" s="135">
        <v>11</v>
      </c>
      <c r="B12" s="125" t="str">
        <f>VLOOKUP($A12,Сотрудники!$A$3:$L$1202,2,0)</f>
        <v xml:space="preserve">Муштекенов Тимур</v>
      </c>
      <c r="C12" s="125" t="str">
        <f>VLOOKUP($A12,Сотрудники!$A$3:$L$1202,9,0)</f>
        <v xml:space="preserve">Loan Manager/ Кредитный конвейер</v>
      </c>
      <c r="D12" s="125">
        <f>VLOOKUP($A12,Сотрудники!$A$3:$L$1202,10,0)</f>
        <v>0</v>
      </c>
      <c r="E12" s="125">
        <f>VLOOKUP($A12,Сотрудники!$A$3:$L$1202,11,0)</f>
        <v>0</v>
      </c>
      <c r="F12" s="126">
        <f t="shared" si="160"/>
        <v>21</v>
      </c>
      <c r="G12" s="131"/>
      <c r="H12" s="131">
        <v>168</v>
      </c>
      <c r="I12" s="127" t="e">
        <f>VLOOKUP($A12,Сотрудники!$A$3:$L$1202,14,0)</f>
        <v>#REF!</v>
      </c>
      <c r="J12" s="128" t="e">
        <f t="shared" si="158"/>
        <v>#REF!</v>
      </c>
      <c r="K12" s="132" t="e">
        <f t="shared" si="159"/>
        <v>#REF!</v>
      </c>
    </row>
    <row r="13">
      <c r="A13" s="135">
        <v>13</v>
      </c>
      <c r="B13" s="125" t="str">
        <f>VLOOKUP($A13,Сотрудники!$A$3:$L$1202,2,0)</f>
        <v xml:space="preserve">Богданов Михаил</v>
      </c>
      <c r="C13" s="125" t="str">
        <f>VLOOKUP($A13,Сотрудники!$A$3:$L$1202,9,0)</f>
        <v xml:space="preserve">LM Риски</v>
      </c>
      <c r="D13" s="125">
        <f>VLOOKUP($A13,Сотрудники!$A$3:$L$1202,10,0)</f>
        <v>0</v>
      </c>
      <c r="E13" s="125">
        <f>VLOOKUP($A13,Сотрудники!$A$3:$L$1202,11,0)</f>
        <v>0</v>
      </c>
      <c r="F13" s="126">
        <f t="shared" si="160"/>
        <v>21</v>
      </c>
      <c r="G13" s="131"/>
      <c r="H13" s="131">
        <v>168</v>
      </c>
      <c r="I13" s="127" t="e">
        <f>VLOOKUP($A13,Сотрудники!$A$3:$L$1202,14,0)</f>
        <v>#REF!</v>
      </c>
      <c r="J13" s="128" t="e">
        <f t="shared" si="158"/>
        <v>#REF!</v>
      </c>
      <c r="K13" s="132" t="e">
        <f t="shared" si="159"/>
        <v>#REF!</v>
      </c>
    </row>
    <row r="14">
      <c r="A14" s="135">
        <v>14</v>
      </c>
      <c r="B14" s="125" t="str">
        <f>VLOOKUP($A14,Сотрудники!$A$3:$L$1202,2,0)</f>
        <v xml:space="preserve">Смирнова Екатерина</v>
      </c>
      <c r="C14" s="125" t="str">
        <f>VLOOKUP($A14,Сотрудники!$A$3:$L$1202,9,0)</f>
        <v>Tableau</v>
      </c>
      <c r="D14" s="125">
        <f>VLOOKUP($A14,Сотрудники!$A$3:$L$1202,10,0)</f>
        <v>0</v>
      </c>
      <c r="E14" s="125">
        <f>VLOOKUP($A14,Сотрудники!$A$3:$L$1202,11,0)</f>
        <v>0</v>
      </c>
      <c r="F14" s="126">
        <f t="shared" si="160"/>
        <v>21</v>
      </c>
      <c r="G14" s="131"/>
      <c r="H14" s="131">
        <v>168</v>
      </c>
      <c r="I14" s="127" t="e">
        <f>VLOOKUP($A14,Сотрудники!$A$3:$L$1202,14,0)</f>
        <v>#REF!</v>
      </c>
      <c r="J14" s="128" t="e">
        <f t="shared" si="158"/>
        <v>#REF!</v>
      </c>
      <c r="K14" s="132" t="e">
        <f t="shared" si="159"/>
        <v>#REF!</v>
      </c>
    </row>
    <row r="15" s="119" customFormat="1" ht="33">
      <c r="A15" s="135">
        <v>15</v>
      </c>
      <c r="B15" s="125" t="str">
        <f>VLOOKUP($A15,Сотрудники!$A$3:$L$1202,2,0)</f>
        <v xml:space="preserve">Герасимова Елизавета</v>
      </c>
      <c r="C15" s="125" t="str">
        <f>VLOOKUP($A15,Сотрудники!$A$3:$L$1202,9,0)</f>
        <v xml:space="preserve">Ресурсное планирование</v>
      </c>
      <c r="D15" s="125">
        <f>VLOOKUP($A15,Сотрудники!$A$3:$L$1202,10,0)</f>
        <v>0.14999999999999999</v>
      </c>
      <c r="E15" s="125">
        <f>VLOOKUP($A15,Сотрудники!$A$3:$L$1202,11,0)</f>
        <v>150000</v>
      </c>
      <c r="F15" s="126">
        <f t="shared" si="160"/>
        <v>21</v>
      </c>
      <c r="G15" s="131"/>
      <c r="H15" s="131">
        <v>168</v>
      </c>
      <c r="I15" s="127" t="e">
        <f>VLOOKUP($A15,Сотрудники!$A$3:$L$1202,14,0)</f>
        <v>#REF!</v>
      </c>
      <c r="J15" s="128" t="e">
        <f t="shared" si="158"/>
        <v>#REF!</v>
      </c>
      <c r="K15" s="132" t="e">
        <f t="shared" si="159"/>
        <v>#REF!</v>
      </c>
    </row>
    <row r="16" s="119" customFormat="1" ht="33">
      <c r="A16" s="135">
        <v>16</v>
      </c>
      <c r="B16" s="125" t="str">
        <f>VLOOKUP($A16,Сотрудники!$A$3:$L$1202,2,0)</f>
        <v xml:space="preserve">Абдуллаева Анжелика</v>
      </c>
      <c r="C16" s="125" t="str">
        <f>VLOOKUP($A16,Сотрудники!$A$3:$L$1202,9,0)</f>
        <v xml:space="preserve">Ресурсное планирование</v>
      </c>
      <c r="D16" s="125">
        <f>VLOOKUP($A16,Сотрудники!$A$3:$L$1202,10,0)</f>
        <v>0</v>
      </c>
      <c r="E16" s="125">
        <f>VLOOKUP($A16,Сотрудники!$A$3:$L$1202,11,0)</f>
        <v>0</v>
      </c>
      <c r="F16" s="126">
        <f t="shared" si="160"/>
        <v>21</v>
      </c>
      <c r="G16" s="131"/>
      <c r="H16" s="131">
        <v>168</v>
      </c>
      <c r="I16" s="127" t="e">
        <f>VLOOKUP($A16,Сотрудники!$A$3:$L$1202,14,0)</f>
        <v>#REF!</v>
      </c>
      <c r="J16" s="128" t="e">
        <f t="shared" si="158"/>
        <v>#REF!</v>
      </c>
      <c r="K16" s="132" t="e">
        <f t="shared" si="159"/>
        <v>#REF!</v>
      </c>
    </row>
    <row r="17" s="119" customFormat="1" ht="66">
      <c r="A17" s="135">
        <v>17</v>
      </c>
      <c r="B17" s="125" t="str">
        <f>VLOOKUP($A17,Сотрудники!$A$3:$L$1202,2,0)</f>
        <v xml:space="preserve">Наймушин Евгений</v>
      </c>
      <c r="C17" s="125" t="str">
        <f>VLOOKUP($A17,Сотрудники!$A$3:$L$1202,9,0)</f>
        <v xml:space="preserve">МАПЛ (Модуль автоматизации программ лояльности)</v>
      </c>
      <c r="D17" s="125">
        <f>VLOOKUP($A17,Сотрудники!$A$3:$L$1202,10,0)</f>
        <v>0</v>
      </c>
      <c r="E17" s="125">
        <f>VLOOKUP($A17,Сотрудники!$A$3:$L$1202,11,0)</f>
        <v>344900</v>
      </c>
      <c r="F17" s="126">
        <f t="shared" si="160"/>
        <v>20</v>
      </c>
      <c r="G17" s="131">
        <v>1</v>
      </c>
      <c r="H17" s="131">
        <v>160</v>
      </c>
      <c r="I17" s="127" t="e">
        <f>VLOOKUP($A17,Сотрудники!$A$3:$L$1202,14,0)</f>
        <v>#REF!</v>
      </c>
      <c r="J17" s="128" t="e">
        <f t="shared" si="158"/>
        <v>#REF!</v>
      </c>
      <c r="K17" s="132" t="e">
        <f t="shared" si="159"/>
        <v>#REF!</v>
      </c>
    </row>
    <row r="18" s="119" customFormat="1">
      <c r="A18" s="135">
        <v>19</v>
      </c>
      <c r="B18" s="125" t="str">
        <f>VLOOKUP($A18,Сотрудники!$A$3:$L$1202,2,0)</f>
        <v xml:space="preserve">Лопатин Максим</v>
      </c>
      <c r="C18" s="125">
        <f>VLOOKUP($A18,Сотрудники!$A$3:$L$1202,9,0)</f>
        <v>0</v>
      </c>
      <c r="D18" s="125">
        <f>VLOOKUP($A18,Сотрудники!$A$3:$L$1202,10,0)</f>
        <v>0</v>
      </c>
      <c r="E18" s="136">
        <f>VLOOKUP($A18,Сотрудники!$A$3:$L$1202,11,0)</f>
        <v>0</v>
      </c>
      <c r="F18" s="126">
        <f t="shared" si="160"/>
        <v>21</v>
      </c>
      <c r="G18" s="131"/>
      <c r="H18" s="131">
        <v>168</v>
      </c>
      <c r="I18" s="127" t="e">
        <f>VLOOKUP($A18,Сотрудники!$A$3:$L$1202,14,0)</f>
        <v>#REF!</v>
      </c>
      <c r="J18" s="128" t="e">
        <f t="shared" si="158"/>
        <v>#REF!</v>
      </c>
      <c r="K18" s="132" t="e">
        <f t="shared" si="159"/>
        <v>#REF!</v>
      </c>
    </row>
    <row r="19" s="119" customFormat="1">
      <c r="A19" s="135">
        <v>21</v>
      </c>
      <c r="B19" s="125" t="str">
        <f>VLOOKUP($A19,Сотрудники!$A$3:$L$1202,2,0)</f>
        <v xml:space="preserve">Шимберев Борис</v>
      </c>
      <c r="C19" s="125">
        <f>VLOOKUP($A19,Сотрудники!$A$3:$L$1202,9,0)</f>
        <v>0</v>
      </c>
      <c r="D19" s="125">
        <f>VLOOKUP($A19,Сотрудники!$A$3:$L$1202,10,0)</f>
        <v>0</v>
      </c>
      <c r="E19" s="125">
        <f>VLOOKUP($A19,Сотрудники!$A$3:$L$1202,11,0)</f>
        <v>0</v>
      </c>
      <c r="F19" s="126">
        <f t="shared" si="160"/>
        <v>21</v>
      </c>
      <c r="G19" s="131"/>
      <c r="H19" s="131">
        <v>168</v>
      </c>
      <c r="I19" s="127" t="e">
        <f>VLOOKUP($A19,Сотрудники!$A$3:$L$1202,14,0)</f>
        <v>#REF!</v>
      </c>
      <c r="J19" s="128" t="e">
        <f t="shared" si="158"/>
        <v>#REF!</v>
      </c>
      <c r="K19" s="132" t="e">
        <f t="shared" si="159"/>
        <v>#REF!</v>
      </c>
    </row>
    <row r="20" s="119" customFormat="1">
      <c r="A20" s="135">
        <v>22</v>
      </c>
      <c r="B20" s="125" t="str">
        <f>VLOOKUP($A20,Сотрудники!$A$3:$L$1202,2,0)</f>
        <v xml:space="preserve">Виштак Татьяна</v>
      </c>
      <c r="C20" s="125" t="str">
        <f>VLOOKUP($A20,Сотрудники!$A$3:$L$1202,9,0)</f>
        <v>приземление</v>
      </c>
      <c r="D20" s="125">
        <f>VLOOKUP($A20,Сотрудники!$A$3:$L$1202,10,0)</f>
        <v>0</v>
      </c>
      <c r="E20" s="125" t="str">
        <f>VLOOKUP($A20,Сотрудники!$A$3:$L$1202,11,0)</f>
        <v xml:space="preserve">310 400 </v>
      </c>
      <c r="F20" s="126">
        <f t="shared" si="160"/>
        <v>16</v>
      </c>
      <c r="G20" s="131">
        <v>5</v>
      </c>
      <c r="H20" s="131">
        <v>128</v>
      </c>
      <c r="I20" s="127" t="e">
        <f>VLOOKUP($A20,Сотрудники!$A$3:$L$1202,14,0)</f>
        <v>#REF!</v>
      </c>
      <c r="J20" s="128" t="e">
        <f t="shared" si="158"/>
        <v>#REF!</v>
      </c>
      <c r="K20" s="132" t="e">
        <f t="shared" si="159"/>
        <v>#REF!</v>
      </c>
    </row>
    <row r="21" s="119" customFormat="1">
      <c r="A21" s="135">
        <v>23</v>
      </c>
      <c r="B21" s="125" t="str">
        <f>VLOOKUP($A21,Сотрудники!$A$3:$L$1202,2,0)</f>
        <v xml:space="preserve">Путилов Александр</v>
      </c>
      <c r="C21" s="125">
        <f>VLOOKUP($A21,Сотрудники!$A$3:$L$1202,9,0)</f>
        <v>0</v>
      </c>
      <c r="D21" s="125">
        <f>VLOOKUP($A21,Сотрудники!$A$3:$L$1202,10,0)</f>
        <v>0</v>
      </c>
      <c r="E21" s="125">
        <f>VLOOKUP($A21,Сотрудники!$A$3:$L$1202,11,0)</f>
        <v>303500</v>
      </c>
      <c r="F21" s="126">
        <f t="shared" si="160"/>
        <v>21</v>
      </c>
      <c r="G21" s="131"/>
      <c r="H21" s="131">
        <v>168</v>
      </c>
      <c r="I21" s="127" t="e">
        <f>VLOOKUP($A21,Сотрудники!$A$3:$L$1202,14,0)</f>
        <v>#REF!</v>
      </c>
      <c r="J21" s="128" t="e">
        <f t="shared" si="158"/>
        <v>#REF!</v>
      </c>
      <c r="K21" s="132" t="e">
        <f t="shared" si="159"/>
        <v>#REF!</v>
      </c>
    </row>
    <row r="22" s="119" customFormat="1" ht="33">
      <c r="A22" s="135">
        <v>24</v>
      </c>
      <c r="B22" s="125" t="str">
        <f>VLOOKUP($A22,Сотрудники!$A$3:$L$1202,2,0)</f>
        <v xml:space="preserve">Цыганкова Анастасия</v>
      </c>
      <c r="C22" s="125" t="str">
        <f>VLOOKUP($A22,Сотрудники!$A$3:$L$1202,9,0)</f>
        <v xml:space="preserve">Ресурсное планирование</v>
      </c>
      <c r="D22" s="125">
        <f>VLOOKUP($A22,Сотрудники!$A$3:$L$1202,10,0)</f>
        <v>0.14999999999999999</v>
      </c>
      <c r="E22" s="125">
        <f>VLOOKUP($A22,Сотрудники!$A$3:$L$1202,11,0)</f>
        <v>150000</v>
      </c>
      <c r="F22" s="126">
        <f t="shared" si="160"/>
        <v>21</v>
      </c>
      <c r="G22" s="131"/>
      <c r="H22" s="131">
        <v>168</v>
      </c>
      <c r="I22" s="127" t="e">
        <f>VLOOKUP($A22,Сотрудники!$A$3:$L$1202,14,0)</f>
        <v>#REF!</v>
      </c>
      <c r="J22" s="128" t="e">
        <f t="shared" si="158"/>
        <v>#REF!</v>
      </c>
      <c r="K22" s="132" t="e">
        <f t="shared" si="159"/>
        <v>#REF!</v>
      </c>
    </row>
    <row r="23" s="119" customFormat="1">
      <c r="A23" s="135">
        <v>25</v>
      </c>
      <c r="B23" s="125" t="str">
        <f>VLOOKUP($A23,Сотрудники!$A$3:$L$1202,2,0)</f>
        <v xml:space="preserve">Беседин Игорь</v>
      </c>
      <c r="C23" s="125" t="str">
        <f>VLOOKUP($A23,Сотрудники!$A$3:$L$1202,9,0)</f>
        <v>приземление</v>
      </c>
      <c r="D23" s="125">
        <f>VLOOKUP($A23,Сотрудники!$A$3:$L$1202,10,0)</f>
        <v>0</v>
      </c>
      <c r="E23" s="125">
        <f>VLOOKUP($A23,Сотрудники!$A$3:$L$1202,11,0)</f>
        <v>310000</v>
      </c>
      <c r="F23" s="126">
        <f t="shared" si="160"/>
        <v>21</v>
      </c>
      <c r="G23" s="131"/>
      <c r="H23" s="131">
        <v>168</v>
      </c>
      <c r="I23" s="127" t="e">
        <f>VLOOKUP($A23,Сотрудники!$A$3:$L$1202,14,0)</f>
        <v>#REF!</v>
      </c>
      <c r="J23" s="128" t="e">
        <f t="shared" si="158"/>
        <v>#REF!</v>
      </c>
      <c r="K23" s="132" t="e">
        <f t="shared" si="159"/>
        <v>#REF!</v>
      </c>
    </row>
    <row r="24" s="119" customFormat="1" ht="33">
      <c r="A24" s="135">
        <v>26</v>
      </c>
      <c r="B24" s="125" t="str">
        <f>VLOOKUP($A24,Сотрудники!$A$3:$L$1202,2,0)</f>
        <v xml:space="preserve">Молчанов Роман</v>
      </c>
      <c r="C24" s="125" t="str">
        <f>VLOOKUP($A24,Сотрудники!$A$3:$L$1202,9,0)</f>
        <v xml:space="preserve">Кредиты наличными </v>
      </c>
      <c r="D24" s="125">
        <f>VLOOKUP($A24,Сотрудники!$A$3:$L$1202,10,0)</f>
        <v>0</v>
      </c>
      <c r="E24" s="125">
        <f>VLOOKUP($A24,Сотрудники!$A$3:$L$1202,11,0)</f>
        <v>300000</v>
      </c>
      <c r="F24" s="126">
        <f t="shared" si="160"/>
        <v>11</v>
      </c>
      <c r="G24" s="131">
        <v>14</v>
      </c>
      <c r="H24" s="131">
        <v>88</v>
      </c>
      <c r="I24" s="127" t="e">
        <f>VLOOKUP($A24,Сотрудники!$A$3:$L$1202,14,0)</f>
        <v>#REF!</v>
      </c>
      <c r="J24" s="128" t="e">
        <f t="shared" si="158"/>
        <v>#REF!</v>
      </c>
      <c r="K24" s="132" t="e">
        <f t="shared" si="159"/>
        <v>#REF!</v>
      </c>
    </row>
    <row r="25" s="119" customFormat="1">
      <c r="A25" s="135">
        <v>27</v>
      </c>
      <c r="B25" s="125" t="str">
        <f>VLOOKUP($A25,Сотрудники!$A$3:$L$1202,2,0)</f>
        <v xml:space="preserve">Пузанов Андрей</v>
      </c>
      <c r="C25" s="125">
        <f>VLOOKUP($A25,Сотрудники!$A$3:$L$1202,9,0)</f>
        <v>0</v>
      </c>
      <c r="D25" s="125">
        <f>VLOOKUP($A25,Сотрудники!$A$3:$L$1202,10,0)</f>
        <v>0</v>
      </c>
      <c r="E25" s="125">
        <f>VLOOKUP($A25,Сотрудники!$A$3:$L$1202,11,0)</f>
        <v>0</v>
      </c>
      <c r="F25" s="126">
        <f t="shared" si="160"/>
        <v>21</v>
      </c>
      <c r="G25" s="131"/>
      <c r="H25" s="131">
        <v>168</v>
      </c>
      <c r="I25" s="127" t="e">
        <f>VLOOKUP($A25,Сотрудники!$A$3:$L$1202,14,0)</f>
        <v>#REF!</v>
      </c>
      <c r="J25" s="128" t="e">
        <f t="shared" si="158"/>
        <v>#REF!</v>
      </c>
      <c r="K25" s="132" t="e">
        <f t="shared" si="159"/>
        <v>#REF!</v>
      </c>
    </row>
    <row r="26" s="119" customFormat="1" ht="66">
      <c r="A26" s="135">
        <v>28</v>
      </c>
      <c r="B26" s="125" t="str">
        <f>VLOOKUP($A26,Сотрудники!$A$3:$L$1202,2,0)</f>
        <v xml:space="preserve">Хотулев Дмитрий</v>
      </c>
      <c r="C26" s="125" t="str">
        <f>VLOOKUP($A26,Сотрудники!$A$3:$L$1202,9,0)</f>
        <v xml:space="preserve">Платежи юридических лиц (Малый и средний бизнес)</v>
      </c>
      <c r="D26" s="125">
        <f>VLOOKUP($A26,Сотрудники!$A$3:$L$1202,10,0)</f>
        <v>0</v>
      </c>
      <c r="E26" s="125">
        <f>VLOOKUP($A26,Сотрудники!$A$3:$L$1202,11,0)</f>
        <v>0</v>
      </c>
      <c r="F26" s="126">
        <f t="shared" si="160"/>
        <v>11</v>
      </c>
      <c r="G26" s="131">
        <v>12</v>
      </c>
      <c r="H26" s="131">
        <v>88</v>
      </c>
      <c r="I26" s="127" t="e">
        <f>VLOOKUP($A26,Сотрудники!$A$3:$L$1202,14,0)</f>
        <v>#REF!</v>
      </c>
      <c r="J26" s="128" t="e">
        <f t="shared" si="158"/>
        <v>#REF!</v>
      </c>
      <c r="K26" s="132" t="e">
        <f t="shared" si="159"/>
        <v>#REF!</v>
      </c>
    </row>
    <row r="27" s="119" customFormat="1">
      <c r="A27" s="135">
        <v>30</v>
      </c>
      <c r="B27" s="125" t="str">
        <f>VLOOKUP($A27,Сотрудники!$A$3:$L$1202,2,0)</f>
        <v xml:space="preserve">Тарасов Алексей</v>
      </c>
      <c r="C27" s="125">
        <f>VLOOKUP($A27,Сотрудники!$A$3:$L$1202,9,0)</f>
        <v>0</v>
      </c>
      <c r="D27" s="125">
        <f>VLOOKUP($A27,Сотрудники!$A$3:$L$1202,10,0)</f>
        <v>0</v>
      </c>
      <c r="E27" s="125">
        <f>VLOOKUP($A27,Сотрудники!$A$3:$L$1202,11,0)</f>
        <v>248000</v>
      </c>
      <c r="F27" s="126">
        <f t="shared" si="160"/>
        <v>21</v>
      </c>
      <c r="G27" s="131"/>
      <c r="H27" s="131">
        <v>168</v>
      </c>
      <c r="I27" s="127" t="e">
        <f>VLOOKUP($A27,Сотрудники!$A$3:$L$1202,14,0)</f>
        <v>#REF!</v>
      </c>
      <c r="J27" s="128" t="e">
        <f t="shared" si="158"/>
        <v>#REF!</v>
      </c>
      <c r="K27" s="132" t="e">
        <f t="shared" si="159"/>
        <v>#REF!</v>
      </c>
    </row>
    <row r="28" s="119" customFormat="1">
      <c r="A28" s="135">
        <v>31</v>
      </c>
      <c r="B28" s="125" t="str">
        <f>VLOOKUP($A28,Сотрудники!$A$3:$L$1202,2,0)</f>
        <v xml:space="preserve">Саринков Андрей</v>
      </c>
      <c r="C28" s="125">
        <f>VLOOKUP($A28,Сотрудники!$A$3:$L$1202,9,0)</f>
        <v>0</v>
      </c>
      <c r="D28" s="125">
        <f>VLOOKUP($A28,Сотрудники!$A$3:$L$1202,10,0)</f>
        <v>0</v>
      </c>
      <c r="E28" s="125">
        <f>VLOOKUP($A28,Сотрудники!$A$3:$L$1202,11,0)</f>
        <v>0</v>
      </c>
      <c r="F28" s="126">
        <f t="shared" si="160"/>
        <v>21</v>
      </c>
      <c r="G28" s="131"/>
      <c r="H28" s="131">
        <v>168</v>
      </c>
      <c r="I28" s="127" t="e">
        <f>VLOOKUP($A28,Сотрудники!$A$3:$L$1202,14,0)</f>
        <v>#REF!</v>
      </c>
      <c r="J28" s="128" t="e">
        <f t="shared" si="158"/>
        <v>#REF!</v>
      </c>
      <c r="K28" s="132" t="e">
        <f t="shared" si="159"/>
        <v>#REF!</v>
      </c>
    </row>
    <row r="29" s="119" customFormat="1">
      <c r="A29" s="135">
        <v>33</v>
      </c>
      <c r="B29" s="125" t="str">
        <f>VLOOKUP($A29,Сотрудники!$A$3:$L$1202,2,0)</f>
        <v xml:space="preserve">Киевский Сергей</v>
      </c>
      <c r="C29" s="125">
        <f>VLOOKUP($A29,Сотрудники!$A$3:$L$1202,9,0)</f>
        <v>0</v>
      </c>
      <c r="D29" s="125">
        <f>VLOOKUP($A29,Сотрудники!$A$3:$L$1202,10,0)</f>
        <v>0</v>
      </c>
      <c r="E29" s="125">
        <f>VLOOKUP($A29,Сотрудники!$A$3:$L$1202,11,0)</f>
        <v>0</v>
      </c>
      <c r="F29" s="126">
        <f t="shared" si="160"/>
        <v>21</v>
      </c>
      <c r="G29" s="131"/>
      <c r="H29" s="131">
        <v>168</v>
      </c>
      <c r="I29" s="127" t="e">
        <f>VLOOKUP($A29,Сотрудники!$A$3:$L$1202,14,0)</f>
        <v>#REF!</v>
      </c>
      <c r="J29" s="128" t="e">
        <f t="shared" si="158"/>
        <v>#REF!</v>
      </c>
      <c r="K29" s="132" t="e">
        <f t="shared" si="159"/>
        <v>#REF!</v>
      </c>
    </row>
    <row r="30" s="119" customFormat="1">
      <c r="A30" s="135">
        <v>35</v>
      </c>
      <c r="B30" s="125" t="str">
        <f>VLOOKUP($A30,Сотрудники!$A$3:$L$1202,2,0)</f>
        <v xml:space="preserve">Дмитриев Николай</v>
      </c>
      <c r="C30" s="125">
        <f>VLOOKUP($A30,Сотрудники!$A$3:$L$1202,9,0)</f>
        <v>0</v>
      </c>
      <c r="D30" s="125">
        <f>VLOOKUP($A30,Сотрудники!$A$3:$L$1202,10,0)</f>
        <v>0</v>
      </c>
      <c r="E30" s="125">
        <f>VLOOKUP($A30,Сотрудники!$A$3:$L$1202,11,0)</f>
        <v>0</v>
      </c>
      <c r="F30" s="126">
        <f t="shared" si="160"/>
        <v>21</v>
      </c>
      <c r="G30" s="131"/>
      <c r="H30" s="131">
        <v>168</v>
      </c>
      <c r="I30" s="127" t="e">
        <f>VLOOKUP($A30,Сотрудники!$A$3:$L$1202,14,0)</f>
        <v>#REF!</v>
      </c>
      <c r="J30" s="128" t="e">
        <f t="shared" si="158"/>
        <v>#REF!</v>
      </c>
      <c r="K30" s="132" t="e">
        <f t="shared" si="159"/>
        <v>#REF!</v>
      </c>
    </row>
    <row r="31" s="119" customFormat="1">
      <c r="A31" s="135">
        <v>36</v>
      </c>
      <c r="B31" s="125" t="str">
        <f>VLOOKUP($A31,Сотрудники!$A$3:$L$1202,2,0)</f>
        <v xml:space="preserve">Юркин Николай</v>
      </c>
      <c r="C31" s="125">
        <f>VLOOKUP($A31,Сотрудники!$A$3:$L$1202,9,0)</f>
        <v>0</v>
      </c>
      <c r="D31" s="125">
        <f>VLOOKUP($A31,Сотрудники!$A$3:$L$1202,10,0)</f>
        <v>0</v>
      </c>
      <c r="E31" s="125">
        <f>VLOOKUP($A31,Сотрудники!$A$3:$L$1202,11,0)</f>
        <v>0</v>
      </c>
      <c r="F31" s="126">
        <f t="shared" si="160"/>
        <v>21</v>
      </c>
      <c r="G31" s="131"/>
      <c r="H31" s="131">
        <v>168</v>
      </c>
      <c r="I31" s="127" t="e">
        <f>VLOOKUP($A31,Сотрудники!$A$3:$L$1202,14,0)</f>
        <v>#REF!</v>
      </c>
      <c r="J31" s="128" t="e">
        <f t="shared" si="158"/>
        <v>#REF!</v>
      </c>
      <c r="K31" s="132" t="e">
        <f t="shared" si="159"/>
        <v>#REF!</v>
      </c>
    </row>
    <row r="32" s="119" customFormat="1">
      <c r="A32" s="135">
        <v>37</v>
      </c>
      <c r="B32" s="125" t="str">
        <f>VLOOKUP($A32,Сотрудники!$A$3:$L$1202,2,0)</f>
        <v xml:space="preserve">Ионов Евгений</v>
      </c>
      <c r="C32" s="125">
        <f>VLOOKUP($A32,Сотрудники!$A$3:$L$1202,9,0)</f>
        <v>0</v>
      </c>
      <c r="D32" s="125">
        <f>VLOOKUP($A32,Сотрудники!$A$3:$L$1202,10,0)</f>
        <v>0</v>
      </c>
      <c r="E32" s="125">
        <f>VLOOKUP($A32,Сотрудники!$A$3:$L$1202,11,0)</f>
        <v>0</v>
      </c>
      <c r="F32" s="126">
        <f t="shared" si="160"/>
        <v>15</v>
      </c>
      <c r="G32" s="131">
        <v>8</v>
      </c>
      <c r="H32" s="131">
        <v>120</v>
      </c>
      <c r="I32" s="127" t="e">
        <f>VLOOKUP($A32,Сотрудники!$A$3:$L$1202,14,0)</f>
        <v>#REF!</v>
      </c>
      <c r="J32" s="128" t="e">
        <f t="shared" si="158"/>
        <v>#REF!</v>
      </c>
      <c r="K32" s="132" t="e">
        <f t="shared" si="159"/>
        <v>#REF!</v>
      </c>
    </row>
    <row r="33" s="119" customFormat="1">
      <c r="A33" s="137">
        <v>38</v>
      </c>
      <c r="B33" s="125" t="str">
        <f>VLOOKUP($A33,Сотрудники!$A$3:$L$1202,2,0)</f>
        <v xml:space="preserve">Передков Константин</v>
      </c>
      <c r="C33" s="125">
        <f>VLOOKUP($A33,Сотрудники!$A$3:$L$1202,9,0)</f>
        <v>0</v>
      </c>
      <c r="D33" s="125">
        <f>VLOOKUP($A33,Сотрудники!$A$3:$L$1202,10,0)</f>
        <v>0</v>
      </c>
      <c r="E33" s="125">
        <f>VLOOKUP($A33,Сотрудники!$A$3:$L$1202,11,0)</f>
        <v>253000</v>
      </c>
      <c r="F33" s="126">
        <f t="shared" si="160"/>
        <v>21</v>
      </c>
      <c r="G33" s="131"/>
      <c r="H33" s="131">
        <v>168</v>
      </c>
      <c r="I33" s="127" t="e">
        <f>VLOOKUP($A33,Сотрудники!$A$3:$L$1202,14,0)</f>
        <v>#REF!</v>
      </c>
      <c r="J33" s="128" t="e">
        <f t="shared" si="158"/>
        <v>#REF!</v>
      </c>
      <c r="K33" s="132" t="e">
        <f t="shared" si="159"/>
        <v>#REF!</v>
      </c>
    </row>
    <row r="34" s="119" customFormat="1">
      <c r="A34" s="137">
        <v>40</v>
      </c>
      <c r="B34" s="125" t="str">
        <f>VLOOKUP($A34,Сотрудники!$A$3:$L$1202,2,0)</f>
        <v xml:space="preserve">Томских Виталий</v>
      </c>
      <c r="C34" s="125">
        <f>VLOOKUP($A34,Сотрудники!$A$3:$L$1202,9,0)</f>
        <v>0</v>
      </c>
      <c r="D34" s="125">
        <f>VLOOKUP($A34,Сотрудники!$A$3:$L$1202,10,0)</f>
        <v>0</v>
      </c>
      <c r="E34" s="125">
        <f>VLOOKUP($A34,Сотрудники!$A$3:$L$1202,11,0)</f>
        <v>0</v>
      </c>
      <c r="F34" s="126">
        <f t="shared" si="160"/>
        <v>13</v>
      </c>
      <c r="G34" s="131">
        <v>12</v>
      </c>
      <c r="H34" s="131">
        <v>104</v>
      </c>
      <c r="I34" s="127" t="e">
        <f>VLOOKUP($A34,Сотрудники!$A$3:$L$1202,14,0)</f>
        <v>#REF!</v>
      </c>
      <c r="J34" s="128" t="e">
        <f t="shared" si="158"/>
        <v>#REF!</v>
      </c>
      <c r="K34" s="132" t="e">
        <f t="shared" si="159"/>
        <v>#REF!</v>
      </c>
    </row>
    <row r="35" s="119" customFormat="1">
      <c r="A35" s="137">
        <v>41</v>
      </c>
      <c r="B35" s="125" t="str">
        <f>VLOOKUP($A35,Сотрудники!$A$3:$L$1202,2,0)</f>
        <v xml:space="preserve">Новиков Роман</v>
      </c>
      <c r="C35" s="125">
        <f>VLOOKUP($A35,Сотрудники!$A$3:$L$1202,9,0)</f>
        <v>0</v>
      </c>
      <c r="D35" s="125">
        <f>VLOOKUP($A35,Сотрудники!$A$3:$L$1202,10,0)</f>
        <v>0</v>
      </c>
      <c r="E35" s="125">
        <f>VLOOKUP($A35,Сотрудники!$A$3:$L$1202,11,0)</f>
        <v>0</v>
      </c>
      <c r="F35" s="126">
        <f t="shared" si="160"/>
        <v>19</v>
      </c>
      <c r="G35" s="131">
        <v>4</v>
      </c>
      <c r="H35" s="131">
        <v>152</v>
      </c>
      <c r="I35" s="127" t="e">
        <f>VLOOKUP($A35,Сотрудники!$A$3:$L$1202,14,0)</f>
        <v>#REF!</v>
      </c>
      <c r="J35" s="128" t="e">
        <f t="shared" si="158"/>
        <v>#REF!</v>
      </c>
      <c r="K35" s="132" t="e">
        <f t="shared" si="159"/>
        <v>#REF!</v>
      </c>
    </row>
    <row r="36" s="119" customFormat="1">
      <c r="A36" s="103">
        <v>42</v>
      </c>
      <c r="B36" s="125" t="str">
        <f>VLOOKUP($A36,Сотрудники!$A$3:$L$1202,2,0)</f>
        <v xml:space="preserve">Газизова Вероника</v>
      </c>
      <c r="C36" s="125" t="str">
        <f>VLOOKUP($A36,Сотрудники!$A$3:$L$1202,9,0)</f>
        <v>приземление</v>
      </c>
      <c r="D36" s="125">
        <f>VLOOKUP($A36,Сотрудники!$A$3:$L$1202,10,0)</f>
        <v>0.14999999999999999</v>
      </c>
      <c r="E36" s="125">
        <f>VLOOKUP($A36,Сотрудники!$A$3:$L$1202,11,0)</f>
        <v>285000</v>
      </c>
      <c r="F36" s="126">
        <f t="shared" si="160"/>
        <v>21</v>
      </c>
      <c r="G36" s="131"/>
      <c r="H36" s="131">
        <v>168</v>
      </c>
      <c r="I36" s="127" t="e">
        <f>VLOOKUP($A36,Сотрудники!$A$3:$L$1202,14,0)</f>
        <v>#REF!</v>
      </c>
      <c r="J36" s="128" t="e">
        <f t="shared" si="158"/>
        <v>#REF!</v>
      </c>
      <c r="K36" s="132" t="e">
        <f t="shared" si="159"/>
        <v>#REF!</v>
      </c>
    </row>
    <row r="37" s="119" customFormat="1">
      <c r="A37" s="103">
        <v>43</v>
      </c>
      <c r="B37" s="125" t="str">
        <f>VLOOKUP($A37,Сотрудники!$A$3:$L$1202,2,0)</f>
        <v xml:space="preserve">Титова Наталия</v>
      </c>
      <c r="C37" s="125">
        <f>VLOOKUP($A37,Сотрудники!$A$3:$L$1202,9,0)</f>
        <v>0</v>
      </c>
      <c r="D37" s="125">
        <f>VLOOKUP($A37,Сотрудники!$A$3:$L$1202,10,0)</f>
        <v>0</v>
      </c>
      <c r="E37" s="125">
        <f>VLOOKUP($A37,Сотрудники!$A$3:$L$1202,11,0)</f>
        <v>0</v>
      </c>
      <c r="F37" s="126">
        <f t="shared" si="160"/>
        <v>21</v>
      </c>
      <c r="G37" s="131"/>
      <c r="H37" s="131">
        <v>168</v>
      </c>
      <c r="I37" s="127" t="e">
        <f>VLOOKUP($A37,Сотрудники!$A$3:$L$1202,14,0)</f>
        <v>#REF!</v>
      </c>
      <c r="J37" s="128" t="e">
        <f t="shared" si="158"/>
        <v>#REF!</v>
      </c>
      <c r="K37" s="132" t="e">
        <f t="shared" si="159"/>
        <v>#REF!</v>
      </c>
    </row>
    <row r="38" s="119" customFormat="1">
      <c r="A38" s="103">
        <v>44</v>
      </c>
      <c r="B38" s="125" t="str">
        <f>VLOOKUP($A38,Сотрудники!$A$3:$L$1202,2,0)</f>
        <v xml:space="preserve">Роман Иван</v>
      </c>
      <c r="C38" s="125">
        <f>VLOOKUP($A38,Сотрудники!$A$3:$L$1202,9,0)</f>
        <v>0</v>
      </c>
      <c r="D38" s="125">
        <f>VLOOKUP($A38,Сотрудники!$A$3:$L$1202,10,0)</f>
        <v>0</v>
      </c>
      <c r="E38" s="125">
        <f>VLOOKUP($A38,Сотрудники!$A$3:$L$1202,11,0)</f>
        <v>287400</v>
      </c>
      <c r="F38" s="126">
        <f t="shared" si="160"/>
        <v>21</v>
      </c>
      <c r="G38" s="131"/>
      <c r="H38" s="131">
        <v>168</v>
      </c>
      <c r="I38" s="127" t="e">
        <f>VLOOKUP($A38,Сотрудники!$A$3:$L$1202,14,0)</f>
        <v>#REF!</v>
      </c>
      <c r="J38" s="128" t="e">
        <f t="shared" si="158"/>
        <v>#REF!</v>
      </c>
      <c r="K38" s="132" t="e">
        <f t="shared" si="159"/>
        <v>#REF!</v>
      </c>
    </row>
    <row r="39" s="119" customFormat="1">
      <c r="A39" s="103">
        <v>45</v>
      </c>
      <c r="B39" s="125" t="str">
        <f>VLOOKUP($A39,Сотрудники!$A$3:$L$1202,2,0)</f>
        <v xml:space="preserve">Волошина Виктория</v>
      </c>
      <c r="C39" s="125">
        <f>VLOOKUP($A39,Сотрудники!$A$3:$L$1202,9,0)</f>
        <v>0</v>
      </c>
      <c r="D39" s="125">
        <f>VLOOKUP($A39,Сотрудники!$A$3:$L$1202,10,0)</f>
        <v>0</v>
      </c>
      <c r="E39" s="125">
        <f>VLOOKUP($A39,Сотрудники!$A$3:$L$1202,11,0)</f>
        <v>0</v>
      </c>
      <c r="F39" s="126">
        <f t="shared" si="160"/>
        <v>14</v>
      </c>
      <c r="G39" s="131">
        <v>9</v>
      </c>
      <c r="H39" s="131">
        <v>112</v>
      </c>
      <c r="I39" s="127" t="e">
        <f>VLOOKUP($A39,Сотрудники!$A$3:$L$1202,14,0)</f>
        <v>#REF!</v>
      </c>
      <c r="J39" s="128" t="e">
        <f t="shared" si="158"/>
        <v>#REF!</v>
      </c>
      <c r="K39" s="132" t="e">
        <f t="shared" si="159"/>
        <v>#REF!</v>
      </c>
    </row>
    <row r="40" s="119" customFormat="1">
      <c r="A40" s="103">
        <v>46</v>
      </c>
      <c r="B40" s="125" t="str">
        <f>VLOOKUP($A40,Сотрудники!$A$3:$L$1202,2,0)</f>
        <v xml:space="preserve">Мельников Александр</v>
      </c>
      <c r="C40" s="125">
        <f>VLOOKUP($A40,Сотрудники!$A$3:$L$1202,9,0)</f>
        <v>0</v>
      </c>
      <c r="D40" s="125">
        <f>VLOOKUP($A40,Сотрудники!$A$3:$L$1202,10,0)</f>
        <v>0</v>
      </c>
      <c r="E40" s="125">
        <f>VLOOKUP($A40,Сотрудники!$A$3:$L$1202,11,0)</f>
        <v>269000</v>
      </c>
      <c r="F40" s="126">
        <f t="shared" si="160"/>
        <v>21</v>
      </c>
      <c r="G40" s="131"/>
      <c r="H40" s="131">
        <v>168</v>
      </c>
      <c r="I40" s="127" t="e">
        <f>VLOOKUP($A40,Сотрудники!$A$3:$L$1202,14,0)</f>
        <v>#REF!</v>
      </c>
      <c r="J40" s="128" t="e">
        <f t="shared" si="158"/>
        <v>#REF!</v>
      </c>
      <c r="K40" s="132" t="e">
        <f t="shared" si="159"/>
        <v>#REF!</v>
      </c>
    </row>
    <row r="41" s="119" customFormat="1">
      <c r="A41" s="103">
        <v>47</v>
      </c>
      <c r="B41" s="125" t="str">
        <f>VLOOKUP($A41,Сотрудники!$A$3:$L$1202,2,0)</f>
        <v xml:space="preserve">Некрасов Антон</v>
      </c>
      <c r="C41" s="125">
        <f>VLOOKUP($A41,Сотрудники!$A$3:$L$1202,9,0)</f>
        <v>0</v>
      </c>
      <c r="D41" s="125">
        <f>VLOOKUP($A41,Сотрудники!$A$3:$L$1202,10,0)</f>
        <v>0</v>
      </c>
      <c r="E41" s="125">
        <f>VLOOKUP($A41,Сотрудники!$A$3:$L$1202,11,0)</f>
        <v>0</v>
      </c>
      <c r="F41" s="126">
        <f t="shared" si="160"/>
        <v>21</v>
      </c>
      <c r="G41" s="131"/>
      <c r="H41" s="131">
        <v>168</v>
      </c>
      <c r="I41" s="127" t="e">
        <f>VLOOKUP($A41,Сотрудники!$A$3:$L$1202,14,0)</f>
        <v>#REF!</v>
      </c>
      <c r="J41" s="128" t="e">
        <f t="shared" si="158"/>
        <v>#REF!</v>
      </c>
      <c r="K41" s="132" t="e">
        <f t="shared" si="159"/>
        <v>#REF!</v>
      </c>
    </row>
    <row r="42" s="119" customFormat="1">
      <c r="A42" s="103">
        <v>48</v>
      </c>
      <c r="B42" s="125" t="str">
        <f>VLOOKUP($A42,Сотрудники!$A$3:$L$1202,2,0)</f>
        <v xml:space="preserve">Ромашкин Никита</v>
      </c>
      <c r="C42" s="125" t="str">
        <f>VLOOKUP($A42,Сотрудники!$A$3:$L$1202,9,0)</f>
        <v>приземление</v>
      </c>
      <c r="D42" s="125">
        <f>VLOOKUP($A42,Сотрудники!$A$3:$L$1202,10,0)</f>
        <v>0.14999999999999999</v>
      </c>
      <c r="E42" s="125">
        <f>VLOOKUP($A42,Сотрудники!$A$3:$L$1202,11,0)</f>
        <v>241500</v>
      </c>
      <c r="F42" s="126">
        <f t="shared" si="160"/>
        <v>21</v>
      </c>
      <c r="G42" s="131"/>
      <c r="H42" s="131">
        <v>168</v>
      </c>
      <c r="I42" s="127" t="e">
        <f>VLOOKUP($A42,Сотрудники!$A$3:$L$1202,14,0)</f>
        <v>#REF!</v>
      </c>
      <c r="J42" s="128" t="e">
        <f t="shared" si="158"/>
        <v>#REF!</v>
      </c>
      <c r="K42" s="132" t="e">
        <f t="shared" si="159"/>
        <v>#REF!</v>
      </c>
    </row>
    <row r="43" s="119" customFormat="1">
      <c r="A43" s="103">
        <v>49</v>
      </c>
      <c r="B43" s="125" t="str">
        <f>VLOOKUP($A43,Сотрудники!$A$3:$L$1202,2,0)</f>
        <v xml:space="preserve">Лагутин Иван</v>
      </c>
      <c r="C43" s="125">
        <f>VLOOKUP($A43,Сотрудники!$A$3:$L$1202,9,0)</f>
        <v>0</v>
      </c>
      <c r="D43" s="125">
        <f>VLOOKUP($A43,Сотрудники!$A$3:$L$1202,10,0)</f>
        <v>0</v>
      </c>
      <c r="E43" s="125">
        <f>VLOOKUP($A43,Сотрудники!$A$3:$L$1202,11,0)</f>
        <v>0</v>
      </c>
      <c r="F43" s="126">
        <f t="shared" si="160"/>
        <v>21</v>
      </c>
      <c r="G43" s="131"/>
      <c r="H43" s="131">
        <v>168</v>
      </c>
      <c r="I43" s="127" t="e">
        <f>VLOOKUP($A43,Сотрудники!$A$3:$L$1202,14,0)</f>
        <v>#REF!</v>
      </c>
      <c r="J43" s="128" t="e">
        <f t="shared" si="158"/>
        <v>#REF!</v>
      </c>
      <c r="K43" s="132" t="e">
        <f t="shared" si="159"/>
        <v>#REF!</v>
      </c>
    </row>
    <row r="44" s="119" customFormat="1">
      <c r="A44" s="103">
        <v>50</v>
      </c>
      <c r="B44" s="125" t="str">
        <f>VLOOKUP($A44,Сотрудники!$A$3:$L$1202,2,0)</f>
        <v xml:space="preserve">Жарницкий Давид</v>
      </c>
      <c r="C44" s="125">
        <f>VLOOKUP($A44,Сотрудники!$A$3:$L$1202,9,0)</f>
        <v>0</v>
      </c>
      <c r="D44" s="125">
        <f>VLOOKUP($A44,Сотрудники!$A$3:$L$1202,10,0)</f>
        <v>0</v>
      </c>
      <c r="E44" s="125">
        <f>VLOOKUP($A44,Сотрудники!$A$3:$L$1202,11,0)</f>
        <v>0</v>
      </c>
      <c r="F44" s="126">
        <f t="shared" si="160"/>
        <v>11</v>
      </c>
      <c r="G44" s="131">
        <v>12</v>
      </c>
      <c r="H44" s="131">
        <v>88</v>
      </c>
      <c r="I44" s="127" t="e">
        <f>VLOOKUP($A44,Сотрудники!$A$3:$L$1202,14,0)</f>
        <v>#REF!</v>
      </c>
      <c r="J44" s="128" t="e">
        <f t="shared" si="158"/>
        <v>#REF!</v>
      </c>
      <c r="K44" s="132" t="e">
        <f t="shared" si="159"/>
        <v>#REF!</v>
      </c>
    </row>
    <row r="45" s="119" customFormat="1">
      <c r="A45" s="103">
        <v>51</v>
      </c>
      <c r="B45" s="125" t="str">
        <f>VLOOKUP($A45,Сотрудники!$A$3:$L$1202,2,0)</f>
        <v xml:space="preserve">Колмогорова Анна</v>
      </c>
      <c r="C45" s="125">
        <f>VLOOKUP($A45,Сотрудники!$A$3:$L$1202,9,0)</f>
        <v>0</v>
      </c>
      <c r="D45" s="125">
        <f>VLOOKUP($A45,Сотрудники!$A$3:$L$1202,10,0)</f>
        <v>0</v>
      </c>
      <c r="E45" s="125">
        <f>VLOOKUP($A45,Сотрудники!$A$3:$L$1202,11,0)</f>
        <v>0</v>
      </c>
      <c r="F45" s="126">
        <f t="shared" si="160"/>
        <v>21</v>
      </c>
      <c r="G45" s="131"/>
      <c r="H45" s="131">
        <v>168</v>
      </c>
      <c r="I45" s="127" t="e">
        <f>VLOOKUP($A45,Сотрудники!$A$3:$L$1202,14,0)</f>
        <v>#REF!</v>
      </c>
      <c r="J45" s="128" t="e">
        <f t="shared" si="158"/>
        <v>#REF!</v>
      </c>
      <c r="K45" s="132" t="e">
        <f t="shared" si="159"/>
        <v>#REF!</v>
      </c>
    </row>
    <row r="46" s="119" customFormat="1">
      <c r="A46" s="103">
        <v>52</v>
      </c>
      <c r="B46" s="125" t="str">
        <f>VLOOKUP($A46,Сотрудники!$A$3:$L$1202,2,0)</f>
        <v xml:space="preserve">Головин Евгений</v>
      </c>
      <c r="C46" s="125">
        <f>VLOOKUP($A46,Сотрудники!$A$3:$L$1202,9,0)</f>
        <v>0</v>
      </c>
      <c r="D46" s="125">
        <f>VLOOKUP($A46,Сотрудники!$A$3:$L$1202,10,0)</f>
        <v>0</v>
      </c>
      <c r="E46" s="125">
        <f>VLOOKUP($A46,Сотрудники!$A$3:$L$1202,11,0)</f>
        <v>0</v>
      </c>
      <c r="F46" s="126">
        <f t="shared" si="160"/>
        <v>21</v>
      </c>
      <c r="G46" s="131"/>
      <c r="H46" s="131">
        <v>168</v>
      </c>
      <c r="I46" s="127" t="e">
        <f>VLOOKUP($A46,Сотрудники!$A$3:$L$1202,14,0)</f>
        <v>#REF!</v>
      </c>
      <c r="J46" s="128" t="e">
        <f t="shared" si="158"/>
        <v>#REF!</v>
      </c>
      <c r="K46" s="132" t="e">
        <f t="shared" si="159"/>
        <v>#REF!</v>
      </c>
    </row>
    <row r="47">
      <c r="A47" s="103">
        <v>53</v>
      </c>
      <c r="B47" s="125" t="str">
        <f>VLOOKUP($A47,Сотрудники!$A$3:$L$1202,2,0)</f>
        <v xml:space="preserve">Скаржинский Тимур</v>
      </c>
      <c r="C47" s="125">
        <f>VLOOKUP($A47,Сотрудники!$A$3:$L$1202,9,0)</f>
        <v>0</v>
      </c>
      <c r="D47" s="125">
        <f>VLOOKUP($A47,Сотрудники!$A$3:$L$1202,10,0)</f>
        <v>0</v>
      </c>
      <c r="E47" s="125">
        <f>VLOOKUP($A47,Сотрудники!$A$3:$L$1202,11,0)</f>
        <v>0</v>
      </c>
      <c r="F47" s="126">
        <f t="shared" si="160"/>
        <v>21</v>
      </c>
      <c r="G47" s="131"/>
      <c r="H47" s="131">
        <v>168</v>
      </c>
      <c r="I47" s="127" t="e">
        <f>VLOOKUP($A47,Сотрудники!$A$3:$L$1202,14,0)</f>
        <v>#REF!</v>
      </c>
      <c r="J47" s="128" t="e">
        <f t="shared" si="158"/>
        <v>#REF!</v>
      </c>
      <c r="K47" s="132" t="e">
        <f t="shared" si="159"/>
        <v>#REF!</v>
      </c>
    </row>
    <row r="48">
      <c r="A48" s="103">
        <v>54</v>
      </c>
      <c r="B48" s="125" t="str">
        <f>VLOOKUP($A48,Сотрудники!$A$3:$L$1202,2,0)</f>
        <v xml:space="preserve">Закрацкий Станислав</v>
      </c>
      <c r="C48" s="125" t="str">
        <f>VLOOKUP($A48,Сотрудники!$A$3:$L$1202,9,0)</f>
        <v>приземление</v>
      </c>
      <c r="D48" s="125">
        <f>VLOOKUP($A48,Сотрудники!$A$3:$L$1202,10,0)</f>
        <v>0</v>
      </c>
      <c r="E48" s="125">
        <f>VLOOKUP($A48,Сотрудники!$A$3:$L$1202,11,0)</f>
        <v>0</v>
      </c>
      <c r="F48" s="126">
        <f t="shared" si="160"/>
        <v>21</v>
      </c>
      <c r="G48" s="131"/>
      <c r="H48" s="131">
        <v>168</v>
      </c>
      <c r="I48" s="127" t="e">
        <f>VLOOKUP($A48,Сотрудники!$A$3:$L$1202,14,0)</f>
        <v>#REF!</v>
      </c>
      <c r="J48" s="128" t="e">
        <f t="shared" si="158"/>
        <v>#REF!</v>
      </c>
      <c r="K48" s="132" t="e">
        <f t="shared" si="159"/>
        <v>#REF!</v>
      </c>
    </row>
    <row r="49">
      <c r="A49" s="103">
        <v>55</v>
      </c>
      <c r="B49" s="125" t="str">
        <f>VLOOKUP($A49,Сотрудники!$A$3:$L$1202,2,0)</f>
        <v xml:space="preserve">Секисов Константин</v>
      </c>
      <c r="C49" s="125">
        <f>VLOOKUP($A49,Сотрудники!$A$3:$L$1202,9,0)</f>
        <v>0</v>
      </c>
      <c r="D49" s="125">
        <f>VLOOKUP($A49,Сотрудники!$A$3:$L$1202,10,0)</f>
        <v>0</v>
      </c>
      <c r="E49" s="125">
        <f>VLOOKUP($A49,Сотрудники!$A$3:$L$1202,11,0)</f>
        <v>0</v>
      </c>
      <c r="F49" s="126">
        <f t="shared" si="160"/>
        <v>15</v>
      </c>
      <c r="G49" s="131"/>
      <c r="H49" s="131">
        <v>120</v>
      </c>
      <c r="I49" s="127" t="e">
        <f>VLOOKUP($A49,Сотрудники!$A$3:$L$1202,14,0)</f>
        <v>#REF!</v>
      </c>
      <c r="J49" s="128" t="e">
        <f t="shared" si="158"/>
        <v>#REF!</v>
      </c>
      <c r="K49" s="132" t="e">
        <f t="shared" si="159"/>
        <v>#REF!</v>
      </c>
    </row>
    <row r="50">
      <c r="A50" s="103">
        <v>56</v>
      </c>
      <c r="B50" s="125" t="str">
        <f>VLOOKUP($A50,Сотрудники!$A$3:$L$1202,2,0)</f>
        <v xml:space="preserve">Русинов Михаил</v>
      </c>
      <c r="C50" s="125">
        <f>VLOOKUP($A50,Сотрудники!$A$3:$L$1202,9,0)</f>
        <v>0</v>
      </c>
      <c r="D50" s="125">
        <f>VLOOKUP($A50,Сотрудники!$A$3:$L$1202,10,0)</f>
        <v>0</v>
      </c>
      <c r="E50" s="125">
        <f>VLOOKUP($A50,Сотрудники!$A$3:$L$1202,11,0)</f>
        <v>0</v>
      </c>
      <c r="F50" s="126">
        <f t="shared" si="160"/>
        <v>15</v>
      </c>
      <c r="G50" s="131"/>
      <c r="H50" s="131">
        <v>120</v>
      </c>
      <c r="I50" s="127" t="e">
        <f>VLOOKUP($A50,Сотрудники!$A$3:$L$1202,14,0)</f>
        <v>#REF!</v>
      </c>
      <c r="J50" s="128" t="e">
        <f t="shared" si="158"/>
        <v>#REF!</v>
      </c>
      <c r="K50" s="132" t="e">
        <f t="shared" si="159"/>
        <v>#REF!</v>
      </c>
    </row>
    <row r="51">
      <c r="A51" s="103">
        <v>57</v>
      </c>
      <c r="B51" s="125" t="str">
        <f>VLOOKUP($A51,Сотрудники!$A$3:$L$1202,2,0)</f>
        <v xml:space="preserve">Кузякина Ирина</v>
      </c>
      <c r="C51" s="125" t="str">
        <f>VLOOKUP($A51,Сотрудники!$A$3:$L$1202,9,0)</f>
        <v>приземление</v>
      </c>
      <c r="D51" s="125">
        <f>VLOOKUP($A51,Сотрудники!$A$3:$L$1202,10,0)</f>
        <v>0</v>
      </c>
      <c r="E51" s="125">
        <f>VLOOKUP($A51,Сотрудники!$A$3:$L$1202,11,0)</f>
        <v>0</v>
      </c>
      <c r="F51" s="126">
        <f t="shared" si="160"/>
        <v>13</v>
      </c>
      <c r="G51" s="131"/>
      <c r="H51" s="131">
        <v>104</v>
      </c>
      <c r="I51" s="127" t="e">
        <f>VLOOKUP($A51,Сотрудники!$A$3:$L$1202,14,0)</f>
        <v>#REF!</v>
      </c>
      <c r="J51" s="128" t="e">
        <f t="shared" si="158"/>
        <v>#REF!</v>
      </c>
      <c r="K51" s="132" t="e">
        <f t="shared" si="159"/>
        <v>#REF!</v>
      </c>
    </row>
    <row r="52">
      <c r="A52" s="103">
        <v>58</v>
      </c>
      <c r="B52" s="125" t="str">
        <f>VLOOKUP($A52,Сотрудники!$A$3:$L$1202,2,0)</f>
        <v xml:space="preserve">Нгуен Дмитрий</v>
      </c>
      <c r="C52" s="125">
        <f>VLOOKUP($A52,Сотрудники!$A$3:$L$1202,9,0)</f>
        <v>0</v>
      </c>
      <c r="D52" s="125">
        <f>VLOOKUP($A52,Сотрудники!$A$3:$L$1202,10,0)</f>
        <v>0</v>
      </c>
      <c r="E52" s="125">
        <f>VLOOKUP($A52,Сотрудники!$A$3:$L$1202,11,0)</f>
        <v>252900</v>
      </c>
      <c r="F52" s="126">
        <f t="shared" si="160"/>
        <v>4</v>
      </c>
      <c r="G52" s="131"/>
      <c r="H52" s="131">
        <v>32</v>
      </c>
      <c r="I52" s="127" t="e">
        <f>VLOOKUP($A52,Сотрудники!$A$3:$L$1202,14,0)</f>
        <v>#REF!</v>
      </c>
      <c r="J52" s="128" t="e">
        <f t="shared" si="158"/>
        <v>#REF!</v>
      </c>
      <c r="K52" s="132" t="e">
        <f t="shared" si="159"/>
        <v>#REF!</v>
      </c>
    </row>
    <row r="53">
      <c r="A53" s="103">
        <v>59</v>
      </c>
      <c r="B53" s="125" t="str">
        <f>VLOOKUP($A53,Сотрудники!$A$3:$L$1202,2,0)</f>
        <v xml:space="preserve">Зырянов Николай</v>
      </c>
      <c r="C53" s="125" t="str">
        <f>VLOOKUP($A53,Сотрудники!$A$3:$L$1202,9,0)</f>
        <v xml:space="preserve">приземление </v>
      </c>
      <c r="D53" s="125">
        <f>VLOOKUP($A53,Сотрудники!$A$3:$L$1202,10,0)</f>
        <v>0.14999999999999999</v>
      </c>
      <c r="E53" s="125">
        <f>VLOOKUP($A53,Сотрудники!$A$3:$L$1202,11,0)</f>
        <v>149500</v>
      </c>
      <c r="F53" s="126">
        <f t="shared" si="160"/>
        <v>4</v>
      </c>
      <c r="G53" s="131"/>
      <c r="H53" s="131">
        <v>32</v>
      </c>
      <c r="I53" s="127" t="e">
        <f>VLOOKUP($A53,Сотрудники!$A$3:$L$1202,14,0)</f>
        <v>#REF!</v>
      </c>
      <c r="J53" s="128" t="e">
        <f t="shared" si="158"/>
        <v>#REF!</v>
      </c>
      <c r="K53" s="132" t="e">
        <f t="shared" si="159"/>
        <v>#REF!</v>
      </c>
    </row>
    <row r="54">
      <c r="A54" s="103">
        <v>60</v>
      </c>
      <c r="B54" s="125" t="str">
        <f>VLOOKUP($A54,Сотрудники!$A$3:$L$1202,2,0)</f>
        <v xml:space="preserve">Гнусов Алексей</v>
      </c>
      <c r="C54" s="125">
        <f>VLOOKUP($A54,Сотрудники!$A$3:$L$1202,9,0)</f>
        <v>0</v>
      </c>
      <c r="D54" s="125">
        <f>VLOOKUP($A54,Сотрудники!$A$3:$L$1202,10,0)</f>
        <v>0</v>
      </c>
      <c r="E54" s="125">
        <f>VLOOKUP($A54,Сотрудники!$A$3:$L$1202,11,0)</f>
        <v>0</v>
      </c>
      <c r="F54" s="126">
        <f t="shared" si="160"/>
        <v>1</v>
      </c>
      <c r="G54" s="131"/>
      <c r="H54" s="131">
        <v>8</v>
      </c>
      <c r="I54" s="127" t="e">
        <f>VLOOKUP($A54,Сотрудники!$A$3:$L$1202,14,0)</f>
        <v>#REF!</v>
      </c>
      <c r="J54" s="128" t="e">
        <f t="shared" si="158"/>
        <v>#REF!</v>
      </c>
      <c r="K54" s="132" t="e">
        <f t="shared" si="159"/>
        <v>#REF!</v>
      </c>
    </row>
    <row r="55">
      <c r="K55" s="119" t="e">
        <f>SUM(K5:K54)</f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69">
      <pane activePane="bottomRight" state="frozen" topLeftCell="C3" xSplit="2" ySplit="2"/>
      <selection activeCell="A119" activeCellId="0" sqref="119:119"/>
    </sheetView>
  </sheetViews>
  <sheetFormatPr defaultColWidth="9" defaultRowHeight="16.5"/>
  <cols>
    <col customWidth="1" min="1" max="1" style="108" width="3.3984375"/>
    <col bestFit="1" customWidth="1" min="2" max="2" style="108" width="29.3984375"/>
    <col customWidth="1" min="3" max="3" style="108" width="29.1992187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2">
        <v>44075</v>
      </c>
      <c r="E2" s="112">
        <f>D2+1</f>
        <v>44076</v>
      </c>
      <c r="F2" s="112">
        <f t="shared" ref="F2:G2" si="161">E2+1</f>
        <v>44077</v>
      </c>
      <c r="G2" s="112">
        <f t="shared" si="161"/>
        <v>44078</v>
      </c>
      <c r="H2" s="111">
        <f>G2+1</f>
        <v>44079</v>
      </c>
      <c r="I2" s="111">
        <f t="shared" ref="I2:AF2" si="162">H2+1</f>
        <v>44080</v>
      </c>
      <c r="J2" s="112">
        <f t="shared" si="162"/>
        <v>44081</v>
      </c>
      <c r="K2" s="112">
        <f t="shared" si="162"/>
        <v>44082</v>
      </c>
      <c r="L2" s="112">
        <f t="shared" si="162"/>
        <v>44083</v>
      </c>
      <c r="M2" s="112">
        <f t="shared" si="162"/>
        <v>44084</v>
      </c>
      <c r="N2" s="112">
        <f t="shared" si="162"/>
        <v>44085</v>
      </c>
      <c r="O2" s="111">
        <f t="shared" si="162"/>
        <v>44086</v>
      </c>
      <c r="P2" s="111">
        <f t="shared" si="162"/>
        <v>44087</v>
      </c>
      <c r="Q2" s="112">
        <f t="shared" si="162"/>
        <v>44088</v>
      </c>
      <c r="R2" s="112">
        <f t="shared" si="162"/>
        <v>44089</v>
      </c>
      <c r="S2" s="112">
        <f t="shared" si="162"/>
        <v>44090</v>
      </c>
      <c r="T2" s="112">
        <f t="shared" si="162"/>
        <v>44091</v>
      </c>
      <c r="U2" s="112">
        <f t="shared" si="162"/>
        <v>44092</v>
      </c>
      <c r="V2" s="111">
        <f t="shared" si="162"/>
        <v>44093</v>
      </c>
      <c r="W2" s="111">
        <f t="shared" si="162"/>
        <v>44094</v>
      </c>
      <c r="X2" s="112">
        <f t="shared" si="162"/>
        <v>44095</v>
      </c>
      <c r="Y2" s="112">
        <f t="shared" si="162"/>
        <v>44096</v>
      </c>
      <c r="Z2" s="112">
        <f t="shared" si="162"/>
        <v>44097</v>
      </c>
      <c r="AA2" s="112">
        <f t="shared" si="162"/>
        <v>44098</v>
      </c>
      <c r="AB2" s="112">
        <f t="shared" si="162"/>
        <v>44099</v>
      </c>
      <c r="AC2" s="111">
        <f t="shared" si="162"/>
        <v>44100</v>
      </c>
      <c r="AD2" s="111">
        <f t="shared" si="162"/>
        <v>44101</v>
      </c>
      <c r="AE2" s="112">
        <f t="shared" si="162"/>
        <v>44102</v>
      </c>
      <c r="AF2" s="112">
        <f t="shared" si="162"/>
        <v>44103</v>
      </c>
      <c r="AG2" s="112">
        <f>+AF2+1</f>
        <v>44104</v>
      </c>
      <c r="AH2" s="112">
        <f>+AG2+1</f>
        <v>44105</v>
      </c>
      <c r="AI2" s="112">
        <f>+AH2+1</f>
        <v>44106</v>
      </c>
      <c r="AJ2" s="112">
        <f>+AI2+1</f>
        <v>44107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5" t="str">
        <f t="shared" ref="D3:AJ18" si="163">IF(ISBLANK(D65),"",IF(D65=0,"Выходной",IF(D65&lt;&gt;0,"Работал","")))</f>
        <v>Работал</v>
      </c>
      <c r="E3" s="115" t="str">
        <f t="shared" si="163"/>
        <v>Работал</v>
      </c>
      <c r="F3" s="115" t="str">
        <f t="shared" si="163"/>
        <v>Работал</v>
      </c>
      <c r="G3" s="113" t="str">
        <f t="shared" si="163"/>
        <v>Работал</v>
      </c>
      <c r="H3" s="114" t="str">
        <f t="shared" si="163"/>
        <v/>
      </c>
      <c r="I3" s="133" t="str">
        <f t="shared" si="163"/>
        <v/>
      </c>
      <c r="J3" s="115" t="str">
        <f t="shared" si="163"/>
        <v>Работал</v>
      </c>
      <c r="K3" s="115" t="str">
        <f t="shared" si="163"/>
        <v>Работал</v>
      </c>
      <c r="L3" s="115" t="str">
        <f t="shared" si="163"/>
        <v>Работал</v>
      </c>
      <c r="M3" s="115" t="str">
        <f t="shared" si="163"/>
        <v>Работал</v>
      </c>
      <c r="N3" s="115" t="str">
        <f t="shared" si="163"/>
        <v>Работал</v>
      </c>
      <c r="O3" s="133" t="str">
        <f t="shared" si="163"/>
        <v/>
      </c>
      <c r="P3" s="133" t="str">
        <f t="shared" si="163"/>
        <v/>
      </c>
      <c r="Q3" s="115" t="str">
        <f t="shared" si="163"/>
        <v>Работал</v>
      </c>
      <c r="R3" s="115" t="str">
        <f t="shared" si="163"/>
        <v>Работал</v>
      </c>
      <c r="S3" s="115" t="str">
        <f t="shared" si="163"/>
        <v>Работал</v>
      </c>
      <c r="T3" s="115" t="str">
        <f t="shared" si="163"/>
        <v>Работал</v>
      </c>
      <c r="U3" s="115" t="str">
        <f t="shared" si="163"/>
        <v>Работал</v>
      </c>
      <c r="V3" s="133" t="str">
        <f t="shared" si="163"/>
        <v/>
      </c>
      <c r="W3" s="133" t="str">
        <f t="shared" si="163"/>
        <v/>
      </c>
      <c r="X3" s="115" t="str">
        <f t="shared" si="163"/>
        <v>Работал</v>
      </c>
      <c r="Y3" s="115" t="str">
        <f t="shared" si="163"/>
        <v>Работал</v>
      </c>
      <c r="Z3" s="115" t="str">
        <f t="shared" si="163"/>
        <v>Работал</v>
      </c>
      <c r="AA3" s="115" t="str">
        <f t="shared" si="163"/>
        <v>Работал</v>
      </c>
      <c r="AB3" s="115" t="str">
        <f t="shared" si="163"/>
        <v>Работал</v>
      </c>
      <c r="AC3" s="133" t="str">
        <f t="shared" si="163"/>
        <v/>
      </c>
      <c r="AD3" s="133" t="str">
        <f t="shared" si="163"/>
        <v/>
      </c>
      <c r="AE3" s="115" t="str">
        <f t="shared" si="163"/>
        <v>Работал</v>
      </c>
      <c r="AF3" s="115" t="str">
        <f t="shared" si="163"/>
        <v>Работал</v>
      </c>
      <c r="AG3" s="115" t="str">
        <f t="shared" si="163"/>
        <v>Работал</v>
      </c>
      <c r="AH3" s="115" t="str">
        <f t="shared" si="163"/>
        <v/>
      </c>
      <c r="AI3" s="115" t="str">
        <f t="shared" si="163"/>
        <v/>
      </c>
      <c r="AJ3" s="115" t="str">
        <f t="shared" si="163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5" t="str">
        <f t="shared" si="163"/>
        <v>Работал</v>
      </c>
      <c r="E4" s="115" t="str">
        <f t="shared" si="163"/>
        <v>Работал</v>
      </c>
      <c r="F4" s="115" t="str">
        <f t="shared" si="163"/>
        <v>Работал</v>
      </c>
      <c r="G4" s="115" t="str">
        <f t="shared" si="163"/>
        <v>Работал</v>
      </c>
      <c r="H4" s="133" t="str">
        <f t="shared" si="163"/>
        <v/>
      </c>
      <c r="I4" s="133" t="str">
        <f t="shared" si="163"/>
        <v/>
      </c>
      <c r="J4" s="115" t="str">
        <f t="shared" si="163"/>
        <v>Работал</v>
      </c>
      <c r="K4" s="115" t="str">
        <f t="shared" si="163"/>
        <v>Работал</v>
      </c>
      <c r="L4" s="115" t="str">
        <f t="shared" si="163"/>
        <v>Работал</v>
      </c>
      <c r="M4" s="115" t="str">
        <f t="shared" si="163"/>
        <v>Работал</v>
      </c>
      <c r="N4" s="115" t="str">
        <f t="shared" si="163"/>
        <v>Работал</v>
      </c>
      <c r="O4" s="133" t="str">
        <f t="shared" si="163"/>
        <v/>
      </c>
      <c r="P4" s="133" t="str">
        <f t="shared" si="163"/>
        <v/>
      </c>
      <c r="Q4" s="115" t="str">
        <f t="shared" si="163"/>
        <v>Работал</v>
      </c>
      <c r="R4" s="115" t="str">
        <f t="shared" si="163"/>
        <v>Работал</v>
      </c>
      <c r="S4" s="115" t="str">
        <f t="shared" si="163"/>
        <v>Работал</v>
      </c>
      <c r="T4" s="115" t="str">
        <f t="shared" si="163"/>
        <v>Работал</v>
      </c>
      <c r="U4" s="115" t="str">
        <f t="shared" si="163"/>
        <v>Работал</v>
      </c>
      <c r="V4" s="133" t="str">
        <f t="shared" si="163"/>
        <v/>
      </c>
      <c r="W4" s="133" t="str">
        <f t="shared" si="163"/>
        <v/>
      </c>
      <c r="X4" s="115" t="str">
        <f t="shared" si="163"/>
        <v>Работал</v>
      </c>
      <c r="Y4" s="115" t="str">
        <f t="shared" si="163"/>
        <v>Работал</v>
      </c>
      <c r="Z4" s="115" t="str">
        <f t="shared" si="163"/>
        <v>Работал</v>
      </c>
      <c r="AA4" s="115" t="str">
        <f t="shared" si="163"/>
        <v>Работал</v>
      </c>
      <c r="AB4" s="115" t="str">
        <f t="shared" si="163"/>
        <v>Работал</v>
      </c>
      <c r="AC4" s="133" t="str">
        <f t="shared" si="163"/>
        <v/>
      </c>
      <c r="AD4" s="133" t="str">
        <f t="shared" si="163"/>
        <v/>
      </c>
      <c r="AE4" s="115" t="str">
        <f t="shared" si="163"/>
        <v>Работал</v>
      </c>
      <c r="AF4" s="115" t="str">
        <f t="shared" si="163"/>
        <v>Работал</v>
      </c>
      <c r="AG4" s="115" t="str">
        <f t="shared" si="163"/>
        <v>Работал</v>
      </c>
      <c r="AH4" s="115" t="str">
        <f t="shared" si="163"/>
        <v/>
      </c>
      <c r="AI4" s="115" t="str">
        <f t="shared" si="163"/>
        <v/>
      </c>
      <c r="AJ4" s="115" t="str">
        <f t="shared" si="163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5" t="str">
        <f t="shared" si="163"/>
        <v>Работал</v>
      </c>
      <c r="E5" s="115" t="str">
        <f t="shared" si="163"/>
        <v>Работал</v>
      </c>
      <c r="F5" s="115" t="str">
        <f t="shared" si="163"/>
        <v>Работал</v>
      </c>
      <c r="G5" s="115" t="str">
        <f t="shared" si="163"/>
        <v>Работал</v>
      </c>
      <c r="H5" s="133" t="str">
        <f t="shared" si="163"/>
        <v/>
      </c>
      <c r="I5" s="133" t="str">
        <f t="shared" si="163"/>
        <v/>
      </c>
      <c r="J5" s="115" t="str">
        <f t="shared" si="163"/>
        <v>Работал</v>
      </c>
      <c r="K5" s="115" t="str">
        <f t="shared" si="163"/>
        <v>Работал</v>
      </c>
      <c r="L5" s="115" t="str">
        <f t="shared" si="163"/>
        <v>Работал</v>
      </c>
      <c r="M5" s="115" t="str">
        <f t="shared" si="163"/>
        <v>Работал</v>
      </c>
      <c r="N5" s="115" t="str">
        <f t="shared" si="163"/>
        <v>Работал</v>
      </c>
      <c r="O5" s="133" t="str">
        <f t="shared" si="163"/>
        <v/>
      </c>
      <c r="P5" s="133" t="str">
        <f t="shared" si="163"/>
        <v/>
      </c>
      <c r="Q5" s="115" t="str">
        <f t="shared" si="163"/>
        <v>Работал</v>
      </c>
      <c r="R5" s="115" t="str">
        <f t="shared" si="163"/>
        <v>Работал</v>
      </c>
      <c r="S5" s="115" t="str">
        <f t="shared" si="163"/>
        <v>Работал</v>
      </c>
      <c r="T5" s="115" t="str">
        <f t="shared" si="163"/>
        <v>Работал</v>
      </c>
      <c r="U5" s="115" t="str">
        <f t="shared" si="163"/>
        <v>Работал</v>
      </c>
      <c r="V5" s="133" t="str">
        <f t="shared" si="163"/>
        <v/>
      </c>
      <c r="W5" s="133" t="str">
        <f t="shared" si="163"/>
        <v/>
      </c>
      <c r="X5" s="115" t="str">
        <f t="shared" si="163"/>
        <v>Работал</v>
      </c>
      <c r="Y5" s="115" t="str">
        <f t="shared" si="163"/>
        <v>Работал</v>
      </c>
      <c r="Z5" s="115" t="str">
        <f t="shared" si="163"/>
        <v>Работал</v>
      </c>
      <c r="AA5" s="115" t="str">
        <f t="shared" si="163"/>
        <v>Работал</v>
      </c>
      <c r="AB5" s="115" t="str">
        <f t="shared" si="163"/>
        <v>Работал</v>
      </c>
      <c r="AC5" s="133" t="str">
        <f t="shared" si="163"/>
        <v/>
      </c>
      <c r="AD5" s="133" t="str">
        <f t="shared" si="163"/>
        <v/>
      </c>
      <c r="AE5" s="115" t="str">
        <f t="shared" si="163"/>
        <v>Работал</v>
      </c>
      <c r="AF5" s="115" t="str">
        <f t="shared" si="163"/>
        <v>Работал</v>
      </c>
      <c r="AG5" s="115" t="str">
        <f t="shared" si="163"/>
        <v>Работал</v>
      </c>
      <c r="AH5" s="115" t="str">
        <f t="shared" si="163"/>
        <v/>
      </c>
      <c r="AI5" s="115" t="str">
        <f t="shared" si="163"/>
        <v/>
      </c>
      <c r="AJ5" s="115" t="str">
        <f t="shared" si="163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15" t="str">
        <f t="shared" si="163"/>
        <v>Работал</v>
      </c>
      <c r="E6" s="115" t="str">
        <f t="shared" si="163"/>
        <v>Работал</v>
      </c>
      <c r="F6" s="115" t="str">
        <f t="shared" si="163"/>
        <v>Работал</v>
      </c>
      <c r="G6" s="115" t="str">
        <f t="shared" si="163"/>
        <v>Работал</v>
      </c>
      <c r="H6" s="133" t="str">
        <f t="shared" si="163"/>
        <v/>
      </c>
      <c r="I6" s="133" t="str">
        <f t="shared" si="163"/>
        <v/>
      </c>
      <c r="J6" s="115" t="str">
        <f t="shared" si="163"/>
        <v>Работал</v>
      </c>
      <c r="K6" s="115" t="str">
        <f t="shared" si="163"/>
        <v>Работал</v>
      </c>
      <c r="L6" s="115" t="str">
        <f t="shared" si="163"/>
        <v>Работал</v>
      </c>
      <c r="M6" s="115" t="str">
        <f t="shared" si="163"/>
        <v>Работал</v>
      </c>
      <c r="N6" s="115" t="str">
        <f t="shared" si="163"/>
        <v>Работал</v>
      </c>
      <c r="O6" s="133" t="str">
        <f t="shared" si="163"/>
        <v/>
      </c>
      <c r="P6" s="133" t="str">
        <f t="shared" si="163"/>
        <v/>
      </c>
      <c r="Q6" s="115" t="str">
        <f t="shared" si="163"/>
        <v>Работал</v>
      </c>
      <c r="R6" s="115" t="str">
        <f t="shared" si="163"/>
        <v>Работал</v>
      </c>
      <c r="S6" s="115" t="str">
        <f t="shared" si="163"/>
        <v>Работал</v>
      </c>
      <c r="T6" s="115" t="str">
        <f t="shared" si="163"/>
        <v>Работал</v>
      </c>
      <c r="U6" s="115" t="str">
        <f t="shared" si="163"/>
        <v>Выходной</v>
      </c>
      <c r="V6" s="133" t="str">
        <f t="shared" si="163"/>
        <v/>
      </c>
      <c r="W6" s="133" t="str">
        <f t="shared" si="163"/>
        <v/>
      </c>
      <c r="X6" s="115" t="str">
        <f t="shared" si="163"/>
        <v>Работал</v>
      </c>
      <c r="Y6" s="115" t="str">
        <f t="shared" si="163"/>
        <v>Работал</v>
      </c>
      <c r="Z6" s="115" t="str">
        <f t="shared" si="163"/>
        <v>Работал</v>
      </c>
      <c r="AA6" s="115" t="str">
        <f t="shared" si="163"/>
        <v>Работал</v>
      </c>
      <c r="AB6" s="115" t="str">
        <f t="shared" si="163"/>
        <v>Работал</v>
      </c>
      <c r="AC6" s="133" t="str">
        <f t="shared" si="163"/>
        <v/>
      </c>
      <c r="AD6" s="133" t="str">
        <f t="shared" si="163"/>
        <v/>
      </c>
      <c r="AE6" s="115" t="str">
        <f t="shared" si="163"/>
        <v>Работал</v>
      </c>
      <c r="AF6" s="115" t="str">
        <f t="shared" si="163"/>
        <v>Работал</v>
      </c>
      <c r="AG6" s="115" t="str">
        <f t="shared" si="163"/>
        <v>Работал</v>
      </c>
      <c r="AH6" s="115" t="str">
        <f t="shared" si="163"/>
        <v/>
      </c>
      <c r="AI6" s="115" t="str">
        <f t="shared" si="163"/>
        <v/>
      </c>
      <c r="AJ6" s="115" t="str">
        <f t="shared" si="163"/>
        <v/>
      </c>
    </row>
    <row r="7">
      <c r="A7" s="108">
        <v>8</v>
      </c>
      <c r="B7" s="113" t="str">
        <f>VLOOKUP($A7,Сотрудники!$A$3:$L$1202,2,0)</f>
        <v xml:space="preserve">Хохлова Крестина</v>
      </c>
      <c r="C7" s="113" t="str">
        <f>VLOOKUP($A7,Сотрудники!$A$3:$L$1202,8,0)</f>
        <v>Москва</v>
      </c>
      <c r="D7" s="115" t="str">
        <f t="shared" si="163"/>
        <v>Работал</v>
      </c>
      <c r="E7" s="115" t="str">
        <f t="shared" si="163"/>
        <v>Работал</v>
      </c>
      <c r="F7" s="115" t="str">
        <f t="shared" si="163"/>
        <v>Работал</v>
      </c>
      <c r="G7" s="115" t="str">
        <f t="shared" si="163"/>
        <v>Работал</v>
      </c>
      <c r="H7" s="133" t="str">
        <f t="shared" si="163"/>
        <v/>
      </c>
      <c r="I7" s="133" t="str">
        <f t="shared" si="163"/>
        <v/>
      </c>
      <c r="J7" s="115" t="str">
        <f t="shared" si="163"/>
        <v>Работал</v>
      </c>
      <c r="K7" s="115" t="str">
        <f t="shared" si="163"/>
        <v>Работал</v>
      </c>
      <c r="L7" s="115" t="str">
        <f t="shared" si="163"/>
        <v>Работал</v>
      </c>
      <c r="M7" s="115" t="str">
        <f t="shared" si="163"/>
        <v>Работал</v>
      </c>
      <c r="N7" s="115" t="str">
        <f t="shared" si="163"/>
        <v>Работал</v>
      </c>
      <c r="O7" s="133" t="str">
        <f t="shared" si="163"/>
        <v/>
      </c>
      <c r="P7" s="133" t="str">
        <f t="shared" si="163"/>
        <v/>
      </c>
      <c r="Q7" s="115" t="str">
        <f t="shared" si="163"/>
        <v>Работал</v>
      </c>
      <c r="R7" s="115" t="str">
        <f t="shared" si="163"/>
        <v>Работал</v>
      </c>
      <c r="S7" s="115" t="str">
        <f t="shared" si="163"/>
        <v>Работал</v>
      </c>
      <c r="T7" s="115" t="str">
        <f t="shared" si="163"/>
        <v>Выходной</v>
      </c>
      <c r="U7" s="115" t="str">
        <f t="shared" si="163"/>
        <v>Выходной</v>
      </c>
      <c r="V7" s="133" t="str">
        <f t="shared" si="163"/>
        <v>Выходной</v>
      </c>
      <c r="W7" s="133" t="str">
        <f t="shared" si="163"/>
        <v>Выходной</v>
      </c>
      <c r="X7" s="115" t="str">
        <f t="shared" si="163"/>
        <v>Выходной</v>
      </c>
      <c r="Y7" s="115" t="str">
        <f t="shared" si="163"/>
        <v>Выходной</v>
      </c>
      <c r="Z7" s="115" t="str">
        <f t="shared" si="163"/>
        <v>Выходной</v>
      </c>
      <c r="AA7" s="115" t="str">
        <f t="shared" si="163"/>
        <v>Выходной</v>
      </c>
      <c r="AB7" s="115" t="str">
        <f t="shared" si="163"/>
        <v>Выходной</v>
      </c>
      <c r="AC7" s="133" t="str">
        <f t="shared" si="163"/>
        <v/>
      </c>
      <c r="AD7" s="133" t="str">
        <f t="shared" si="163"/>
        <v/>
      </c>
      <c r="AE7" s="115" t="str">
        <f t="shared" si="163"/>
        <v>Работал</v>
      </c>
      <c r="AF7" s="115" t="str">
        <f t="shared" si="163"/>
        <v>Работал</v>
      </c>
      <c r="AG7" s="115" t="str">
        <f t="shared" si="163"/>
        <v>Работал</v>
      </c>
      <c r="AH7" s="115" t="str">
        <f t="shared" si="163"/>
        <v/>
      </c>
      <c r="AI7" s="115" t="str">
        <f t="shared" si="163"/>
        <v/>
      </c>
      <c r="AJ7" s="115" t="str">
        <f t="shared" si="163"/>
        <v/>
      </c>
    </row>
    <row r="8">
      <c r="A8" s="108">
        <v>9</v>
      </c>
      <c r="B8" s="113" t="str">
        <f>VLOOKUP($A8,Сотрудники!$A$3:$L$1202,2,0)</f>
        <v xml:space="preserve">Пойш Виталий</v>
      </c>
      <c r="C8" s="113" t="str">
        <f>VLOOKUP($A8,Сотрудники!$A$3:$L$1202,8,0)</f>
        <v>Екатеринбург</v>
      </c>
      <c r="D8" s="115" t="str">
        <f t="shared" si="163"/>
        <v>Работал</v>
      </c>
      <c r="E8" s="115" t="str">
        <f t="shared" si="163"/>
        <v>Работал</v>
      </c>
      <c r="F8" s="115" t="str">
        <f t="shared" si="163"/>
        <v>Работал</v>
      </c>
      <c r="G8" s="115" t="str">
        <f t="shared" si="163"/>
        <v>Работал</v>
      </c>
      <c r="H8" s="133" t="str">
        <f t="shared" si="163"/>
        <v/>
      </c>
      <c r="I8" s="133" t="str">
        <f t="shared" si="163"/>
        <v/>
      </c>
      <c r="J8" s="115" t="str">
        <f t="shared" si="163"/>
        <v>Работал</v>
      </c>
      <c r="K8" s="115" t="str">
        <f t="shared" si="163"/>
        <v>Работал</v>
      </c>
      <c r="L8" s="115" t="str">
        <f t="shared" si="163"/>
        <v>Работал</v>
      </c>
      <c r="M8" s="115" t="str">
        <f t="shared" si="163"/>
        <v>Работал</v>
      </c>
      <c r="N8" s="115" t="str">
        <f t="shared" si="163"/>
        <v>Работал</v>
      </c>
      <c r="O8" s="133" t="str">
        <f t="shared" si="163"/>
        <v/>
      </c>
      <c r="P8" s="133" t="str">
        <f t="shared" si="163"/>
        <v/>
      </c>
      <c r="Q8" s="115" t="str">
        <f t="shared" si="163"/>
        <v>Работал</v>
      </c>
      <c r="R8" s="115" t="str">
        <f t="shared" si="163"/>
        <v>Работал</v>
      </c>
      <c r="S8" s="115" t="str">
        <f t="shared" si="163"/>
        <v>Работал</v>
      </c>
      <c r="T8" s="115" t="str">
        <f t="shared" si="163"/>
        <v>Работал</v>
      </c>
      <c r="U8" s="115" t="str">
        <f t="shared" si="163"/>
        <v>Работал</v>
      </c>
      <c r="V8" s="133" t="str">
        <f t="shared" si="163"/>
        <v/>
      </c>
      <c r="W8" s="133" t="str">
        <f t="shared" si="163"/>
        <v/>
      </c>
      <c r="X8" s="115" t="str">
        <f t="shared" si="163"/>
        <v>Выходной</v>
      </c>
      <c r="Y8" s="115" t="str">
        <f t="shared" si="163"/>
        <v>Выходной</v>
      </c>
      <c r="Z8" s="115" t="str">
        <f t="shared" si="163"/>
        <v>Выходной</v>
      </c>
      <c r="AA8" s="115" t="str">
        <f t="shared" si="163"/>
        <v>Выходной</v>
      </c>
      <c r="AB8" s="115" t="str">
        <f t="shared" si="163"/>
        <v>Выходной</v>
      </c>
      <c r="AC8" s="133" t="str">
        <f t="shared" si="163"/>
        <v>Выходной</v>
      </c>
      <c r="AD8" s="133" t="str">
        <f t="shared" si="163"/>
        <v>Выходной</v>
      </c>
      <c r="AE8" s="115" t="str">
        <f t="shared" si="163"/>
        <v>Выходной</v>
      </c>
      <c r="AF8" s="115" t="str">
        <f t="shared" si="163"/>
        <v>Выходной</v>
      </c>
      <c r="AG8" s="115" t="str">
        <f t="shared" si="163"/>
        <v>Выходной</v>
      </c>
      <c r="AH8" s="115" t="str">
        <f t="shared" si="163"/>
        <v/>
      </c>
      <c r="AI8" s="115" t="str">
        <f t="shared" si="163"/>
        <v/>
      </c>
      <c r="AJ8" s="115" t="str">
        <f t="shared" si="163"/>
        <v/>
      </c>
    </row>
    <row r="9">
      <c r="A9" s="108">
        <v>10</v>
      </c>
      <c r="B9" s="113" t="str">
        <f>VLOOKUP($A9,Сотрудники!$A$3:$L$1202,2,0)</f>
        <v xml:space="preserve">Офицеров Дмитрий</v>
      </c>
      <c r="C9" s="113" t="str">
        <f>VLOOKUP($A9,Сотрудники!$A$3:$L$1202,8,0)</f>
        <v>СПБ</v>
      </c>
      <c r="D9" s="115" t="str">
        <f t="shared" si="163"/>
        <v>Работал</v>
      </c>
      <c r="E9" s="115" t="str">
        <f t="shared" si="163"/>
        <v>Выходной</v>
      </c>
      <c r="F9" s="115" t="str">
        <f t="shared" si="163"/>
        <v>Выходной</v>
      </c>
      <c r="G9" s="115" t="str">
        <f t="shared" si="163"/>
        <v>Выходной</v>
      </c>
      <c r="H9" s="133" t="str">
        <f t="shared" si="163"/>
        <v>Выходной</v>
      </c>
      <c r="I9" s="133" t="str">
        <f t="shared" si="163"/>
        <v>Выходной</v>
      </c>
      <c r="J9" s="115" t="str">
        <f t="shared" si="163"/>
        <v>Выходной</v>
      </c>
      <c r="K9" s="115" t="str">
        <f t="shared" si="163"/>
        <v>Выходной</v>
      </c>
      <c r="L9" s="115" t="str">
        <f t="shared" si="163"/>
        <v>Выходной</v>
      </c>
      <c r="M9" s="115" t="str">
        <f t="shared" si="163"/>
        <v>Выходной</v>
      </c>
      <c r="N9" s="115" t="str">
        <f t="shared" si="163"/>
        <v>Выходной</v>
      </c>
      <c r="O9" s="133" t="str">
        <f t="shared" si="163"/>
        <v/>
      </c>
      <c r="P9" s="133" t="str">
        <f t="shared" si="163"/>
        <v/>
      </c>
      <c r="Q9" s="115" t="str">
        <f t="shared" si="163"/>
        <v>Работал</v>
      </c>
      <c r="R9" s="115" t="str">
        <f t="shared" si="163"/>
        <v>Работал</v>
      </c>
      <c r="S9" s="115" t="str">
        <f t="shared" si="163"/>
        <v>Работал</v>
      </c>
      <c r="T9" s="115" t="str">
        <f t="shared" si="163"/>
        <v>Работал</v>
      </c>
      <c r="U9" s="115" t="str">
        <f t="shared" si="163"/>
        <v>Работал</v>
      </c>
      <c r="V9" s="133" t="str">
        <f t="shared" si="163"/>
        <v/>
      </c>
      <c r="W9" s="133" t="str">
        <f t="shared" si="163"/>
        <v/>
      </c>
      <c r="X9" s="115" t="str">
        <f t="shared" si="163"/>
        <v>Работал</v>
      </c>
      <c r="Y9" s="115" t="str">
        <f t="shared" si="163"/>
        <v>Работал</v>
      </c>
      <c r="Z9" s="115" t="str">
        <f t="shared" si="163"/>
        <v>Работал</v>
      </c>
      <c r="AA9" s="115" t="str">
        <f t="shared" si="163"/>
        <v>Работал</v>
      </c>
      <c r="AB9" s="115" t="str">
        <f t="shared" si="163"/>
        <v>Работал</v>
      </c>
      <c r="AC9" s="133" t="str">
        <f t="shared" si="163"/>
        <v/>
      </c>
      <c r="AD9" s="133" t="str">
        <f t="shared" si="163"/>
        <v/>
      </c>
      <c r="AE9" s="115" t="str">
        <f t="shared" si="163"/>
        <v>Работал</v>
      </c>
      <c r="AF9" s="115" t="str">
        <f t="shared" si="163"/>
        <v>Работал</v>
      </c>
      <c r="AG9" s="115" t="str">
        <f t="shared" si="163"/>
        <v>Работал</v>
      </c>
      <c r="AH9" s="115" t="str">
        <f t="shared" si="163"/>
        <v/>
      </c>
      <c r="AI9" s="115" t="str">
        <f t="shared" si="163"/>
        <v/>
      </c>
      <c r="AJ9" s="115" t="str">
        <f t="shared" si="163"/>
        <v/>
      </c>
    </row>
    <row r="10">
      <c r="A10" s="108">
        <v>11</v>
      </c>
      <c r="B10" s="113" t="str">
        <f>VLOOKUP($A10,Сотрудники!$A$3:$L$1202,2,0)</f>
        <v xml:space="preserve">Муштекенов Тимур</v>
      </c>
      <c r="C10" s="113" t="str">
        <f>VLOOKUP($A10,Сотрудники!$A$3:$L$1202,8,0)</f>
        <v>СПБ</v>
      </c>
      <c r="D10" s="115" t="str">
        <f t="shared" si="163"/>
        <v>Работал</v>
      </c>
      <c r="E10" s="115" t="str">
        <f t="shared" si="163"/>
        <v>Работал</v>
      </c>
      <c r="F10" s="115" t="str">
        <f t="shared" si="163"/>
        <v>Работал</v>
      </c>
      <c r="G10" s="115" t="str">
        <f t="shared" si="163"/>
        <v>Работал</v>
      </c>
      <c r="H10" s="133" t="str">
        <f t="shared" si="163"/>
        <v/>
      </c>
      <c r="I10" s="133" t="str">
        <f t="shared" si="163"/>
        <v/>
      </c>
      <c r="J10" s="115" t="str">
        <f t="shared" si="163"/>
        <v>Работал</v>
      </c>
      <c r="K10" s="115" t="str">
        <f t="shared" si="163"/>
        <v>Работал</v>
      </c>
      <c r="L10" s="115" t="str">
        <f t="shared" si="163"/>
        <v>Работал</v>
      </c>
      <c r="M10" s="115" t="str">
        <f t="shared" si="163"/>
        <v>Работал</v>
      </c>
      <c r="N10" s="115" t="str">
        <f t="shared" si="163"/>
        <v>Работал</v>
      </c>
      <c r="O10" s="133" t="str">
        <f t="shared" si="163"/>
        <v/>
      </c>
      <c r="P10" s="133" t="str">
        <f t="shared" si="163"/>
        <v/>
      </c>
      <c r="Q10" s="115" t="str">
        <f t="shared" si="163"/>
        <v>Работал</v>
      </c>
      <c r="R10" s="115" t="str">
        <f t="shared" si="163"/>
        <v>Работал</v>
      </c>
      <c r="S10" s="115" t="str">
        <f t="shared" si="163"/>
        <v>Работал</v>
      </c>
      <c r="T10" s="115" t="str">
        <f t="shared" si="163"/>
        <v>Работал</v>
      </c>
      <c r="U10" s="115" t="str">
        <f t="shared" si="163"/>
        <v>Работал</v>
      </c>
      <c r="V10" s="133" t="str">
        <f t="shared" si="163"/>
        <v/>
      </c>
      <c r="W10" s="133" t="str">
        <f t="shared" si="163"/>
        <v/>
      </c>
      <c r="X10" s="115" t="str">
        <f t="shared" si="163"/>
        <v>Работал</v>
      </c>
      <c r="Y10" s="115" t="str">
        <f t="shared" si="163"/>
        <v>Работал</v>
      </c>
      <c r="Z10" s="115" t="str">
        <f t="shared" si="163"/>
        <v>Работал</v>
      </c>
      <c r="AA10" s="115" t="str">
        <f t="shared" si="163"/>
        <v>Работал</v>
      </c>
      <c r="AB10" s="115" t="str">
        <f t="shared" ref="AB10:AJ10" si="164">IF(ISBLANK(AB72),"",IF(AB72=0,"Выходной",IF(AB72&lt;&gt;0,"Работал","")))</f>
        <v>Работал</v>
      </c>
      <c r="AC10" s="133" t="str">
        <f t="shared" si="164"/>
        <v/>
      </c>
      <c r="AD10" s="133" t="str">
        <f t="shared" si="164"/>
        <v/>
      </c>
      <c r="AE10" s="115" t="str">
        <f t="shared" si="164"/>
        <v>Работал</v>
      </c>
      <c r="AF10" s="115" t="str">
        <f t="shared" si="164"/>
        <v>Работал</v>
      </c>
      <c r="AG10" s="115" t="str">
        <f t="shared" si="164"/>
        <v>Работал</v>
      </c>
      <c r="AH10" s="115" t="str">
        <f t="shared" si="164"/>
        <v/>
      </c>
      <c r="AI10" s="115" t="str">
        <f t="shared" si="164"/>
        <v/>
      </c>
      <c r="AJ10" s="115" t="str">
        <f t="shared" si="164"/>
        <v/>
      </c>
    </row>
    <row r="11">
      <c r="A11" s="108">
        <v>13</v>
      </c>
      <c r="B11" s="113" t="str">
        <f>VLOOKUP($A11,Сотрудники!$A$3:$L$1202,2,0)</f>
        <v xml:space="preserve">Богданов Михаил</v>
      </c>
      <c r="C11" s="113" t="str">
        <f>VLOOKUP($A11,Сотрудники!$A$3:$L$1202,8,0)</f>
        <v>СПБ</v>
      </c>
      <c r="D11" s="115" t="str">
        <f t="shared" si="163"/>
        <v>Работал</v>
      </c>
      <c r="E11" s="115" t="str">
        <f t="shared" si="163"/>
        <v>Работал</v>
      </c>
      <c r="F11" s="115" t="str">
        <f t="shared" si="163"/>
        <v>Работал</v>
      </c>
      <c r="G11" s="115" t="str">
        <f t="shared" si="163"/>
        <v>Работал</v>
      </c>
      <c r="H11" s="133" t="str">
        <f t="shared" si="163"/>
        <v/>
      </c>
      <c r="I11" s="133" t="str">
        <f t="shared" si="163"/>
        <v/>
      </c>
      <c r="J11" s="115" t="str">
        <f t="shared" si="163"/>
        <v>Работал</v>
      </c>
      <c r="K11" s="115" t="str">
        <f t="shared" si="163"/>
        <v>Работал</v>
      </c>
      <c r="L11" s="115" t="str">
        <f t="shared" si="163"/>
        <v>Работал</v>
      </c>
      <c r="M11" s="115" t="str">
        <f t="shared" si="163"/>
        <v>Работал</v>
      </c>
      <c r="N11" s="115" t="str">
        <f t="shared" si="163"/>
        <v>Работал</v>
      </c>
      <c r="O11" s="133" t="str">
        <f t="shared" si="163"/>
        <v/>
      </c>
      <c r="P11" s="133" t="str">
        <f t="shared" si="163"/>
        <v/>
      </c>
      <c r="Q11" s="115" t="str">
        <f t="shared" si="163"/>
        <v>Работал</v>
      </c>
      <c r="R11" s="115" t="str">
        <f t="shared" si="163"/>
        <v>Работал</v>
      </c>
      <c r="S11" s="115" t="str">
        <f t="shared" si="163"/>
        <v>Работал</v>
      </c>
      <c r="T11" s="115" t="str">
        <f t="shared" si="163"/>
        <v>Работал</v>
      </c>
      <c r="U11" s="115" t="str">
        <f t="shared" si="163"/>
        <v>Работал</v>
      </c>
      <c r="V11" s="133" t="str">
        <f t="shared" si="163"/>
        <v/>
      </c>
      <c r="W11" s="133" t="str">
        <f t="shared" si="163"/>
        <v/>
      </c>
      <c r="X11" s="115" t="str">
        <f t="shared" si="163"/>
        <v>Работал</v>
      </c>
      <c r="Y11" s="115" t="str">
        <f t="shared" si="163"/>
        <v>Работал</v>
      </c>
      <c r="Z11" s="115" t="str">
        <f t="shared" si="163"/>
        <v>Работал</v>
      </c>
      <c r="AA11" s="115" t="str">
        <f t="shared" si="163"/>
        <v>Работал</v>
      </c>
      <c r="AB11" s="115" t="str">
        <f t="shared" si="163"/>
        <v>Работал</v>
      </c>
      <c r="AC11" s="133" t="str">
        <f t="shared" si="163"/>
        <v/>
      </c>
      <c r="AD11" s="133" t="str">
        <f t="shared" si="163"/>
        <v/>
      </c>
      <c r="AE11" s="115" t="str">
        <f t="shared" si="163"/>
        <v>Работал</v>
      </c>
      <c r="AF11" s="115" t="str">
        <f t="shared" si="163"/>
        <v>Работал</v>
      </c>
      <c r="AG11" s="115" t="str">
        <f t="shared" si="163"/>
        <v>Работал</v>
      </c>
      <c r="AH11" s="115" t="str">
        <f t="shared" si="163"/>
        <v/>
      </c>
      <c r="AI11" s="115" t="str">
        <f t="shared" si="163"/>
        <v/>
      </c>
      <c r="AJ11" s="115" t="str">
        <f t="shared" si="163"/>
        <v/>
      </c>
    </row>
    <row r="12">
      <c r="A12" s="108">
        <v>14</v>
      </c>
      <c r="B12" s="113" t="str">
        <f>VLOOKUP($A12,Сотрудники!$A$3:$L$1202,2,0)</f>
        <v xml:space="preserve">Смирнова Екатерина</v>
      </c>
      <c r="C12" s="113" t="str">
        <f>VLOOKUP($A12,Сотрудники!$A$3:$L$1202,8,0)</f>
        <v>Москва</v>
      </c>
      <c r="D12" s="115" t="str">
        <f t="shared" si="163"/>
        <v>Работал</v>
      </c>
      <c r="E12" s="115" t="str">
        <f t="shared" si="163"/>
        <v>Работал</v>
      </c>
      <c r="F12" s="115" t="str">
        <f t="shared" si="163"/>
        <v>Работал</v>
      </c>
      <c r="G12" s="115" t="str">
        <f t="shared" si="163"/>
        <v>Работал</v>
      </c>
      <c r="H12" s="133" t="str">
        <f t="shared" si="163"/>
        <v/>
      </c>
      <c r="I12" s="133" t="str">
        <f t="shared" si="163"/>
        <v/>
      </c>
      <c r="J12" s="115" t="str">
        <f t="shared" si="163"/>
        <v>Работал</v>
      </c>
      <c r="K12" s="115" t="str">
        <f t="shared" si="163"/>
        <v>Работал</v>
      </c>
      <c r="L12" s="115" t="str">
        <f t="shared" si="163"/>
        <v>Работал</v>
      </c>
      <c r="M12" s="115" t="str">
        <f t="shared" si="163"/>
        <v>Работал</v>
      </c>
      <c r="N12" s="115" t="str">
        <f t="shared" si="163"/>
        <v>Работал</v>
      </c>
      <c r="O12" s="133" t="str">
        <f t="shared" si="163"/>
        <v/>
      </c>
      <c r="P12" s="133" t="str">
        <f t="shared" si="163"/>
        <v/>
      </c>
      <c r="Q12" s="115" t="str">
        <f t="shared" si="163"/>
        <v>Работал</v>
      </c>
      <c r="R12" s="115" t="str">
        <f t="shared" si="163"/>
        <v>Работал</v>
      </c>
      <c r="S12" s="115" t="str">
        <f t="shared" si="163"/>
        <v>Работал</v>
      </c>
      <c r="T12" s="115" t="str">
        <f t="shared" si="163"/>
        <v>Работал</v>
      </c>
      <c r="U12" s="115" t="str">
        <f t="shared" si="163"/>
        <v>Работал</v>
      </c>
      <c r="V12" s="133" t="str">
        <f t="shared" si="163"/>
        <v/>
      </c>
      <c r="W12" s="133" t="str">
        <f t="shared" si="163"/>
        <v/>
      </c>
      <c r="X12" s="115" t="str">
        <f t="shared" si="163"/>
        <v>Работал</v>
      </c>
      <c r="Y12" s="115" t="str">
        <f t="shared" si="163"/>
        <v>Работал</v>
      </c>
      <c r="Z12" s="115" t="str">
        <f t="shared" si="163"/>
        <v>Работал</v>
      </c>
      <c r="AA12" s="115" t="str">
        <f t="shared" si="163"/>
        <v>Работал</v>
      </c>
      <c r="AB12" s="115" t="str">
        <f t="shared" si="163"/>
        <v>Работал</v>
      </c>
      <c r="AC12" s="133" t="str">
        <f t="shared" si="163"/>
        <v/>
      </c>
      <c r="AD12" s="133" t="str">
        <f t="shared" si="163"/>
        <v/>
      </c>
      <c r="AE12" s="115" t="str">
        <f t="shared" si="163"/>
        <v>Работал</v>
      </c>
      <c r="AF12" s="115" t="str">
        <f t="shared" si="163"/>
        <v>Работал</v>
      </c>
      <c r="AG12" s="115" t="str">
        <f t="shared" si="163"/>
        <v>Работал</v>
      </c>
      <c r="AH12" s="115" t="str">
        <f t="shared" si="163"/>
        <v/>
      </c>
      <c r="AI12" s="115" t="str">
        <f t="shared" si="163"/>
        <v/>
      </c>
      <c r="AJ12" s="115" t="str">
        <f t="shared" si="163"/>
        <v/>
      </c>
    </row>
    <row r="13">
      <c r="A13" s="108">
        <v>15</v>
      </c>
      <c r="B13" s="113" t="str">
        <f>VLOOKUP($A13,Сотрудники!$A$3:$L$1202,2,0)</f>
        <v xml:space="preserve">Герасимова Елизавета</v>
      </c>
      <c r="C13" s="113" t="str">
        <f>VLOOKUP($A13,Сотрудники!$A$3:$L$1202,8,0)</f>
        <v>Москва</v>
      </c>
      <c r="D13" s="115" t="str">
        <f t="shared" si="163"/>
        <v>Работал</v>
      </c>
      <c r="E13" s="115" t="str">
        <f t="shared" si="163"/>
        <v>Работал</v>
      </c>
      <c r="F13" s="115" t="str">
        <f t="shared" si="163"/>
        <v>Работал</v>
      </c>
      <c r="G13" s="115" t="str">
        <f t="shared" si="163"/>
        <v>Работал</v>
      </c>
      <c r="H13" s="133" t="str">
        <f t="shared" si="163"/>
        <v/>
      </c>
      <c r="I13" s="133" t="str">
        <f t="shared" si="163"/>
        <v/>
      </c>
      <c r="J13" s="115" t="str">
        <f t="shared" si="163"/>
        <v>Работал</v>
      </c>
      <c r="K13" s="115" t="str">
        <f t="shared" si="163"/>
        <v>Работал</v>
      </c>
      <c r="L13" s="115" t="str">
        <f t="shared" si="163"/>
        <v>Работал</v>
      </c>
      <c r="M13" s="115" t="str">
        <f t="shared" si="163"/>
        <v>Работал</v>
      </c>
      <c r="N13" s="115" t="str">
        <f t="shared" si="163"/>
        <v>Работал</v>
      </c>
      <c r="O13" s="133" t="str">
        <f t="shared" si="163"/>
        <v/>
      </c>
      <c r="P13" s="133" t="str">
        <f t="shared" si="163"/>
        <v/>
      </c>
      <c r="Q13" s="115" t="str">
        <f t="shared" si="163"/>
        <v>Работал</v>
      </c>
      <c r="R13" s="115" t="str">
        <f t="shared" si="163"/>
        <v>Работал</v>
      </c>
      <c r="S13" s="115" t="str">
        <f t="shared" si="163"/>
        <v>Работал</v>
      </c>
      <c r="T13" s="115" t="str">
        <f t="shared" si="163"/>
        <v>Работал</v>
      </c>
      <c r="U13" s="115" t="str">
        <f t="shared" si="163"/>
        <v>Работал</v>
      </c>
      <c r="V13" s="133" t="str">
        <f t="shared" si="163"/>
        <v/>
      </c>
      <c r="W13" s="133" t="str">
        <f t="shared" si="163"/>
        <v/>
      </c>
      <c r="X13" s="115" t="str">
        <f t="shared" si="163"/>
        <v>Работал</v>
      </c>
      <c r="Y13" s="115" t="str">
        <f t="shared" si="163"/>
        <v>Работал</v>
      </c>
      <c r="Z13" s="115" t="str">
        <f t="shared" si="163"/>
        <v>Работал</v>
      </c>
      <c r="AA13" s="115" t="str">
        <f t="shared" si="163"/>
        <v>Работал</v>
      </c>
      <c r="AB13" s="115" t="str">
        <f t="shared" si="163"/>
        <v>Работал</v>
      </c>
      <c r="AC13" s="133" t="str">
        <f t="shared" si="163"/>
        <v/>
      </c>
      <c r="AD13" s="133" t="str">
        <f t="shared" si="163"/>
        <v/>
      </c>
      <c r="AE13" s="115" t="str">
        <f t="shared" si="163"/>
        <v>Работал</v>
      </c>
      <c r="AF13" s="115" t="str">
        <f t="shared" si="163"/>
        <v>Работал</v>
      </c>
      <c r="AG13" s="115" t="str">
        <f t="shared" si="163"/>
        <v>Работал</v>
      </c>
      <c r="AH13" s="115" t="str">
        <f t="shared" si="163"/>
        <v/>
      </c>
      <c r="AI13" s="115" t="str">
        <f t="shared" si="163"/>
        <v/>
      </c>
      <c r="AJ13" s="115" t="str">
        <f t="shared" si="163"/>
        <v/>
      </c>
    </row>
    <row r="14">
      <c r="A14" s="108">
        <v>16</v>
      </c>
      <c r="B14" s="113" t="str">
        <f>VLOOKUP($A14,Сотрудники!$A$3:$L$1202,2,0)</f>
        <v xml:space="preserve">Абдуллаева Анжелика</v>
      </c>
      <c r="C14" s="113" t="str">
        <f>VLOOKUP($A14,Сотрудники!$A$3:$L$1202,8,0)</f>
        <v>Москва</v>
      </c>
      <c r="D14" s="115" t="str">
        <f t="shared" si="163"/>
        <v>Работал</v>
      </c>
      <c r="E14" s="115" t="str">
        <f t="shared" si="163"/>
        <v>Работал</v>
      </c>
      <c r="F14" s="115" t="str">
        <f t="shared" si="163"/>
        <v>Работал</v>
      </c>
      <c r="G14" s="115" t="str">
        <f t="shared" si="163"/>
        <v>Работал</v>
      </c>
      <c r="H14" s="133" t="str">
        <f t="shared" si="163"/>
        <v/>
      </c>
      <c r="I14" s="133" t="str">
        <f t="shared" si="163"/>
        <v/>
      </c>
      <c r="J14" s="115" t="str">
        <f t="shared" si="163"/>
        <v>Работал</v>
      </c>
      <c r="K14" s="115" t="str">
        <f t="shared" si="163"/>
        <v>Работал</v>
      </c>
      <c r="L14" s="115" t="str">
        <f t="shared" si="163"/>
        <v>Работал</v>
      </c>
      <c r="M14" s="115" t="str">
        <f t="shared" si="163"/>
        <v>Работал</v>
      </c>
      <c r="N14" s="115" t="str">
        <f t="shared" si="163"/>
        <v>Работал</v>
      </c>
      <c r="O14" s="133" t="str">
        <f t="shared" si="163"/>
        <v/>
      </c>
      <c r="P14" s="133" t="str">
        <f t="shared" si="163"/>
        <v/>
      </c>
      <c r="Q14" s="115" t="str">
        <f t="shared" si="163"/>
        <v>Работал</v>
      </c>
      <c r="R14" s="115" t="str">
        <f t="shared" si="163"/>
        <v>Работал</v>
      </c>
      <c r="S14" s="115" t="str">
        <f t="shared" si="163"/>
        <v>Работал</v>
      </c>
      <c r="T14" s="115" t="str">
        <f t="shared" si="163"/>
        <v>Работал</v>
      </c>
      <c r="U14" s="115" t="str">
        <f t="shared" si="163"/>
        <v>Работал</v>
      </c>
      <c r="V14" s="133" t="str">
        <f t="shared" si="163"/>
        <v/>
      </c>
      <c r="W14" s="133" t="str">
        <f t="shared" si="163"/>
        <v/>
      </c>
      <c r="X14" s="115" t="str">
        <f t="shared" si="163"/>
        <v>Работал</v>
      </c>
      <c r="Y14" s="115" t="str">
        <f t="shared" si="163"/>
        <v>Работал</v>
      </c>
      <c r="Z14" s="115" t="str">
        <f t="shared" si="163"/>
        <v>Работал</v>
      </c>
      <c r="AA14" s="115" t="str">
        <f t="shared" si="163"/>
        <v>Работал</v>
      </c>
      <c r="AB14" s="115" t="str">
        <f t="shared" si="163"/>
        <v>Работал</v>
      </c>
      <c r="AC14" s="133" t="str">
        <f t="shared" si="163"/>
        <v/>
      </c>
      <c r="AD14" s="133" t="str">
        <f t="shared" si="163"/>
        <v/>
      </c>
      <c r="AE14" s="115" t="str">
        <f t="shared" si="163"/>
        <v>Работал</v>
      </c>
      <c r="AF14" s="115" t="str">
        <f t="shared" si="163"/>
        <v>Работал</v>
      </c>
      <c r="AG14" s="115" t="str">
        <f t="shared" si="163"/>
        <v>Работал</v>
      </c>
      <c r="AH14" s="115" t="str">
        <f t="shared" si="163"/>
        <v/>
      </c>
      <c r="AI14" s="115" t="str">
        <f t="shared" si="163"/>
        <v/>
      </c>
      <c r="AJ14" s="115" t="str">
        <f t="shared" si="163"/>
        <v/>
      </c>
    </row>
    <row r="15">
      <c r="A15" s="108">
        <v>17</v>
      </c>
      <c r="B15" s="113" t="str">
        <f>VLOOKUP($A15,Сотрудники!$A$3:$L$1202,2,0)</f>
        <v xml:space="preserve">Наймушин Евгений</v>
      </c>
      <c r="C15" s="113" t="str">
        <f>VLOOKUP($A15,Сотрудники!$A$3:$L$1202,8,0)</f>
        <v>Екатеринбург</v>
      </c>
      <c r="D15" s="115" t="str">
        <f t="shared" si="163"/>
        <v>Выходной</v>
      </c>
      <c r="E15" s="115" t="str">
        <f t="shared" si="163"/>
        <v>Выходной</v>
      </c>
      <c r="F15" s="115" t="str">
        <f t="shared" si="163"/>
        <v>Выходной</v>
      </c>
      <c r="G15" s="115" t="str">
        <f t="shared" si="163"/>
        <v>Выходной</v>
      </c>
      <c r="H15" s="133" t="str">
        <f t="shared" si="163"/>
        <v>Выходной</v>
      </c>
      <c r="I15" s="133" t="str">
        <f t="shared" si="163"/>
        <v>Выходной</v>
      </c>
      <c r="J15" s="115" t="str">
        <f t="shared" si="163"/>
        <v>Работал</v>
      </c>
      <c r="K15" s="115" t="str">
        <f t="shared" si="163"/>
        <v>Работал</v>
      </c>
      <c r="L15" s="115" t="str">
        <f t="shared" si="163"/>
        <v>Работал</v>
      </c>
      <c r="M15" s="115" t="str">
        <f t="shared" si="163"/>
        <v>Работал</v>
      </c>
      <c r="N15" s="115" t="str">
        <f t="shared" si="163"/>
        <v>Работал</v>
      </c>
      <c r="O15" s="133" t="str">
        <f t="shared" si="163"/>
        <v/>
      </c>
      <c r="P15" s="133" t="str">
        <f t="shared" si="163"/>
        <v/>
      </c>
      <c r="Q15" s="115" t="str">
        <f t="shared" si="163"/>
        <v>Работал</v>
      </c>
      <c r="R15" s="115" t="str">
        <f t="shared" si="163"/>
        <v>Работал</v>
      </c>
      <c r="S15" s="115" t="str">
        <f t="shared" si="163"/>
        <v>Работал</v>
      </c>
      <c r="T15" s="115" t="str">
        <f t="shared" si="163"/>
        <v>Работал</v>
      </c>
      <c r="U15" s="115" t="str">
        <f t="shared" si="163"/>
        <v>Работал</v>
      </c>
      <c r="V15" s="133" t="str">
        <f t="shared" si="163"/>
        <v/>
      </c>
      <c r="W15" s="133" t="str">
        <f t="shared" si="163"/>
        <v/>
      </c>
      <c r="X15" s="115" t="str">
        <f t="shared" si="163"/>
        <v>Работал</v>
      </c>
      <c r="Y15" s="115" t="str">
        <f t="shared" si="163"/>
        <v>Работал</v>
      </c>
      <c r="Z15" s="115" t="str">
        <f t="shared" si="163"/>
        <v>Работал</v>
      </c>
      <c r="AA15" s="115" t="str">
        <f t="shared" si="163"/>
        <v>Работал</v>
      </c>
      <c r="AB15" s="115" t="str">
        <f t="shared" si="163"/>
        <v>Работал</v>
      </c>
      <c r="AC15" s="133" t="str">
        <f t="shared" si="163"/>
        <v/>
      </c>
      <c r="AD15" s="133" t="str">
        <f t="shared" si="163"/>
        <v/>
      </c>
      <c r="AE15" s="115" t="str">
        <f t="shared" si="163"/>
        <v>Работал</v>
      </c>
      <c r="AF15" s="115" t="str">
        <f t="shared" si="163"/>
        <v>Работал</v>
      </c>
      <c r="AG15" s="115" t="str">
        <f t="shared" si="163"/>
        <v>Работал</v>
      </c>
      <c r="AH15" s="115" t="str">
        <f t="shared" si="163"/>
        <v/>
      </c>
      <c r="AI15" s="115" t="str">
        <f t="shared" si="163"/>
        <v/>
      </c>
      <c r="AJ15" s="115" t="str">
        <f t="shared" si="163"/>
        <v/>
      </c>
    </row>
    <row r="16">
      <c r="A16" s="108">
        <v>19</v>
      </c>
      <c r="B16" s="113" t="str">
        <f>VLOOKUP($A16,Сотрудники!$A$3:$L$1202,2,0)</f>
        <v xml:space="preserve">Лопатин Максим</v>
      </c>
      <c r="C16" s="113" t="str">
        <f>VLOOKUP($A16,Сотрудники!$A$3:$L$1202,8,0)</f>
        <v>Москва</v>
      </c>
      <c r="D16" s="115" t="str">
        <f t="shared" si="163"/>
        <v>Работал</v>
      </c>
      <c r="E16" s="115" t="str">
        <f t="shared" si="163"/>
        <v>Работал</v>
      </c>
      <c r="F16" s="115" t="str">
        <f t="shared" si="163"/>
        <v>Работал</v>
      </c>
      <c r="G16" s="115" t="str">
        <f t="shared" si="163"/>
        <v>Работал</v>
      </c>
      <c r="H16" s="133" t="str">
        <f t="shared" si="163"/>
        <v/>
      </c>
      <c r="I16" s="133" t="str">
        <f t="shared" si="163"/>
        <v/>
      </c>
      <c r="J16" s="115" t="str">
        <f t="shared" si="163"/>
        <v>Работал</v>
      </c>
      <c r="K16" s="115" t="str">
        <f t="shared" si="163"/>
        <v>Работал</v>
      </c>
      <c r="L16" s="115" t="str">
        <f t="shared" si="163"/>
        <v>Работал</v>
      </c>
      <c r="M16" s="115" t="str">
        <f t="shared" si="163"/>
        <v>Работал</v>
      </c>
      <c r="N16" s="115" t="str">
        <f t="shared" si="163"/>
        <v>Работал</v>
      </c>
      <c r="O16" s="133" t="str">
        <f t="shared" si="163"/>
        <v/>
      </c>
      <c r="P16" s="133" t="str">
        <f t="shared" si="163"/>
        <v/>
      </c>
      <c r="Q16" s="115" t="str">
        <f t="shared" si="163"/>
        <v>Работал</v>
      </c>
      <c r="R16" s="115" t="str">
        <f t="shared" si="163"/>
        <v>Работал</v>
      </c>
      <c r="S16" s="115" t="str">
        <f t="shared" si="163"/>
        <v>Работал</v>
      </c>
      <c r="T16" s="115" t="str">
        <f t="shared" si="163"/>
        <v>Работал</v>
      </c>
      <c r="U16" s="115" t="str">
        <f t="shared" si="163"/>
        <v>Работал</v>
      </c>
      <c r="V16" s="133" t="str">
        <f t="shared" si="163"/>
        <v/>
      </c>
      <c r="W16" s="133" t="str">
        <f t="shared" si="163"/>
        <v/>
      </c>
      <c r="X16" s="115" t="str">
        <f t="shared" si="163"/>
        <v>Работал</v>
      </c>
      <c r="Y16" s="115" t="str">
        <f t="shared" si="163"/>
        <v>Работал</v>
      </c>
      <c r="Z16" s="115" t="str">
        <f t="shared" si="163"/>
        <v>Работал</v>
      </c>
      <c r="AA16" s="115" t="str">
        <f t="shared" si="163"/>
        <v>Работал</v>
      </c>
      <c r="AB16" s="115" t="str">
        <f t="shared" si="163"/>
        <v>Работал</v>
      </c>
      <c r="AC16" s="133" t="str">
        <f t="shared" si="163"/>
        <v/>
      </c>
      <c r="AD16" s="133" t="str">
        <f t="shared" si="163"/>
        <v/>
      </c>
      <c r="AE16" s="115" t="str">
        <f t="shared" si="163"/>
        <v>Работал</v>
      </c>
      <c r="AF16" s="115" t="str">
        <f t="shared" si="163"/>
        <v>Работал</v>
      </c>
      <c r="AG16" s="115" t="str">
        <f t="shared" si="163"/>
        <v>Работал</v>
      </c>
      <c r="AH16" s="115" t="str">
        <f t="shared" si="163"/>
        <v/>
      </c>
      <c r="AI16" s="115" t="str">
        <f t="shared" si="163"/>
        <v/>
      </c>
      <c r="AJ16" s="115" t="str">
        <f t="shared" si="163"/>
        <v/>
      </c>
    </row>
    <row r="17">
      <c r="A17" s="108">
        <v>21</v>
      </c>
      <c r="B17" s="113" t="str">
        <f>VLOOKUP($A17,Сотрудники!$A$3:$L$1202,2,0)</f>
        <v xml:space="preserve">Шимберев Борис</v>
      </c>
      <c r="C17" s="113" t="str">
        <f>VLOOKUP($A17,Сотрудники!$A$3:$L$1202,8,0)</f>
        <v>СПБ</v>
      </c>
      <c r="D17" s="115" t="str">
        <f t="shared" si="163"/>
        <v>Работал</v>
      </c>
      <c r="E17" s="115" t="str">
        <f t="shared" si="163"/>
        <v>Работал</v>
      </c>
      <c r="F17" s="115" t="str">
        <f t="shared" si="163"/>
        <v>Работал</v>
      </c>
      <c r="G17" s="115" t="str">
        <f t="shared" si="163"/>
        <v>Работал</v>
      </c>
      <c r="H17" s="133" t="str">
        <f t="shared" si="163"/>
        <v/>
      </c>
      <c r="I17" s="133" t="str">
        <f t="shared" si="163"/>
        <v/>
      </c>
      <c r="J17" s="115" t="str">
        <f t="shared" si="163"/>
        <v>Работал</v>
      </c>
      <c r="K17" s="115" t="str">
        <f t="shared" si="163"/>
        <v>Работал</v>
      </c>
      <c r="L17" s="115" t="str">
        <f t="shared" si="163"/>
        <v>Работал</v>
      </c>
      <c r="M17" s="115" t="str">
        <f t="shared" si="163"/>
        <v>Работал</v>
      </c>
      <c r="N17" s="115" t="str">
        <f t="shared" si="163"/>
        <v>Работал</v>
      </c>
      <c r="O17" s="133" t="str">
        <f t="shared" si="163"/>
        <v/>
      </c>
      <c r="P17" s="133" t="str">
        <f t="shared" si="163"/>
        <v/>
      </c>
      <c r="Q17" s="115" t="str">
        <f t="shared" si="163"/>
        <v>Выходной</v>
      </c>
      <c r="R17" s="115" t="str">
        <f t="shared" si="163"/>
        <v>Выходной</v>
      </c>
      <c r="S17" s="115" t="str">
        <f t="shared" si="163"/>
        <v>Выходной</v>
      </c>
      <c r="T17" s="115" t="str">
        <f t="shared" si="163"/>
        <v>Выходной</v>
      </c>
      <c r="U17" s="115" t="str">
        <f t="shared" si="163"/>
        <v>Выходной</v>
      </c>
      <c r="V17" s="133" t="str">
        <f t="shared" si="163"/>
        <v/>
      </c>
      <c r="W17" s="133" t="str">
        <f t="shared" si="163"/>
        <v/>
      </c>
      <c r="X17" s="115" t="str">
        <f t="shared" si="163"/>
        <v>Работал</v>
      </c>
      <c r="Y17" s="115" t="str">
        <f t="shared" si="163"/>
        <v>Работал</v>
      </c>
      <c r="Z17" s="115" t="str">
        <f t="shared" si="163"/>
        <v>Работал</v>
      </c>
      <c r="AA17" s="115" t="str">
        <f t="shared" si="163"/>
        <v>Работал</v>
      </c>
      <c r="AB17" s="115" t="str">
        <f t="shared" si="163"/>
        <v>Работал</v>
      </c>
      <c r="AC17" s="133" t="str">
        <f t="shared" si="163"/>
        <v/>
      </c>
      <c r="AD17" s="133" t="str">
        <f t="shared" si="163"/>
        <v/>
      </c>
      <c r="AE17" s="115" t="str">
        <f t="shared" si="163"/>
        <v>Работал</v>
      </c>
      <c r="AF17" s="115" t="str">
        <f t="shared" si="163"/>
        <v>Работал</v>
      </c>
      <c r="AG17" s="115" t="str">
        <f t="shared" si="163"/>
        <v>Работал</v>
      </c>
      <c r="AH17" s="115" t="str">
        <f t="shared" si="163"/>
        <v/>
      </c>
      <c r="AI17" s="115" t="str">
        <f t="shared" si="163"/>
        <v/>
      </c>
      <c r="AJ17" s="115" t="str">
        <f t="shared" si="163"/>
        <v/>
      </c>
    </row>
    <row r="18">
      <c r="A18" s="108">
        <v>22</v>
      </c>
      <c r="B18" s="113" t="str">
        <f>VLOOKUP($A18,Сотрудники!$A$3:$L$1202,2,0)</f>
        <v xml:space="preserve">Виштак Татьяна</v>
      </c>
      <c r="C18" s="113" t="str">
        <f>VLOOKUP($A18,Сотрудники!$A$3:$L$1202,8,0)</f>
        <v>Москва</v>
      </c>
      <c r="D18" s="115" t="str">
        <f t="shared" si="163"/>
        <v>Работал</v>
      </c>
      <c r="E18" s="115" t="str">
        <f t="shared" si="163"/>
        <v>Работал</v>
      </c>
      <c r="F18" s="115" t="str">
        <f t="shared" si="163"/>
        <v>Работал</v>
      </c>
      <c r="G18" s="115" t="str">
        <f t="shared" si="163"/>
        <v>Работал</v>
      </c>
      <c r="H18" s="133" t="str">
        <f t="shared" si="163"/>
        <v/>
      </c>
      <c r="I18" s="133" t="str">
        <f t="shared" si="163"/>
        <v/>
      </c>
      <c r="J18" s="115" t="str">
        <f t="shared" si="163"/>
        <v>Работал</v>
      </c>
      <c r="K18" s="115" t="str">
        <f t="shared" si="163"/>
        <v>Работал</v>
      </c>
      <c r="L18" s="115" t="str">
        <f t="shared" si="163"/>
        <v>Работал</v>
      </c>
      <c r="M18" s="115" t="str">
        <f t="shared" si="163"/>
        <v>Работал</v>
      </c>
      <c r="N18" s="115" t="str">
        <f t="shared" si="163"/>
        <v>Работал</v>
      </c>
      <c r="O18" s="133" t="str">
        <f t="shared" si="163"/>
        <v/>
      </c>
      <c r="P18" s="133" t="str">
        <f t="shared" si="163"/>
        <v/>
      </c>
      <c r="Q18" s="115" t="str">
        <f t="shared" si="163"/>
        <v>Работал</v>
      </c>
      <c r="R18" s="115" t="str">
        <f t="shared" si="163"/>
        <v>Работал</v>
      </c>
      <c r="S18" s="115" t="str">
        <f t="shared" si="163"/>
        <v>Работал</v>
      </c>
      <c r="T18" s="115" t="str">
        <f t="shared" si="163"/>
        <v>Работал</v>
      </c>
      <c r="U18" s="115" t="str">
        <f t="shared" si="163"/>
        <v>Работал</v>
      </c>
      <c r="V18" s="133" t="str">
        <f t="shared" si="163"/>
        <v/>
      </c>
      <c r="W18" s="133" t="str">
        <f t="shared" si="163"/>
        <v/>
      </c>
      <c r="X18" s="115" t="str">
        <f t="shared" si="163"/>
        <v>Работал</v>
      </c>
      <c r="Y18" s="115" t="str">
        <f t="shared" si="163"/>
        <v>Работал</v>
      </c>
      <c r="Z18" s="115" t="str">
        <f t="shared" si="163"/>
        <v>Работал</v>
      </c>
      <c r="AA18" s="115" t="str">
        <f t="shared" si="163"/>
        <v>Работал</v>
      </c>
      <c r="AB18" s="115" t="str">
        <f t="shared" ref="D18:AJ26" si="165">IF(ISBLANK(AB80),"",IF(AB80=0,"Выходной",IF(AB80&lt;&gt;0,"Работал","")))</f>
        <v>Работал</v>
      </c>
      <c r="AC18" s="133" t="str">
        <f t="shared" si="165"/>
        <v/>
      </c>
      <c r="AD18" s="133" t="str">
        <f t="shared" si="165"/>
        <v/>
      </c>
      <c r="AE18" s="115" t="str">
        <f t="shared" si="165"/>
        <v>Работал</v>
      </c>
      <c r="AF18" s="115" t="str">
        <f t="shared" si="165"/>
        <v>Работал</v>
      </c>
      <c r="AG18" s="115" t="str">
        <f t="shared" si="165"/>
        <v>Работал</v>
      </c>
      <c r="AH18" s="115" t="str">
        <f t="shared" si="165"/>
        <v/>
      </c>
      <c r="AI18" s="115" t="str">
        <f t="shared" si="165"/>
        <v/>
      </c>
      <c r="AJ18" s="115" t="str">
        <f t="shared" si="165"/>
        <v/>
      </c>
    </row>
    <row r="19">
      <c r="A19" s="108">
        <v>23</v>
      </c>
      <c r="B19" s="113" t="str">
        <f>VLOOKUP($A19,Сотрудники!$A$3:$L$1202,2,0)</f>
        <v xml:space="preserve">Путилов Александр</v>
      </c>
      <c r="C19" s="113" t="str">
        <f>VLOOKUP($A19,Сотрудники!$A$3:$L$1202,8,0)</f>
        <v>Екатеринбург</v>
      </c>
      <c r="D19" s="115" t="str">
        <f t="shared" si="165"/>
        <v>Работал</v>
      </c>
      <c r="E19" s="115" t="str">
        <f t="shared" si="165"/>
        <v>Работал</v>
      </c>
      <c r="F19" s="115" t="str">
        <f t="shared" si="165"/>
        <v>Работал</v>
      </c>
      <c r="G19" s="115" t="str">
        <f t="shared" si="165"/>
        <v>Работал</v>
      </c>
      <c r="H19" s="133" t="str">
        <f t="shared" si="165"/>
        <v/>
      </c>
      <c r="I19" s="133" t="str">
        <f t="shared" si="165"/>
        <v/>
      </c>
      <c r="J19" s="115" t="str">
        <f t="shared" si="165"/>
        <v>Работал</v>
      </c>
      <c r="K19" s="115" t="str">
        <f t="shared" si="165"/>
        <v>Работал</v>
      </c>
      <c r="L19" s="115" t="str">
        <f t="shared" si="165"/>
        <v>Работал</v>
      </c>
      <c r="M19" s="115" t="str">
        <f t="shared" si="165"/>
        <v>Работал</v>
      </c>
      <c r="N19" s="115" t="str">
        <f t="shared" si="165"/>
        <v>Работал</v>
      </c>
      <c r="O19" s="133" t="str">
        <f t="shared" si="165"/>
        <v/>
      </c>
      <c r="P19" s="133" t="str">
        <f t="shared" si="165"/>
        <v/>
      </c>
      <c r="Q19" s="115" t="str">
        <f t="shared" si="165"/>
        <v>Работал</v>
      </c>
      <c r="R19" s="115" t="str">
        <f t="shared" si="165"/>
        <v>Работал</v>
      </c>
      <c r="S19" s="115" t="str">
        <f t="shared" si="165"/>
        <v>Работал</v>
      </c>
      <c r="T19" s="115" t="str">
        <f t="shared" si="165"/>
        <v>Работал</v>
      </c>
      <c r="U19" s="115" t="str">
        <f t="shared" si="165"/>
        <v>Работал</v>
      </c>
      <c r="V19" s="133" t="str">
        <f t="shared" si="165"/>
        <v/>
      </c>
      <c r="W19" s="133" t="str">
        <f t="shared" si="165"/>
        <v/>
      </c>
      <c r="X19" s="115" t="str">
        <f t="shared" si="165"/>
        <v>Работал</v>
      </c>
      <c r="Y19" s="115" t="str">
        <f t="shared" si="165"/>
        <v>Работал</v>
      </c>
      <c r="Z19" s="115" t="str">
        <f t="shared" si="165"/>
        <v>Работал</v>
      </c>
      <c r="AA19" s="115" t="str">
        <f t="shared" si="165"/>
        <v>Работал</v>
      </c>
      <c r="AB19" s="115" t="str">
        <f t="shared" si="165"/>
        <v>Работал</v>
      </c>
      <c r="AC19" s="133" t="str">
        <f t="shared" si="165"/>
        <v/>
      </c>
      <c r="AD19" s="133" t="str">
        <f t="shared" si="165"/>
        <v/>
      </c>
      <c r="AE19" s="115" t="str">
        <f t="shared" si="165"/>
        <v>Работал</v>
      </c>
      <c r="AF19" s="115" t="str">
        <f t="shared" si="165"/>
        <v>Работал</v>
      </c>
      <c r="AG19" s="115" t="str">
        <f t="shared" si="165"/>
        <v>Работал</v>
      </c>
      <c r="AH19" s="115" t="str">
        <f t="shared" si="165"/>
        <v/>
      </c>
      <c r="AI19" s="115" t="str">
        <f t="shared" si="165"/>
        <v/>
      </c>
      <c r="AJ19" s="115" t="str">
        <f t="shared" si="165"/>
        <v/>
      </c>
    </row>
    <row r="20">
      <c r="A20" s="108">
        <v>24</v>
      </c>
      <c r="B20" s="113" t="str">
        <f>VLOOKUP($A20,Сотрудники!$A$3:$L$1202,2,0)</f>
        <v xml:space="preserve">Цыганкова Анастасия</v>
      </c>
      <c r="C20" s="113" t="str">
        <f>VLOOKUP($A20,Сотрудники!$A$3:$L$1202,8,0)</f>
        <v>Москва</v>
      </c>
      <c r="D20" s="115" t="str">
        <f t="shared" si="165"/>
        <v>Работал</v>
      </c>
      <c r="E20" s="115" t="str">
        <f t="shared" si="165"/>
        <v>Работал</v>
      </c>
      <c r="F20" s="115" t="str">
        <f t="shared" si="165"/>
        <v>Работал</v>
      </c>
      <c r="G20" s="115" t="str">
        <f t="shared" si="165"/>
        <v>Работал</v>
      </c>
      <c r="H20" s="133" t="str">
        <f t="shared" si="165"/>
        <v/>
      </c>
      <c r="I20" s="133" t="str">
        <f t="shared" si="165"/>
        <v/>
      </c>
      <c r="J20" s="115" t="str">
        <f t="shared" si="165"/>
        <v>Работал</v>
      </c>
      <c r="K20" s="115" t="str">
        <f t="shared" si="165"/>
        <v>Работал</v>
      </c>
      <c r="L20" s="115" t="str">
        <f t="shared" si="165"/>
        <v>Работал</v>
      </c>
      <c r="M20" s="115" t="str">
        <f t="shared" si="165"/>
        <v>Работал</v>
      </c>
      <c r="N20" s="115" t="str">
        <f t="shared" si="165"/>
        <v>Работал</v>
      </c>
      <c r="O20" s="133" t="str">
        <f t="shared" si="165"/>
        <v/>
      </c>
      <c r="P20" s="133" t="str">
        <f t="shared" si="165"/>
        <v/>
      </c>
      <c r="Q20" s="115" t="str">
        <f t="shared" si="165"/>
        <v>Работал</v>
      </c>
      <c r="R20" s="115" t="str">
        <f t="shared" si="165"/>
        <v>Работал</v>
      </c>
      <c r="S20" s="115" t="str">
        <f t="shared" si="165"/>
        <v>Работал</v>
      </c>
      <c r="T20" s="115" t="str">
        <f t="shared" si="165"/>
        <v>Работал</v>
      </c>
      <c r="U20" s="115" t="str">
        <f t="shared" si="165"/>
        <v>Работал</v>
      </c>
      <c r="V20" s="133" t="str">
        <f t="shared" si="165"/>
        <v/>
      </c>
      <c r="W20" s="133" t="str">
        <f t="shared" si="165"/>
        <v/>
      </c>
      <c r="X20" s="115" t="str">
        <f t="shared" si="165"/>
        <v>Работал</v>
      </c>
      <c r="Y20" s="115" t="str">
        <f t="shared" si="165"/>
        <v>Работал</v>
      </c>
      <c r="Z20" s="115" t="str">
        <f t="shared" si="165"/>
        <v>Работал</v>
      </c>
      <c r="AA20" s="115" t="str">
        <f t="shared" si="165"/>
        <v>Работал</v>
      </c>
      <c r="AB20" s="115" t="str">
        <f t="shared" si="165"/>
        <v>Работал</v>
      </c>
      <c r="AC20" s="133" t="str">
        <f t="shared" si="165"/>
        <v/>
      </c>
      <c r="AD20" s="133" t="str">
        <f t="shared" si="165"/>
        <v/>
      </c>
      <c r="AE20" s="115" t="str">
        <f t="shared" si="165"/>
        <v>Работал</v>
      </c>
      <c r="AF20" s="115" t="str">
        <f t="shared" si="165"/>
        <v>Работал</v>
      </c>
      <c r="AG20" s="115" t="str">
        <f t="shared" si="165"/>
        <v>Работал</v>
      </c>
      <c r="AH20" s="115" t="str">
        <f t="shared" si="165"/>
        <v/>
      </c>
      <c r="AI20" s="115" t="str">
        <f t="shared" si="165"/>
        <v/>
      </c>
      <c r="AJ20" s="115" t="str">
        <f t="shared" si="165"/>
        <v/>
      </c>
    </row>
    <row r="21">
      <c r="A21" s="108">
        <v>25</v>
      </c>
      <c r="B21" s="113" t="str">
        <f>VLOOKUP($A21,Сотрудники!$A$3:$L$1202,2,0)</f>
        <v xml:space="preserve">Беседин Игорь</v>
      </c>
      <c r="C21" s="113" t="str">
        <f>VLOOKUP($A21,Сотрудники!$A$3:$L$1202,8,0)</f>
        <v xml:space="preserve">Нижний Новгород</v>
      </c>
      <c r="D21" s="115" t="str">
        <f t="shared" si="165"/>
        <v>Работал</v>
      </c>
      <c r="E21" s="115" t="str">
        <f t="shared" si="165"/>
        <v>Работал</v>
      </c>
      <c r="F21" s="115" t="str">
        <f t="shared" si="165"/>
        <v>Работал</v>
      </c>
      <c r="G21" s="115" t="str">
        <f t="shared" si="165"/>
        <v>Работал</v>
      </c>
      <c r="H21" s="133" t="str">
        <f t="shared" si="165"/>
        <v/>
      </c>
      <c r="I21" s="133" t="str">
        <f t="shared" si="165"/>
        <v/>
      </c>
      <c r="J21" s="115" t="str">
        <f t="shared" si="165"/>
        <v>Работал</v>
      </c>
      <c r="K21" s="115" t="str">
        <f t="shared" si="165"/>
        <v>Работал</v>
      </c>
      <c r="L21" s="115" t="str">
        <f t="shared" si="165"/>
        <v>Работал</v>
      </c>
      <c r="M21" s="115" t="str">
        <f t="shared" si="165"/>
        <v>Работал</v>
      </c>
      <c r="N21" s="115" t="str">
        <f t="shared" si="165"/>
        <v>Работал</v>
      </c>
      <c r="O21" s="133" t="str">
        <f t="shared" si="165"/>
        <v/>
      </c>
      <c r="P21" s="133" t="str">
        <f t="shared" si="165"/>
        <v/>
      </c>
      <c r="Q21" s="115" t="str">
        <f t="shared" si="165"/>
        <v>Работал</v>
      </c>
      <c r="R21" s="115" t="str">
        <f t="shared" si="165"/>
        <v>Работал</v>
      </c>
      <c r="S21" s="115" t="str">
        <f t="shared" si="165"/>
        <v>Работал</v>
      </c>
      <c r="T21" s="115" t="str">
        <f t="shared" si="165"/>
        <v>Работал</v>
      </c>
      <c r="U21" s="115" t="str">
        <f t="shared" si="165"/>
        <v>Работал</v>
      </c>
      <c r="V21" s="133" t="str">
        <f t="shared" si="165"/>
        <v/>
      </c>
      <c r="W21" s="133" t="str">
        <f t="shared" si="165"/>
        <v/>
      </c>
      <c r="X21" s="115" t="str">
        <f t="shared" si="165"/>
        <v>Работал</v>
      </c>
      <c r="Y21" s="115" t="str">
        <f t="shared" si="165"/>
        <v>Работал</v>
      </c>
      <c r="Z21" s="115" t="str">
        <f t="shared" si="165"/>
        <v>Работал</v>
      </c>
      <c r="AA21" s="115" t="str">
        <f t="shared" si="165"/>
        <v>Работал</v>
      </c>
      <c r="AB21" s="115" t="str">
        <f t="shared" si="165"/>
        <v>Работал</v>
      </c>
      <c r="AC21" s="133" t="str">
        <f t="shared" si="165"/>
        <v/>
      </c>
      <c r="AD21" s="133" t="str">
        <f t="shared" si="165"/>
        <v/>
      </c>
      <c r="AE21" s="115" t="str">
        <f t="shared" si="165"/>
        <v>Работал</v>
      </c>
      <c r="AF21" s="115" t="str">
        <f t="shared" si="165"/>
        <v>Работал</v>
      </c>
      <c r="AG21" s="115" t="str">
        <f t="shared" si="165"/>
        <v>Работал</v>
      </c>
      <c r="AH21" s="115" t="str">
        <f t="shared" si="165"/>
        <v/>
      </c>
      <c r="AI21" s="115" t="str">
        <f t="shared" si="165"/>
        <v/>
      </c>
      <c r="AJ21" s="115" t="str">
        <f t="shared" si="165"/>
        <v/>
      </c>
    </row>
    <row r="22">
      <c r="A22" s="108">
        <v>26</v>
      </c>
      <c r="B22" s="113" t="str">
        <f>VLOOKUP($A22,Сотрудники!$A$3:$L$1202,2,0)</f>
        <v xml:space="preserve">Молчанов Роман</v>
      </c>
      <c r="C22" s="113" t="str">
        <f>VLOOKUP($A22,Сотрудники!$A$3:$L$1202,8,0)</f>
        <v>Москва</v>
      </c>
      <c r="D22" s="115" t="str">
        <f t="shared" si="165"/>
        <v>Работал</v>
      </c>
      <c r="E22" s="115" t="str">
        <f t="shared" si="165"/>
        <v>Работал</v>
      </c>
      <c r="F22" s="115" t="str">
        <f t="shared" si="165"/>
        <v>Работал</v>
      </c>
      <c r="G22" s="115" t="str">
        <f t="shared" si="165"/>
        <v>Работал</v>
      </c>
      <c r="H22" s="133" t="str">
        <f t="shared" si="165"/>
        <v/>
      </c>
      <c r="I22" s="133" t="str">
        <f t="shared" si="165"/>
        <v/>
      </c>
      <c r="J22" s="115" t="str">
        <f t="shared" si="165"/>
        <v>Работал</v>
      </c>
      <c r="K22" s="115" t="str">
        <f t="shared" si="165"/>
        <v>Работал</v>
      </c>
      <c r="L22" s="115" t="str">
        <f t="shared" si="165"/>
        <v>Работал</v>
      </c>
      <c r="M22" s="115" t="str">
        <f t="shared" si="165"/>
        <v>Работал</v>
      </c>
      <c r="N22" s="115" t="str">
        <f t="shared" si="165"/>
        <v>Работал</v>
      </c>
      <c r="O22" s="133" t="str">
        <f t="shared" si="165"/>
        <v/>
      </c>
      <c r="P22" s="133" t="str">
        <f t="shared" si="165"/>
        <v/>
      </c>
      <c r="Q22" s="115" t="str">
        <f t="shared" si="165"/>
        <v>Работал</v>
      </c>
      <c r="R22" s="115" t="str">
        <f t="shared" si="165"/>
        <v>Работал</v>
      </c>
      <c r="S22" s="115" t="str">
        <f t="shared" si="165"/>
        <v>Работал</v>
      </c>
      <c r="T22" s="115" t="str">
        <f t="shared" si="165"/>
        <v>Работал</v>
      </c>
      <c r="U22" s="115" t="str">
        <f t="shared" si="165"/>
        <v>Работал</v>
      </c>
      <c r="V22" s="133" t="str">
        <f t="shared" si="165"/>
        <v/>
      </c>
      <c r="W22" s="133" t="str">
        <f t="shared" si="165"/>
        <v/>
      </c>
      <c r="X22" s="115" t="str">
        <f t="shared" si="165"/>
        <v>Работал</v>
      </c>
      <c r="Y22" s="115" t="str">
        <f t="shared" si="165"/>
        <v>Работал</v>
      </c>
      <c r="Z22" s="115" t="str">
        <f t="shared" si="165"/>
        <v>Работал</v>
      </c>
      <c r="AA22" s="115" t="str">
        <f t="shared" si="165"/>
        <v>Работал</v>
      </c>
      <c r="AB22" s="115" t="str">
        <f t="shared" si="165"/>
        <v>Работал</v>
      </c>
      <c r="AC22" s="133" t="str">
        <f t="shared" si="165"/>
        <v/>
      </c>
      <c r="AD22" s="133" t="str">
        <f t="shared" si="165"/>
        <v/>
      </c>
      <c r="AE22" s="115" t="str">
        <f t="shared" si="165"/>
        <v>Работал</v>
      </c>
      <c r="AF22" s="115" t="str">
        <f t="shared" si="165"/>
        <v>Работал</v>
      </c>
      <c r="AG22" s="115" t="str">
        <f t="shared" si="165"/>
        <v>Работал</v>
      </c>
      <c r="AH22" s="115" t="str">
        <f t="shared" si="165"/>
        <v/>
      </c>
      <c r="AI22" s="115" t="str">
        <f t="shared" si="165"/>
        <v/>
      </c>
      <c r="AJ22" s="115" t="str">
        <f t="shared" si="165"/>
        <v/>
      </c>
    </row>
    <row r="23">
      <c r="A23" s="108">
        <v>27</v>
      </c>
      <c r="B23" s="113" t="str">
        <f>VLOOKUP($A23,Сотрудники!$A$3:$L$1202,2,0)</f>
        <v xml:space="preserve">Пузанов Андрей</v>
      </c>
      <c r="C23" s="113" t="str">
        <f>VLOOKUP($A23,Сотрудники!$A$3:$L$1202,8,0)</f>
        <v>Москва</v>
      </c>
      <c r="D23" s="115" t="str">
        <f t="shared" si="165"/>
        <v>Работал</v>
      </c>
      <c r="E23" s="115" t="str">
        <f t="shared" si="165"/>
        <v>Работал</v>
      </c>
      <c r="F23" s="115" t="str">
        <f t="shared" si="165"/>
        <v>Работал</v>
      </c>
      <c r="G23" s="115" t="str">
        <f t="shared" si="165"/>
        <v>Работал</v>
      </c>
      <c r="H23" s="133" t="str">
        <f t="shared" si="165"/>
        <v/>
      </c>
      <c r="I23" s="133" t="str">
        <f t="shared" si="165"/>
        <v/>
      </c>
      <c r="J23" s="115" t="str">
        <f t="shared" si="165"/>
        <v>Работал</v>
      </c>
      <c r="K23" s="115" t="str">
        <f t="shared" si="165"/>
        <v>Работал</v>
      </c>
      <c r="L23" s="115" t="str">
        <f t="shared" si="165"/>
        <v>Работал</v>
      </c>
      <c r="M23" s="115" t="str">
        <f t="shared" si="165"/>
        <v>Работал</v>
      </c>
      <c r="N23" s="115" t="str">
        <f t="shared" si="165"/>
        <v>Работал</v>
      </c>
      <c r="O23" s="133" t="str">
        <f t="shared" si="165"/>
        <v/>
      </c>
      <c r="P23" s="133" t="str">
        <f t="shared" si="165"/>
        <v/>
      </c>
      <c r="Q23" s="115" t="str">
        <f t="shared" si="165"/>
        <v>Работал</v>
      </c>
      <c r="R23" s="115" t="str">
        <f t="shared" si="165"/>
        <v>Работал</v>
      </c>
      <c r="S23" s="115" t="str">
        <f t="shared" si="165"/>
        <v>Работал</v>
      </c>
      <c r="T23" s="115" t="str">
        <f t="shared" si="165"/>
        <v>Работал</v>
      </c>
      <c r="U23" s="115" t="str">
        <f t="shared" si="165"/>
        <v>Работал</v>
      </c>
      <c r="V23" s="133" t="str">
        <f t="shared" si="165"/>
        <v/>
      </c>
      <c r="W23" s="133" t="str">
        <f t="shared" si="165"/>
        <v/>
      </c>
      <c r="X23" s="115" t="str">
        <f t="shared" si="165"/>
        <v>Работал</v>
      </c>
      <c r="Y23" s="115" t="str">
        <f t="shared" si="165"/>
        <v>Работал</v>
      </c>
      <c r="Z23" s="115" t="str">
        <f t="shared" si="165"/>
        <v>Работал</v>
      </c>
      <c r="AA23" s="115" t="str">
        <f t="shared" si="165"/>
        <v>Работал</v>
      </c>
      <c r="AB23" s="115" t="str">
        <f t="shared" si="165"/>
        <v>Работал</v>
      </c>
      <c r="AC23" s="133" t="str">
        <f t="shared" si="165"/>
        <v/>
      </c>
      <c r="AD23" s="133" t="str">
        <f t="shared" si="165"/>
        <v/>
      </c>
      <c r="AE23" s="115" t="str">
        <f t="shared" si="165"/>
        <v>Работал</v>
      </c>
      <c r="AF23" s="115" t="str">
        <f t="shared" si="165"/>
        <v>Работал</v>
      </c>
      <c r="AG23" s="115" t="str">
        <f t="shared" si="165"/>
        <v>Работал</v>
      </c>
      <c r="AH23" s="115" t="str">
        <f t="shared" si="165"/>
        <v/>
      </c>
      <c r="AI23" s="115" t="str">
        <f t="shared" si="165"/>
        <v/>
      </c>
      <c r="AJ23" s="115" t="str">
        <f t="shared" si="165"/>
        <v/>
      </c>
    </row>
    <row r="24">
      <c r="A24" s="108">
        <v>28</v>
      </c>
      <c r="B24" s="113" t="str">
        <f>VLOOKUP($A24,Сотрудники!$A$3:$L$1202,2,0)</f>
        <v xml:space="preserve">Хотулев Дмитрий</v>
      </c>
      <c r="C24" s="113" t="str">
        <f>VLOOKUP($A24,Сотрудники!$A$3:$L$1202,8,0)</f>
        <v>Саратов</v>
      </c>
      <c r="D24" s="115" t="str">
        <f t="shared" si="165"/>
        <v>Работал</v>
      </c>
      <c r="E24" s="115" t="str">
        <f t="shared" si="165"/>
        <v>Работал</v>
      </c>
      <c r="F24" s="115" t="str">
        <f t="shared" si="165"/>
        <v>Работал</v>
      </c>
      <c r="G24" s="115" t="str">
        <f t="shared" si="165"/>
        <v>Работал</v>
      </c>
      <c r="H24" s="133" t="str">
        <f t="shared" si="165"/>
        <v/>
      </c>
      <c r="I24" s="133" t="str">
        <f t="shared" si="165"/>
        <v/>
      </c>
      <c r="J24" s="115" t="str">
        <f t="shared" si="165"/>
        <v>Работал</v>
      </c>
      <c r="K24" s="115" t="str">
        <f t="shared" si="165"/>
        <v>Работал</v>
      </c>
      <c r="L24" s="115" t="str">
        <f t="shared" si="165"/>
        <v>Работал</v>
      </c>
      <c r="M24" s="115" t="str">
        <f t="shared" si="165"/>
        <v>Работал</v>
      </c>
      <c r="N24" s="115" t="str">
        <f t="shared" si="165"/>
        <v>Работал</v>
      </c>
      <c r="O24" s="133" t="str">
        <f t="shared" si="165"/>
        <v/>
      </c>
      <c r="P24" s="133" t="str">
        <f t="shared" si="165"/>
        <v/>
      </c>
      <c r="Q24" s="115" t="str">
        <f t="shared" si="165"/>
        <v>Работал</v>
      </c>
      <c r="R24" s="115" t="str">
        <f t="shared" si="165"/>
        <v>Работал</v>
      </c>
      <c r="S24" s="115" t="str">
        <f t="shared" si="165"/>
        <v>Работал</v>
      </c>
      <c r="T24" s="115" t="str">
        <f t="shared" si="165"/>
        <v>Работал</v>
      </c>
      <c r="U24" s="115" t="str">
        <f t="shared" si="165"/>
        <v>Работал</v>
      </c>
      <c r="V24" s="133" t="str">
        <f t="shared" si="165"/>
        <v/>
      </c>
      <c r="W24" s="133" t="str">
        <f t="shared" si="165"/>
        <v/>
      </c>
      <c r="X24" s="115" t="str">
        <f t="shared" si="165"/>
        <v>Работал</v>
      </c>
      <c r="Y24" s="115" t="str">
        <f t="shared" si="165"/>
        <v>Работал</v>
      </c>
      <c r="Z24" s="115" t="str">
        <f t="shared" si="165"/>
        <v>Работал</v>
      </c>
      <c r="AA24" s="115" t="str">
        <f t="shared" si="165"/>
        <v>Работал</v>
      </c>
      <c r="AB24" s="115" t="str">
        <f t="shared" si="165"/>
        <v>Работал</v>
      </c>
      <c r="AC24" s="133" t="str">
        <f t="shared" si="165"/>
        <v/>
      </c>
      <c r="AD24" s="133" t="str">
        <f t="shared" si="165"/>
        <v/>
      </c>
      <c r="AE24" s="115" t="str">
        <f t="shared" si="165"/>
        <v>Работал</v>
      </c>
      <c r="AF24" s="115" t="str">
        <f t="shared" si="165"/>
        <v>Работал</v>
      </c>
      <c r="AG24" s="115" t="str">
        <f t="shared" si="165"/>
        <v>Работал</v>
      </c>
      <c r="AH24" s="115" t="str">
        <f t="shared" si="165"/>
        <v/>
      </c>
      <c r="AI24" s="115" t="str">
        <f t="shared" si="165"/>
        <v/>
      </c>
      <c r="AJ24" s="115" t="str">
        <f t="shared" si="165"/>
        <v/>
      </c>
    </row>
    <row r="25">
      <c r="A25" s="108">
        <v>30</v>
      </c>
      <c r="B25" s="113" t="str">
        <f>VLOOKUP($A25,Сотрудники!$A$3:$L$1202,2,0)</f>
        <v xml:space="preserve">Тарасов Алексей</v>
      </c>
      <c r="C25" s="113" t="str">
        <f>VLOOKUP($A25,Сотрудники!$A$3:$L$1202,8,0)</f>
        <v>СПБ</v>
      </c>
      <c r="D25" s="115" t="str">
        <f t="shared" si="165"/>
        <v>Работал</v>
      </c>
      <c r="E25" s="115" t="str">
        <f t="shared" si="165"/>
        <v>Работал</v>
      </c>
      <c r="F25" s="115" t="str">
        <f t="shared" si="165"/>
        <v>Работал</v>
      </c>
      <c r="G25" s="115" t="str">
        <f t="shared" si="165"/>
        <v>Работал</v>
      </c>
      <c r="H25" s="133" t="str">
        <f t="shared" si="165"/>
        <v/>
      </c>
      <c r="I25" s="133" t="str">
        <f t="shared" si="165"/>
        <v/>
      </c>
      <c r="J25" s="115" t="str">
        <f t="shared" si="165"/>
        <v>Работал</v>
      </c>
      <c r="K25" s="115" t="str">
        <f t="shared" si="165"/>
        <v>Работал</v>
      </c>
      <c r="L25" s="115" t="str">
        <f t="shared" si="165"/>
        <v>Работал</v>
      </c>
      <c r="M25" s="115" t="str">
        <f t="shared" si="165"/>
        <v>Работал</v>
      </c>
      <c r="N25" s="115" t="str">
        <f t="shared" si="165"/>
        <v>Работал</v>
      </c>
      <c r="O25" s="133" t="str">
        <f t="shared" si="165"/>
        <v/>
      </c>
      <c r="P25" s="133" t="str">
        <f t="shared" si="165"/>
        <v/>
      </c>
      <c r="Q25" s="115" t="str">
        <f t="shared" si="165"/>
        <v>Работал</v>
      </c>
      <c r="R25" s="115" t="str">
        <f t="shared" si="165"/>
        <v>Работал</v>
      </c>
      <c r="S25" s="115" t="str">
        <f t="shared" si="165"/>
        <v>Работал</v>
      </c>
      <c r="T25" s="115" t="str">
        <f t="shared" si="165"/>
        <v>Работал</v>
      </c>
      <c r="U25" s="115" t="str">
        <f t="shared" si="165"/>
        <v>Работал</v>
      </c>
      <c r="V25" s="133" t="str">
        <f t="shared" si="165"/>
        <v/>
      </c>
      <c r="W25" s="133" t="str">
        <f t="shared" si="165"/>
        <v/>
      </c>
      <c r="X25" s="115" t="str">
        <f t="shared" si="165"/>
        <v>Работал</v>
      </c>
      <c r="Y25" s="115" t="str">
        <f t="shared" si="165"/>
        <v>Работал</v>
      </c>
      <c r="Z25" s="115" t="str">
        <f t="shared" si="165"/>
        <v>Работал</v>
      </c>
      <c r="AA25" s="115" t="str">
        <f t="shared" si="165"/>
        <v>Работал</v>
      </c>
      <c r="AB25" s="115" t="str">
        <f t="shared" si="165"/>
        <v>Работал</v>
      </c>
      <c r="AC25" s="133" t="str">
        <f t="shared" si="165"/>
        <v/>
      </c>
      <c r="AD25" s="133" t="str">
        <f t="shared" si="165"/>
        <v/>
      </c>
      <c r="AE25" s="115" t="str">
        <f t="shared" si="165"/>
        <v>Работал</v>
      </c>
      <c r="AF25" s="115" t="str">
        <f t="shared" si="165"/>
        <v>Работал</v>
      </c>
      <c r="AG25" s="115" t="str">
        <f t="shared" si="165"/>
        <v>Работал</v>
      </c>
      <c r="AH25" s="115" t="str">
        <f t="shared" si="165"/>
        <v/>
      </c>
      <c r="AI25" s="115" t="str">
        <f t="shared" si="165"/>
        <v/>
      </c>
      <c r="AJ25" s="115" t="str">
        <f t="shared" si="165"/>
        <v/>
      </c>
    </row>
    <row r="26">
      <c r="A26" s="108">
        <v>31</v>
      </c>
      <c r="B26" s="113" t="str">
        <f>VLOOKUP($A26,Сотрудники!$A$3:$L$1202,2,0)</f>
        <v xml:space="preserve">Саринков Андрей</v>
      </c>
      <c r="C26" s="113" t="str">
        <f>VLOOKUP($A26,Сотрудники!$A$3:$L$1202,8,0)</f>
        <v>Москва</v>
      </c>
      <c r="D26" s="115" t="str">
        <f t="shared" si="165"/>
        <v>Работал</v>
      </c>
      <c r="E26" s="115" t="str">
        <f t="shared" si="165"/>
        <v>Работал</v>
      </c>
      <c r="F26" s="115" t="str">
        <f t="shared" si="165"/>
        <v>Работал</v>
      </c>
      <c r="G26" s="115" t="str">
        <f t="shared" si="165"/>
        <v>Работал</v>
      </c>
      <c r="H26" s="133" t="str">
        <f t="shared" si="165"/>
        <v/>
      </c>
      <c r="I26" s="133" t="str">
        <f t="shared" si="165"/>
        <v/>
      </c>
      <c r="J26" s="115" t="str">
        <f t="shared" si="165"/>
        <v>Работал</v>
      </c>
      <c r="K26" s="115" t="str">
        <f t="shared" si="165"/>
        <v>Работал</v>
      </c>
      <c r="L26" s="115" t="str">
        <f t="shared" si="165"/>
        <v>Работал</v>
      </c>
      <c r="M26" s="115" t="str">
        <f t="shared" si="165"/>
        <v>Работал</v>
      </c>
      <c r="N26" s="115" t="str">
        <f t="shared" si="165"/>
        <v>Работал</v>
      </c>
      <c r="O26" s="133" t="str">
        <f t="shared" si="165"/>
        <v/>
      </c>
      <c r="P26" s="133" t="str">
        <f t="shared" si="165"/>
        <v/>
      </c>
      <c r="Q26" s="115" t="str">
        <f t="shared" si="165"/>
        <v>Работал</v>
      </c>
      <c r="R26" s="115" t="str">
        <f t="shared" si="165"/>
        <v>Работал</v>
      </c>
      <c r="S26" s="115" t="str">
        <f t="shared" ref="S26:AJ26" si="166">IF(ISBLANK(S88),"",IF(S88=0,"Выходной",IF(S88&lt;&gt;0,"Работал","")))</f>
        <v>Работал</v>
      </c>
      <c r="T26" s="115" t="str">
        <f t="shared" si="166"/>
        <v>Работал</v>
      </c>
      <c r="U26" s="115" t="str">
        <f t="shared" si="166"/>
        <v>Работал</v>
      </c>
      <c r="V26" s="133" t="str">
        <f t="shared" si="166"/>
        <v/>
      </c>
      <c r="W26" s="133" t="str">
        <f t="shared" si="166"/>
        <v/>
      </c>
      <c r="X26" s="115" t="str">
        <f t="shared" si="166"/>
        <v>Работал</v>
      </c>
      <c r="Y26" s="115" t="str">
        <f t="shared" si="166"/>
        <v>Работал</v>
      </c>
      <c r="Z26" s="115" t="str">
        <f t="shared" si="166"/>
        <v>Работал</v>
      </c>
      <c r="AA26" s="115" t="str">
        <f t="shared" si="166"/>
        <v>Работал</v>
      </c>
      <c r="AB26" s="115" t="str">
        <f t="shared" si="166"/>
        <v>Работал</v>
      </c>
      <c r="AC26" s="133" t="str">
        <f t="shared" si="166"/>
        <v/>
      </c>
      <c r="AD26" s="133" t="str">
        <f t="shared" si="166"/>
        <v/>
      </c>
      <c r="AE26" s="115" t="str">
        <f t="shared" si="166"/>
        <v>Работал</v>
      </c>
      <c r="AF26" s="115" t="str">
        <f t="shared" si="166"/>
        <v>Работал</v>
      </c>
      <c r="AG26" s="115" t="str">
        <f t="shared" si="166"/>
        <v>Работал</v>
      </c>
      <c r="AH26" s="115" t="str">
        <f t="shared" si="166"/>
        <v/>
      </c>
      <c r="AI26" s="115" t="str">
        <f t="shared" si="166"/>
        <v/>
      </c>
      <c r="AJ26" s="115" t="str">
        <f t="shared" si="166"/>
        <v/>
      </c>
    </row>
    <row r="27">
      <c r="A27" s="108">
        <v>33</v>
      </c>
      <c r="B27" s="113" t="str">
        <f>VLOOKUP($A27,Сотрудники!$A$3:$L$1202,2,0)</f>
        <v xml:space="preserve">Киевский Сергей</v>
      </c>
      <c r="C27" s="113" t="str">
        <f>VLOOKUP($A27,Сотрудники!$A$3:$L$1202,8,0)</f>
        <v>Москва</v>
      </c>
      <c r="D27" s="115" t="str">
        <f t="shared" ref="D27:AJ42" si="167">IF(ISBLANK(D89),"",IF(D89=0,"Выходной",IF(D89&lt;&gt;0,"Работал","")))</f>
        <v>Работал</v>
      </c>
      <c r="E27" s="115" t="str">
        <f t="shared" si="167"/>
        <v>Работал</v>
      </c>
      <c r="F27" s="115" t="str">
        <f t="shared" si="167"/>
        <v>Работал</v>
      </c>
      <c r="G27" s="115" t="str">
        <f t="shared" si="167"/>
        <v>Работал</v>
      </c>
      <c r="H27" s="133" t="str">
        <f t="shared" si="167"/>
        <v/>
      </c>
      <c r="I27" s="133" t="str">
        <f t="shared" si="167"/>
        <v/>
      </c>
      <c r="J27" s="115" t="str">
        <f t="shared" si="167"/>
        <v>Работал</v>
      </c>
      <c r="K27" s="115" t="str">
        <f t="shared" si="167"/>
        <v>Работал</v>
      </c>
      <c r="L27" s="115" t="str">
        <f t="shared" si="167"/>
        <v>Работал</v>
      </c>
      <c r="M27" s="115" t="str">
        <f t="shared" si="167"/>
        <v>Работал</v>
      </c>
      <c r="N27" s="115" t="str">
        <f t="shared" si="167"/>
        <v>Работал</v>
      </c>
      <c r="O27" s="133" t="str">
        <f t="shared" si="167"/>
        <v/>
      </c>
      <c r="P27" s="133" t="str">
        <f t="shared" si="167"/>
        <v/>
      </c>
      <c r="Q27" s="115" t="str">
        <f t="shared" si="167"/>
        <v>Работал</v>
      </c>
      <c r="R27" s="115" t="str">
        <f t="shared" si="167"/>
        <v>Работал</v>
      </c>
      <c r="S27" s="115" t="str">
        <f t="shared" si="167"/>
        <v>Работал</v>
      </c>
      <c r="T27" s="115" t="str">
        <f t="shared" si="167"/>
        <v>Работал</v>
      </c>
      <c r="U27" s="115" t="str">
        <f t="shared" si="167"/>
        <v>Работал</v>
      </c>
      <c r="V27" s="133" t="str">
        <f t="shared" si="167"/>
        <v/>
      </c>
      <c r="W27" s="133" t="str">
        <f t="shared" si="167"/>
        <v/>
      </c>
      <c r="X27" s="115" t="str">
        <f t="shared" si="167"/>
        <v>Работал</v>
      </c>
      <c r="Y27" s="115" t="str">
        <f t="shared" si="167"/>
        <v>Работал</v>
      </c>
      <c r="Z27" s="115" t="str">
        <f t="shared" si="167"/>
        <v>Работал</v>
      </c>
      <c r="AA27" s="115" t="str">
        <f t="shared" si="167"/>
        <v>Работал</v>
      </c>
      <c r="AB27" s="115" t="str">
        <f t="shared" si="167"/>
        <v>Работал</v>
      </c>
      <c r="AC27" s="133" t="str">
        <f t="shared" si="167"/>
        <v/>
      </c>
      <c r="AD27" s="133" t="str">
        <f t="shared" si="167"/>
        <v/>
      </c>
      <c r="AE27" s="115" t="str">
        <f t="shared" si="167"/>
        <v>Работал</v>
      </c>
      <c r="AF27" s="115" t="str">
        <f t="shared" si="167"/>
        <v>Работал</v>
      </c>
      <c r="AG27" s="115" t="str">
        <f t="shared" si="167"/>
        <v>Работал</v>
      </c>
      <c r="AH27" s="115" t="str">
        <f t="shared" si="167"/>
        <v/>
      </c>
      <c r="AI27" s="115" t="str">
        <f t="shared" si="167"/>
        <v/>
      </c>
      <c r="AJ27" s="115" t="str">
        <f t="shared" si="167"/>
        <v/>
      </c>
    </row>
    <row r="28">
      <c r="A28" s="108">
        <v>35</v>
      </c>
      <c r="B28" s="113" t="str">
        <f>VLOOKUP($A28,Сотрудники!$A$3:$L$1202,2,0)</f>
        <v xml:space="preserve">Дмитриев Николай</v>
      </c>
      <c r="C28" s="113" t="str">
        <f>VLOOKUP($A28,Сотрудники!$A$3:$L$1202,8,0)</f>
        <v>Москва</v>
      </c>
      <c r="D28" s="115" t="str">
        <f t="shared" si="167"/>
        <v>Работал</v>
      </c>
      <c r="E28" s="115" t="str">
        <f t="shared" si="167"/>
        <v>Работал</v>
      </c>
      <c r="F28" s="115" t="str">
        <f t="shared" si="167"/>
        <v>Работал</v>
      </c>
      <c r="G28" s="115" t="str">
        <f t="shared" si="167"/>
        <v>Работал</v>
      </c>
      <c r="H28" s="133" t="str">
        <f t="shared" si="167"/>
        <v/>
      </c>
      <c r="I28" s="133" t="str">
        <f t="shared" si="167"/>
        <v/>
      </c>
      <c r="J28" s="115" t="str">
        <f t="shared" si="167"/>
        <v>Работал</v>
      </c>
      <c r="K28" s="115" t="str">
        <f t="shared" si="167"/>
        <v>Работал</v>
      </c>
      <c r="L28" s="115" t="str">
        <f t="shared" si="167"/>
        <v>Работал</v>
      </c>
      <c r="M28" s="115" t="str">
        <f t="shared" si="167"/>
        <v>Работал</v>
      </c>
      <c r="N28" s="115" t="str">
        <f t="shared" si="167"/>
        <v>Работал</v>
      </c>
      <c r="O28" s="133" t="str">
        <f t="shared" si="167"/>
        <v/>
      </c>
      <c r="P28" s="133" t="str">
        <f t="shared" si="167"/>
        <v/>
      </c>
      <c r="Q28" s="115" t="str">
        <f t="shared" si="167"/>
        <v>Работал</v>
      </c>
      <c r="R28" s="115" t="str">
        <f t="shared" si="167"/>
        <v>Работал</v>
      </c>
      <c r="S28" s="115" t="str">
        <f t="shared" si="167"/>
        <v>Работал</v>
      </c>
      <c r="T28" s="115" t="str">
        <f t="shared" si="167"/>
        <v>Работал</v>
      </c>
      <c r="U28" s="115" t="str">
        <f t="shared" si="167"/>
        <v>Работал</v>
      </c>
      <c r="V28" s="133" t="str">
        <f t="shared" si="167"/>
        <v/>
      </c>
      <c r="W28" s="133" t="str">
        <f t="shared" si="167"/>
        <v/>
      </c>
      <c r="X28" s="115" t="str">
        <f t="shared" si="167"/>
        <v>Работал</v>
      </c>
      <c r="Y28" s="115" t="str">
        <f t="shared" si="167"/>
        <v>Работал</v>
      </c>
      <c r="Z28" s="115" t="str">
        <f t="shared" si="167"/>
        <v>Работал</v>
      </c>
      <c r="AA28" s="115" t="str">
        <f t="shared" si="167"/>
        <v>Работал</v>
      </c>
      <c r="AB28" s="115" t="str">
        <f t="shared" si="167"/>
        <v>Работал</v>
      </c>
      <c r="AC28" s="133" t="str">
        <f t="shared" si="167"/>
        <v/>
      </c>
      <c r="AD28" s="133" t="str">
        <f t="shared" si="167"/>
        <v/>
      </c>
      <c r="AE28" s="115" t="str">
        <f t="shared" si="167"/>
        <v>Работал</v>
      </c>
      <c r="AF28" s="115" t="str">
        <f t="shared" si="167"/>
        <v>Работал</v>
      </c>
      <c r="AG28" s="115" t="str">
        <f t="shared" si="167"/>
        <v>Работал</v>
      </c>
      <c r="AH28" s="115" t="str">
        <f t="shared" si="167"/>
        <v/>
      </c>
      <c r="AI28" s="115" t="str">
        <f t="shared" si="167"/>
        <v/>
      </c>
      <c r="AJ28" s="115" t="str">
        <f t="shared" si="167"/>
        <v/>
      </c>
    </row>
    <row r="29">
      <c r="A29" s="108">
        <v>36</v>
      </c>
      <c r="B29" s="113" t="str">
        <f>VLOOKUP($A29,Сотрудники!$A$3:$L$1202,2,0)</f>
        <v xml:space="preserve">Юркин Николай</v>
      </c>
      <c r="C29" s="113" t="str">
        <f>VLOOKUP($A29,Сотрудники!$A$3:$L$1202,8,0)</f>
        <v>Москва</v>
      </c>
      <c r="D29" s="115" t="str">
        <f t="shared" si="167"/>
        <v>Работал</v>
      </c>
      <c r="E29" s="115" t="str">
        <f t="shared" si="167"/>
        <v>Работал</v>
      </c>
      <c r="F29" s="115" t="str">
        <f t="shared" si="167"/>
        <v>Работал</v>
      </c>
      <c r="G29" s="115" t="str">
        <f t="shared" si="167"/>
        <v>Работал</v>
      </c>
      <c r="H29" s="133" t="str">
        <f t="shared" si="167"/>
        <v/>
      </c>
      <c r="I29" s="133" t="str">
        <f t="shared" si="167"/>
        <v/>
      </c>
      <c r="J29" s="115" t="str">
        <f t="shared" si="167"/>
        <v>Работал</v>
      </c>
      <c r="K29" s="115" t="str">
        <f t="shared" si="167"/>
        <v>Работал</v>
      </c>
      <c r="L29" s="115" t="str">
        <f t="shared" si="167"/>
        <v>Работал</v>
      </c>
      <c r="M29" s="115" t="str">
        <f t="shared" si="167"/>
        <v>Работал</v>
      </c>
      <c r="N29" s="115" t="str">
        <f t="shared" si="167"/>
        <v>Работал</v>
      </c>
      <c r="O29" s="133" t="str">
        <f t="shared" si="167"/>
        <v/>
      </c>
      <c r="P29" s="133" t="str">
        <f t="shared" si="167"/>
        <v/>
      </c>
      <c r="Q29" s="115" t="str">
        <f t="shared" si="167"/>
        <v>Работал</v>
      </c>
      <c r="R29" s="115" t="str">
        <f t="shared" si="167"/>
        <v>Работал</v>
      </c>
      <c r="S29" s="115" t="str">
        <f t="shared" si="167"/>
        <v>Работал</v>
      </c>
      <c r="T29" s="115" t="str">
        <f t="shared" si="167"/>
        <v>Работал</v>
      </c>
      <c r="U29" s="115" t="str">
        <f t="shared" si="167"/>
        <v>Работал</v>
      </c>
      <c r="V29" s="133" t="str">
        <f t="shared" si="167"/>
        <v/>
      </c>
      <c r="W29" s="133" t="str">
        <f t="shared" si="167"/>
        <v/>
      </c>
      <c r="X29" s="115" t="str">
        <f t="shared" si="167"/>
        <v>Работал</v>
      </c>
      <c r="Y29" s="115" t="str">
        <f t="shared" si="167"/>
        <v>Работал</v>
      </c>
      <c r="Z29" s="115" t="str">
        <f t="shared" si="167"/>
        <v>Работал</v>
      </c>
      <c r="AA29" s="115" t="str">
        <f t="shared" si="167"/>
        <v>Работал</v>
      </c>
      <c r="AB29" s="115" t="str">
        <f t="shared" si="167"/>
        <v>Работал</v>
      </c>
      <c r="AC29" s="133" t="str">
        <f t="shared" si="167"/>
        <v/>
      </c>
      <c r="AD29" s="133" t="str">
        <f t="shared" si="167"/>
        <v/>
      </c>
      <c r="AE29" s="115" t="str">
        <f t="shared" si="167"/>
        <v>Работал</v>
      </c>
      <c r="AF29" s="115" t="str">
        <f t="shared" si="167"/>
        <v>Работал</v>
      </c>
      <c r="AG29" s="115" t="str">
        <f t="shared" si="167"/>
        <v>Работал</v>
      </c>
      <c r="AH29" s="115" t="str">
        <f t="shared" si="167"/>
        <v/>
      </c>
      <c r="AI29" s="115" t="str">
        <f t="shared" si="167"/>
        <v/>
      </c>
      <c r="AJ29" s="115" t="str">
        <f t="shared" si="167"/>
        <v/>
      </c>
    </row>
    <row r="30">
      <c r="A30" s="108">
        <v>37</v>
      </c>
      <c r="B30" s="113" t="str">
        <f>VLOOKUP($A30,Сотрудники!$A$3:$L$1202,2,0)</f>
        <v xml:space="preserve">Ионов Евгений</v>
      </c>
      <c r="C30" s="113" t="str">
        <f>VLOOKUP($A30,Сотрудники!$A$3:$L$1202,8,0)</f>
        <v>Москва</v>
      </c>
      <c r="D30" s="115" t="str">
        <f t="shared" si="167"/>
        <v>Выходной</v>
      </c>
      <c r="E30" s="115" t="str">
        <f t="shared" si="167"/>
        <v>Выходной</v>
      </c>
      <c r="F30" s="115" t="str">
        <f t="shared" si="167"/>
        <v>Выходной</v>
      </c>
      <c r="G30" s="115" t="str">
        <f t="shared" si="167"/>
        <v>Выходной</v>
      </c>
      <c r="H30" s="133" t="str">
        <f t="shared" si="167"/>
        <v>Выходной</v>
      </c>
      <c r="I30" s="133" t="str">
        <f t="shared" si="167"/>
        <v>Выходной</v>
      </c>
      <c r="J30" s="115" t="str">
        <f t="shared" si="167"/>
        <v>Выходной</v>
      </c>
      <c r="K30" s="115" t="str">
        <f t="shared" si="167"/>
        <v>Выходной</v>
      </c>
      <c r="L30" s="115" t="str">
        <f t="shared" si="167"/>
        <v>Выходной</v>
      </c>
      <c r="M30" s="115" t="str">
        <f t="shared" si="167"/>
        <v>Выходной</v>
      </c>
      <c r="N30" s="115" t="str">
        <f t="shared" si="167"/>
        <v>Выходной</v>
      </c>
      <c r="O30" s="133" t="str">
        <f t="shared" si="167"/>
        <v>Выходной</v>
      </c>
      <c r="P30" s="133" t="str">
        <f t="shared" si="167"/>
        <v>Выходной</v>
      </c>
      <c r="Q30" s="115" t="str">
        <f t="shared" si="167"/>
        <v>Работал</v>
      </c>
      <c r="R30" s="115" t="str">
        <f t="shared" si="167"/>
        <v>Работал</v>
      </c>
      <c r="S30" s="115" t="str">
        <f t="shared" si="167"/>
        <v>Работал</v>
      </c>
      <c r="T30" s="115" t="str">
        <f t="shared" si="167"/>
        <v>Работал</v>
      </c>
      <c r="U30" s="115" t="str">
        <f t="shared" si="167"/>
        <v>Работал</v>
      </c>
      <c r="V30" s="133" t="str">
        <f t="shared" si="167"/>
        <v/>
      </c>
      <c r="W30" s="133" t="str">
        <f t="shared" si="167"/>
        <v/>
      </c>
      <c r="X30" s="115" t="str">
        <f t="shared" si="167"/>
        <v>Работал</v>
      </c>
      <c r="Y30" s="115" t="str">
        <f t="shared" si="167"/>
        <v>Работал</v>
      </c>
      <c r="Z30" s="115" t="str">
        <f t="shared" si="167"/>
        <v>Работал</v>
      </c>
      <c r="AA30" s="115" t="str">
        <f t="shared" si="167"/>
        <v>Работал</v>
      </c>
      <c r="AB30" s="115" t="str">
        <f t="shared" si="167"/>
        <v>Работал</v>
      </c>
      <c r="AC30" s="133" t="str">
        <f t="shared" si="167"/>
        <v/>
      </c>
      <c r="AD30" s="133" t="str">
        <f t="shared" si="167"/>
        <v/>
      </c>
      <c r="AE30" s="115" t="str">
        <f t="shared" si="167"/>
        <v>Работал</v>
      </c>
      <c r="AF30" s="115" t="str">
        <f t="shared" si="167"/>
        <v>Работал</v>
      </c>
      <c r="AG30" s="115" t="str">
        <f t="shared" si="167"/>
        <v>Работал</v>
      </c>
      <c r="AH30" s="115" t="str">
        <f t="shared" si="167"/>
        <v/>
      </c>
      <c r="AI30" s="115" t="str">
        <f t="shared" si="167"/>
        <v/>
      </c>
      <c r="AJ30" s="115" t="str">
        <f t="shared" si="167"/>
        <v/>
      </c>
    </row>
    <row r="31">
      <c r="A31" s="108">
        <v>38</v>
      </c>
      <c r="B31" s="113" t="s">
        <v>129</v>
      </c>
      <c r="C31" s="113" t="str">
        <f>VLOOKUP($A31,Сотрудники!$A$3:$L$1202,8,0)</f>
        <v>Москва</v>
      </c>
      <c r="D31" s="115" t="str">
        <f t="shared" si="167"/>
        <v>Работал</v>
      </c>
      <c r="E31" s="115" t="str">
        <f t="shared" si="167"/>
        <v>Работал</v>
      </c>
      <c r="F31" s="115" t="str">
        <f t="shared" si="167"/>
        <v>Работал</v>
      </c>
      <c r="G31" s="115" t="str">
        <f t="shared" si="167"/>
        <v>Работал</v>
      </c>
      <c r="H31" s="133" t="str">
        <f t="shared" si="167"/>
        <v/>
      </c>
      <c r="I31" s="133" t="str">
        <f t="shared" si="167"/>
        <v/>
      </c>
      <c r="J31" s="115" t="str">
        <f t="shared" si="167"/>
        <v>Работал</v>
      </c>
      <c r="K31" s="115" t="str">
        <f t="shared" si="167"/>
        <v>Работал</v>
      </c>
      <c r="L31" s="115" t="str">
        <f t="shared" si="167"/>
        <v>Работал</v>
      </c>
      <c r="M31" s="115" t="str">
        <f t="shared" si="167"/>
        <v>Работал</v>
      </c>
      <c r="N31" s="115" t="str">
        <f t="shared" si="167"/>
        <v>Работал</v>
      </c>
      <c r="O31" s="133" t="str">
        <f t="shared" si="167"/>
        <v/>
      </c>
      <c r="P31" s="133" t="str">
        <f t="shared" si="167"/>
        <v/>
      </c>
      <c r="Q31" s="115" t="str">
        <f t="shared" si="167"/>
        <v>Работал</v>
      </c>
      <c r="R31" s="115" t="str">
        <f t="shared" si="167"/>
        <v>Работал</v>
      </c>
      <c r="S31" s="115" t="str">
        <f t="shared" si="167"/>
        <v>Работал</v>
      </c>
      <c r="T31" s="115" t="str">
        <f t="shared" si="167"/>
        <v>Работал</v>
      </c>
      <c r="U31" s="115" t="str">
        <f t="shared" si="167"/>
        <v>Работал</v>
      </c>
      <c r="V31" s="133" t="str">
        <f t="shared" si="167"/>
        <v/>
      </c>
      <c r="W31" s="133" t="str">
        <f t="shared" si="167"/>
        <v/>
      </c>
      <c r="X31" s="115" t="str">
        <f t="shared" si="167"/>
        <v>Выходной</v>
      </c>
      <c r="Y31" s="115" t="str">
        <f t="shared" si="167"/>
        <v>Выходной</v>
      </c>
      <c r="Z31" s="115" t="str">
        <f t="shared" si="167"/>
        <v>Выходной</v>
      </c>
      <c r="AA31" s="115" t="str">
        <f t="shared" si="167"/>
        <v>Выходной</v>
      </c>
      <c r="AB31" s="115" t="str">
        <f t="shared" si="167"/>
        <v>Выходной</v>
      </c>
      <c r="AC31" s="133" t="str">
        <f t="shared" si="167"/>
        <v>Выходной</v>
      </c>
      <c r="AD31" s="133" t="str">
        <f t="shared" si="167"/>
        <v>Выходной</v>
      </c>
      <c r="AE31" s="115" t="str">
        <f t="shared" si="167"/>
        <v>Выходной</v>
      </c>
      <c r="AF31" s="115" t="str">
        <f t="shared" si="167"/>
        <v>Выходной</v>
      </c>
      <c r="AG31" s="115" t="str">
        <f t="shared" si="167"/>
        <v>Выходной</v>
      </c>
      <c r="AH31" s="115" t="str">
        <f t="shared" si="167"/>
        <v/>
      </c>
      <c r="AI31" s="115" t="str">
        <f t="shared" si="167"/>
        <v/>
      </c>
      <c r="AJ31" s="115" t="str">
        <f t="shared" si="167"/>
        <v/>
      </c>
    </row>
    <row r="32">
      <c r="A32" s="108">
        <v>40</v>
      </c>
      <c r="B32" s="113" t="s">
        <v>130</v>
      </c>
      <c r="C32" s="113" t="str">
        <f>VLOOKUP($A32,Сотрудники!$A$3:$L$1202,8,0)</f>
        <v>Москва</v>
      </c>
      <c r="D32" s="115" t="str">
        <f t="shared" si="167"/>
        <v>Работал</v>
      </c>
      <c r="E32" s="115" t="str">
        <f t="shared" si="167"/>
        <v>Работал</v>
      </c>
      <c r="F32" s="115" t="str">
        <f t="shared" si="167"/>
        <v>Работал</v>
      </c>
      <c r="G32" s="115" t="str">
        <f t="shared" si="167"/>
        <v>Работал</v>
      </c>
      <c r="H32" s="133" t="str">
        <f t="shared" si="167"/>
        <v/>
      </c>
      <c r="I32" s="133" t="str">
        <f t="shared" si="167"/>
        <v/>
      </c>
      <c r="J32" s="115" t="str">
        <f t="shared" si="167"/>
        <v>Работал</v>
      </c>
      <c r="K32" s="115" t="str">
        <f t="shared" si="167"/>
        <v>Работал</v>
      </c>
      <c r="L32" s="115" t="str">
        <f t="shared" si="167"/>
        <v>Работал</v>
      </c>
      <c r="M32" s="115" t="str">
        <f t="shared" si="167"/>
        <v>Работал</v>
      </c>
      <c r="N32" s="115" t="str">
        <f t="shared" si="167"/>
        <v>Работал</v>
      </c>
      <c r="O32" s="133" t="str">
        <f t="shared" si="167"/>
        <v/>
      </c>
      <c r="P32" s="133" t="str">
        <f t="shared" si="167"/>
        <v/>
      </c>
      <c r="Q32" s="115" t="str">
        <f t="shared" si="167"/>
        <v>Работал</v>
      </c>
      <c r="R32" s="115" t="str">
        <f t="shared" si="167"/>
        <v>Работал</v>
      </c>
      <c r="S32" s="115" t="str">
        <f t="shared" si="167"/>
        <v>Работал</v>
      </c>
      <c r="T32" s="115" t="str">
        <f t="shared" si="167"/>
        <v>Работал</v>
      </c>
      <c r="U32" s="115" t="str">
        <f t="shared" si="167"/>
        <v>Работал</v>
      </c>
      <c r="V32" s="133" t="str">
        <f t="shared" si="167"/>
        <v/>
      </c>
      <c r="W32" s="133" t="str">
        <f t="shared" si="167"/>
        <v/>
      </c>
      <c r="X32" s="115" t="str">
        <f t="shared" si="167"/>
        <v>Работал</v>
      </c>
      <c r="Y32" s="115" t="str">
        <f t="shared" si="167"/>
        <v>Работал</v>
      </c>
      <c r="Z32" s="115" t="str">
        <f t="shared" si="167"/>
        <v>Работал</v>
      </c>
      <c r="AA32" s="115" t="str">
        <f t="shared" si="167"/>
        <v>Работал</v>
      </c>
      <c r="AB32" s="115" t="str">
        <f t="shared" si="167"/>
        <v>Работал</v>
      </c>
      <c r="AC32" s="133" t="str">
        <f t="shared" si="167"/>
        <v/>
      </c>
      <c r="AD32" s="133" t="str">
        <f t="shared" si="167"/>
        <v/>
      </c>
      <c r="AE32" s="115" t="str">
        <f t="shared" si="167"/>
        <v>Работал</v>
      </c>
      <c r="AF32" s="115" t="str">
        <f t="shared" si="167"/>
        <v>Работал</v>
      </c>
      <c r="AG32" s="115" t="str">
        <f t="shared" si="167"/>
        <v>Работал</v>
      </c>
      <c r="AH32" s="115" t="str">
        <f t="shared" si="167"/>
        <v/>
      </c>
      <c r="AI32" s="115" t="str">
        <f t="shared" si="167"/>
        <v/>
      </c>
      <c r="AJ32" s="115" t="str">
        <f t="shared" si="167"/>
        <v/>
      </c>
    </row>
    <row r="33">
      <c r="A33" s="108">
        <v>41</v>
      </c>
      <c r="B33" s="113" t="s">
        <v>132</v>
      </c>
      <c r="C33" s="113" t="str">
        <f>VLOOKUP($A33,Сотрудники!$A$3:$L$1202,8,0)</f>
        <v>Москва</v>
      </c>
      <c r="D33" s="115" t="str">
        <f t="shared" si="167"/>
        <v>Работал</v>
      </c>
      <c r="E33" s="115" t="str">
        <f t="shared" si="167"/>
        <v>Работал</v>
      </c>
      <c r="F33" s="115" t="str">
        <f t="shared" si="167"/>
        <v>Работал</v>
      </c>
      <c r="G33" s="115" t="str">
        <f t="shared" si="167"/>
        <v>Работал</v>
      </c>
      <c r="H33" s="133" t="str">
        <f t="shared" si="167"/>
        <v/>
      </c>
      <c r="I33" s="133" t="str">
        <f t="shared" si="167"/>
        <v/>
      </c>
      <c r="J33" s="115" t="str">
        <f t="shared" si="167"/>
        <v>Работал</v>
      </c>
      <c r="K33" s="115" t="str">
        <f t="shared" si="167"/>
        <v>Работал</v>
      </c>
      <c r="L33" s="115" t="str">
        <f t="shared" si="167"/>
        <v>Работал</v>
      </c>
      <c r="M33" s="115" t="str">
        <f t="shared" si="167"/>
        <v>Работал</v>
      </c>
      <c r="N33" s="115" t="str">
        <f t="shared" si="167"/>
        <v>Работал</v>
      </c>
      <c r="O33" s="133" t="str">
        <f t="shared" si="167"/>
        <v/>
      </c>
      <c r="P33" s="133" t="str">
        <f t="shared" si="167"/>
        <v/>
      </c>
      <c r="Q33" s="115" t="str">
        <f t="shared" si="167"/>
        <v>Работал</v>
      </c>
      <c r="R33" s="115" t="str">
        <f t="shared" si="167"/>
        <v>Работал</v>
      </c>
      <c r="S33" s="115" t="str">
        <f t="shared" si="167"/>
        <v>Работал</v>
      </c>
      <c r="T33" s="115" t="str">
        <f t="shared" si="167"/>
        <v>Работал</v>
      </c>
      <c r="U33" s="115" t="str">
        <f t="shared" si="167"/>
        <v>Работал</v>
      </c>
      <c r="V33" s="133" t="str">
        <f t="shared" si="167"/>
        <v/>
      </c>
      <c r="W33" s="133" t="str">
        <f t="shared" si="167"/>
        <v/>
      </c>
      <c r="X33" s="115" t="str">
        <f t="shared" si="167"/>
        <v>Работал</v>
      </c>
      <c r="Y33" s="115" t="str">
        <f t="shared" si="167"/>
        <v>Работал</v>
      </c>
      <c r="Z33" s="115" t="str">
        <f t="shared" si="167"/>
        <v>Работал</v>
      </c>
      <c r="AA33" s="115" t="str">
        <f t="shared" si="167"/>
        <v>Работал</v>
      </c>
      <c r="AB33" s="115" t="str">
        <f t="shared" si="167"/>
        <v>Работал</v>
      </c>
      <c r="AC33" s="133" t="str">
        <f t="shared" si="167"/>
        <v/>
      </c>
      <c r="AD33" s="133" t="str">
        <f t="shared" si="167"/>
        <v/>
      </c>
      <c r="AE33" s="115" t="str">
        <f t="shared" si="167"/>
        <v>Работал</v>
      </c>
      <c r="AF33" s="115" t="str">
        <f t="shared" si="167"/>
        <v>Работал</v>
      </c>
      <c r="AG33" s="115" t="str">
        <f t="shared" si="167"/>
        <v>Работал</v>
      </c>
      <c r="AH33" s="115" t="str">
        <f t="shared" si="167"/>
        <v/>
      </c>
      <c r="AI33" s="115" t="str">
        <f t="shared" si="167"/>
        <v/>
      </c>
      <c r="AJ33" s="115" t="str">
        <f t="shared" si="167"/>
        <v/>
      </c>
    </row>
    <row r="34">
      <c r="A34" s="108">
        <v>42</v>
      </c>
      <c r="B34" s="113" t="s">
        <v>134</v>
      </c>
      <c r="C34" s="113" t="str">
        <f>VLOOKUP($A34,Сотрудники!$A$3:$L$1202,8,0)</f>
        <v>Москва</v>
      </c>
      <c r="D34" s="115" t="str">
        <f t="shared" si="167"/>
        <v>Работал</v>
      </c>
      <c r="E34" s="115" t="str">
        <f t="shared" si="167"/>
        <v>Работал</v>
      </c>
      <c r="F34" s="115" t="str">
        <f t="shared" si="167"/>
        <v>Работал</v>
      </c>
      <c r="G34" s="115" t="str">
        <f t="shared" si="167"/>
        <v>Работал</v>
      </c>
      <c r="H34" s="133" t="str">
        <f t="shared" si="167"/>
        <v/>
      </c>
      <c r="I34" s="133" t="str">
        <f t="shared" si="167"/>
        <v/>
      </c>
      <c r="J34" s="115" t="str">
        <f t="shared" si="167"/>
        <v>Работал</v>
      </c>
      <c r="K34" s="115" t="str">
        <f t="shared" si="167"/>
        <v>Работал</v>
      </c>
      <c r="L34" s="115" t="str">
        <f t="shared" si="167"/>
        <v>Работал</v>
      </c>
      <c r="M34" s="115" t="str">
        <f t="shared" si="167"/>
        <v>Работал</v>
      </c>
      <c r="N34" s="115" t="str">
        <f t="shared" si="167"/>
        <v>Работал</v>
      </c>
      <c r="O34" s="133" t="str">
        <f t="shared" si="167"/>
        <v/>
      </c>
      <c r="P34" s="133" t="str">
        <f t="shared" si="167"/>
        <v/>
      </c>
      <c r="Q34" s="115" t="str">
        <f t="shared" si="167"/>
        <v>Работал</v>
      </c>
      <c r="R34" s="115" t="str">
        <f t="shared" si="167"/>
        <v>Работал</v>
      </c>
      <c r="S34" s="115" t="str">
        <f t="shared" si="167"/>
        <v>Работал</v>
      </c>
      <c r="T34" s="115" t="str">
        <f t="shared" si="167"/>
        <v>Работал</v>
      </c>
      <c r="U34" s="115" t="str">
        <f t="shared" si="167"/>
        <v>Работал</v>
      </c>
      <c r="V34" s="133" t="str">
        <f t="shared" si="167"/>
        <v/>
      </c>
      <c r="W34" s="133" t="str">
        <f t="shared" si="167"/>
        <v/>
      </c>
      <c r="X34" s="115" t="str">
        <f t="shared" si="167"/>
        <v>Работал</v>
      </c>
      <c r="Y34" s="115" t="str">
        <f t="shared" si="167"/>
        <v>Работал</v>
      </c>
      <c r="Z34" s="115" t="str">
        <f t="shared" si="167"/>
        <v>Работал</v>
      </c>
      <c r="AA34" s="115" t="str">
        <f t="shared" si="167"/>
        <v>Работал</v>
      </c>
      <c r="AB34" s="115" t="str">
        <f t="shared" ref="AB34:AJ34" si="168">IF(ISBLANK(AB96),"",IF(AB96=0,"Выходной",IF(AB96&lt;&gt;0,"Работал","")))</f>
        <v>Работал</v>
      </c>
      <c r="AC34" s="133" t="str">
        <f t="shared" si="168"/>
        <v/>
      </c>
      <c r="AD34" s="133" t="str">
        <f t="shared" si="168"/>
        <v/>
      </c>
      <c r="AE34" s="115" t="str">
        <f t="shared" si="168"/>
        <v>Работал</v>
      </c>
      <c r="AF34" s="115" t="str">
        <f t="shared" si="168"/>
        <v>Работал</v>
      </c>
      <c r="AG34" s="115" t="str">
        <f t="shared" si="168"/>
        <v>Работал</v>
      </c>
      <c r="AH34" s="115" t="str">
        <f t="shared" si="168"/>
        <v/>
      </c>
      <c r="AI34" s="115" t="str">
        <f t="shared" si="168"/>
        <v/>
      </c>
      <c r="AJ34" s="115" t="str">
        <f t="shared" si="168"/>
        <v/>
      </c>
    </row>
    <row r="35">
      <c r="A35" s="108">
        <v>43</v>
      </c>
      <c r="B35" s="113" t="s">
        <v>135</v>
      </c>
      <c r="C35" s="113" t="str">
        <f>VLOOKUP($A35,Сотрудники!$A$3:$L$1202,8,0)</f>
        <v>Москва</v>
      </c>
      <c r="D35" s="115" t="str">
        <f t="shared" si="167"/>
        <v>Работал</v>
      </c>
      <c r="E35" s="115" t="str">
        <f t="shared" si="167"/>
        <v>Работал</v>
      </c>
      <c r="F35" s="115" t="str">
        <f t="shared" si="167"/>
        <v>Работал</v>
      </c>
      <c r="G35" s="115" t="str">
        <f t="shared" si="167"/>
        <v>Работал</v>
      </c>
      <c r="H35" s="133" t="str">
        <f t="shared" si="167"/>
        <v/>
      </c>
      <c r="I35" s="133" t="str">
        <f t="shared" si="167"/>
        <v/>
      </c>
      <c r="J35" s="115" t="str">
        <f t="shared" si="167"/>
        <v>Работал</v>
      </c>
      <c r="K35" s="115" t="str">
        <f t="shared" si="167"/>
        <v>Работал</v>
      </c>
      <c r="L35" s="115" t="str">
        <f t="shared" si="167"/>
        <v>Работал</v>
      </c>
      <c r="M35" s="115" t="str">
        <f t="shared" si="167"/>
        <v>Работал</v>
      </c>
      <c r="N35" s="115" t="str">
        <f t="shared" si="167"/>
        <v>Работал</v>
      </c>
      <c r="O35" s="133" t="str">
        <f t="shared" si="167"/>
        <v/>
      </c>
      <c r="P35" s="133" t="str">
        <f t="shared" si="167"/>
        <v/>
      </c>
      <c r="Q35" s="115" t="str">
        <f t="shared" si="167"/>
        <v>Работал</v>
      </c>
      <c r="R35" s="115" t="str">
        <f t="shared" si="167"/>
        <v>Работал</v>
      </c>
      <c r="S35" s="115" t="str">
        <f t="shared" si="167"/>
        <v>Работал</v>
      </c>
      <c r="T35" s="115" t="str">
        <f t="shared" si="167"/>
        <v>Работал</v>
      </c>
      <c r="U35" s="115" t="str">
        <f t="shared" si="167"/>
        <v>Работал</v>
      </c>
      <c r="V35" s="133" t="str">
        <f t="shared" si="167"/>
        <v/>
      </c>
      <c r="W35" s="133" t="str">
        <f t="shared" si="167"/>
        <v/>
      </c>
      <c r="X35" s="115" t="str">
        <f t="shared" si="167"/>
        <v>Работал</v>
      </c>
      <c r="Y35" s="115" t="str">
        <f t="shared" si="167"/>
        <v>Работал</v>
      </c>
      <c r="Z35" s="115" t="str">
        <f t="shared" si="167"/>
        <v>Работал</v>
      </c>
      <c r="AA35" s="115" t="str">
        <f t="shared" si="167"/>
        <v>Работал</v>
      </c>
      <c r="AB35" s="115" t="str">
        <f t="shared" si="167"/>
        <v>Работал</v>
      </c>
      <c r="AC35" s="133" t="str">
        <f t="shared" si="167"/>
        <v/>
      </c>
      <c r="AD35" s="133" t="str">
        <f t="shared" si="167"/>
        <v/>
      </c>
      <c r="AE35" s="115" t="str">
        <f t="shared" si="167"/>
        <v>Работал</v>
      </c>
      <c r="AF35" s="115" t="str">
        <f t="shared" si="167"/>
        <v>Работал</v>
      </c>
      <c r="AG35" s="115" t="str">
        <f t="shared" si="167"/>
        <v>Работал</v>
      </c>
      <c r="AH35" s="115" t="str">
        <f t="shared" si="167"/>
        <v/>
      </c>
      <c r="AI35" s="115" t="str">
        <f t="shared" si="167"/>
        <v/>
      </c>
      <c r="AJ35" s="115" t="str">
        <f t="shared" si="167"/>
        <v/>
      </c>
    </row>
    <row r="36">
      <c r="A36" s="108">
        <v>44</v>
      </c>
      <c r="B36" s="113" t="s">
        <v>139</v>
      </c>
      <c r="C36" s="113" t="str">
        <f>VLOOKUP($A36,Сотрудники!$A$3:$L$1202,8,0)</f>
        <v>Москва</v>
      </c>
      <c r="D36" s="115" t="str">
        <f t="shared" si="167"/>
        <v>Работал</v>
      </c>
      <c r="E36" s="115" t="str">
        <f t="shared" si="167"/>
        <v>Работал</v>
      </c>
      <c r="F36" s="115" t="str">
        <f t="shared" si="167"/>
        <v>Работал</v>
      </c>
      <c r="G36" s="115" t="str">
        <f t="shared" si="167"/>
        <v>Работал</v>
      </c>
      <c r="H36" s="133" t="str">
        <f t="shared" si="167"/>
        <v/>
      </c>
      <c r="I36" s="133" t="str">
        <f t="shared" si="167"/>
        <v/>
      </c>
      <c r="J36" s="115" t="str">
        <f t="shared" si="167"/>
        <v>Работал</v>
      </c>
      <c r="K36" s="115" t="str">
        <f t="shared" si="167"/>
        <v>Работал</v>
      </c>
      <c r="L36" s="115" t="str">
        <f t="shared" si="167"/>
        <v>Работал</v>
      </c>
      <c r="M36" s="115" t="str">
        <f t="shared" si="167"/>
        <v>Работал</v>
      </c>
      <c r="N36" s="115" t="str">
        <f t="shared" si="167"/>
        <v>Работал</v>
      </c>
      <c r="O36" s="133" t="str">
        <f t="shared" si="167"/>
        <v/>
      </c>
      <c r="P36" s="133" t="str">
        <f t="shared" si="167"/>
        <v/>
      </c>
      <c r="Q36" s="115" t="str">
        <f t="shared" si="167"/>
        <v>Работал</v>
      </c>
      <c r="R36" s="115" t="str">
        <f t="shared" si="167"/>
        <v>Работал</v>
      </c>
      <c r="S36" s="115" t="str">
        <f t="shared" si="167"/>
        <v>Работал</v>
      </c>
      <c r="T36" s="115" t="str">
        <f t="shared" si="167"/>
        <v>Работал</v>
      </c>
      <c r="U36" s="115" t="str">
        <f t="shared" si="167"/>
        <v>Работал</v>
      </c>
      <c r="V36" s="133" t="str">
        <f t="shared" si="167"/>
        <v/>
      </c>
      <c r="W36" s="133" t="str">
        <f t="shared" si="167"/>
        <v/>
      </c>
      <c r="X36" s="115" t="str">
        <f t="shared" si="167"/>
        <v>Работал</v>
      </c>
      <c r="Y36" s="115" t="str">
        <f t="shared" si="167"/>
        <v>Работал</v>
      </c>
      <c r="Z36" s="115" t="str">
        <f t="shared" si="167"/>
        <v>Работал</v>
      </c>
      <c r="AA36" s="115" t="str">
        <f t="shared" si="167"/>
        <v>Работал</v>
      </c>
      <c r="AB36" s="115" t="str">
        <f t="shared" si="167"/>
        <v>Работал</v>
      </c>
      <c r="AC36" s="133" t="str">
        <f t="shared" si="167"/>
        <v/>
      </c>
      <c r="AD36" s="133" t="str">
        <f t="shared" si="167"/>
        <v/>
      </c>
      <c r="AE36" s="115" t="str">
        <f t="shared" si="167"/>
        <v>Работал</v>
      </c>
      <c r="AF36" s="115" t="str">
        <f t="shared" si="167"/>
        <v>Работал</v>
      </c>
      <c r="AG36" s="115" t="str">
        <f t="shared" si="167"/>
        <v>Работал</v>
      </c>
      <c r="AH36" s="115" t="str">
        <f t="shared" si="167"/>
        <v/>
      </c>
      <c r="AI36" s="115" t="str">
        <f t="shared" si="167"/>
        <v/>
      </c>
      <c r="AJ36" s="115" t="str">
        <f t="shared" si="167"/>
        <v/>
      </c>
    </row>
    <row r="37">
      <c r="A37" s="108">
        <v>45</v>
      </c>
      <c r="B37" s="113" t="s">
        <v>137</v>
      </c>
      <c r="C37" s="113" t="str">
        <f>VLOOKUP($A37,Сотрудники!$A$3:$L$1202,8,0)</f>
        <v>Москва</v>
      </c>
      <c r="D37" s="115" t="str">
        <f t="shared" si="167"/>
        <v>Работал</v>
      </c>
      <c r="E37" s="115" t="str">
        <f t="shared" si="167"/>
        <v>Работал</v>
      </c>
      <c r="F37" s="115" t="str">
        <f t="shared" si="167"/>
        <v>Работал</v>
      </c>
      <c r="G37" s="115" t="str">
        <f t="shared" si="167"/>
        <v>Работал</v>
      </c>
      <c r="H37" s="133" t="str">
        <f t="shared" si="167"/>
        <v/>
      </c>
      <c r="I37" s="133" t="str">
        <f t="shared" si="167"/>
        <v/>
      </c>
      <c r="J37" s="115" t="str">
        <f t="shared" si="167"/>
        <v>Работал</v>
      </c>
      <c r="K37" s="115" t="str">
        <f t="shared" si="167"/>
        <v>Работал</v>
      </c>
      <c r="L37" s="115" t="str">
        <f t="shared" si="167"/>
        <v>Работал</v>
      </c>
      <c r="M37" s="115" t="str">
        <f t="shared" si="167"/>
        <v>Работал</v>
      </c>
      <c r="N37" s="115" t="str">
        <f t="shared" si="167"/>
        <v>Работал</v>
      </c>
      <c r="O37" s="133" t="str">
        <f t="shared" si="167"/>
        <v/>
      </c>
      <c r="P37" s="133" t="str">
        <f t="shared" si="167"/>
        <v/>
      </c>
      <c r="Q37" s="115" t="str">
        <f t="shared" si="167"/>
        <v>Работал</v>
      </c>
      <c r="R37" s="115" t="str">
        <f t="shared" si="167"/>
        <v>Работал</v>
      </c>
      <c r="S37" s="115" t="str">
        <f t="shared" si="167"/>
        <v>Работал</v>
      </c>
      <c r="T37" s="115" t="str">
        <f t="shared" si="167"/>
        <v>Работал</v>
      </c>
      <c r="U37" s="115" t="str">
        <f t="shared" si="167"/>
        <v>Работал</v>
      </c>
      <c r="V37" s="133" t="str">
        <f t="shared" si="167"/>
        <v/>
      </c>
      <c r="W37" s="133" t="str">
        <f t="shared" si="167"/>
        <v/>
      </c>
      <c r="X37" s="115" t="str">
        <f t="shared" si="167"/>
        <v>Работал</v>
      </c>
      <c r="Y37" s="115" t="str">
        <f t="shared" si="167"/>
        <v>Работал</v>
      </c>
      <c r="Z37" s="115" t="str">
        <f t="shared" si="167"/>
        <v>Работал</v>
      </c>
      <c r="AA37" s="115" t="str">
        <f t="shared" si="167"/>
        <v>Работал</v>
      </c>
      <c r="AB37" s="115" t="str">
        <f t="shared" si="167"/>
        <v>Работал</v>
      </c>
      <c r="AC37" s="133" t="str">
        <f t="shared" si="167"/>
        <v/>
      </c>
      <c r="AD37" s="133" t="str">
        <f t="shared" si="167"/>
        <v/>
      </c>
      <c r="AE37" s="115" t="str">
        <f t="shared" si="167"/>
        <v>Работал</v>
      </c>
      <c r="AF37" s="115" t="str">
        <f t="shared" si="167"/>
        <v>Работал</v>
      </c>
      <c r="AG37" s="115" t="str">
        <f t="shared" si="167"/>
        <v>Работал</v>
      </c>
      <c r="AH37" s="115" t="str">
        <f t="shared" si="167"/>
        <v/>
      </c>
      <c r="AI37" s="115" t="str">
        <f t="shared" si="167"/>
        <v/>
      </c>
      <c r="AJ37" s="115" t="str">
        <f t="shared" si="167"/>
        <v/>
      </c>
    </row>
    <row r="38">
      <c r="A38" s="108">
        <v>46</v>
      </c>
      <c r="B38" s="113" t="s">
        <v>143</v>
      </c>
      <c r="C38" s="113" t="str">
        <f>VLOOKUP($A38,Сотрудники!$A$3:$L$1202,8,0)</f>
        <v>Екатеринбург</v>
      </c>
      <c r="D38" s="115" t="str">
        <f t="shared" si="167"/>
        <v>Работал</v>
      </c>
      <c r="E38" s="115" t="str">
        <f t="shared" si="167"/>
        <v>Работал</v>
      </c>
      <c r="F38" s="115" t="str">
        <f t="shared" si="167"/>
        <v>Работал</v>
      </c>
      <c r="G38" s="115" t="str">
        <f t="shared" si="167"/>
        <v>Работал</v>
      </c>
      <c r="H38" s="133" t="str">
        <f t="shared" si="167"/>
        <v/>
      </c>
      <c r="I38" s="133" t="str">
        <f t="shared" si="167"/>
        <v/>
      </c>
      <c r="J38" s="115" t="str">
        <f t="shared" si="167"/>
        <v>Работал</v>
      </c>
      <c r="K38" s="115" t="str">
        <f t="shared" si="167"/>
        <v>Работал</v>
      </c>
      <c r="L38" s="115" t="str">
        <f t="shared" si="167"/>
        <v>Работал</v>
      </c>
      <c r="M38" s="115" t="str">
        <f t="shared" si="167"/>
        <v>Работал</v>
      </c>
      <c r="N38" s="115" t="str">
        <f t="shared" si="167"/>
        <v>Работал</v>
      </c>
      <c r="O38" s="133" t="str">
        <f t="shared" si="167"/>
        <v/>
      </c>
      <c r="P38" s="133" t="str">
        <f t="shared" si="167"/>
        <v/>
      </c>
      <c r="Q38" s="115" t="str">
        <f t="shared" si="167"/>
        <v>Работал</v>
      </c>
      <c r="R38" s="115" t="str">
        <f t="shared" si="167"/>
        <v>Работал</v>
      </c>
      <c r="S38" s="115" t="str">
        <f t="shared" si="167"/>
        <v>Работал</v>
      </c>
      <c r="T38" s="115" t="str">
        <f t="shared" si="167"/>
        <v>Работал</v>
      </c>
      <c r="U38" s="115" t="str">
        <f t="shared" si="167"/>
        <v>Работал</v>
      </c>
      <c r="V38" s="133" t="str">
        <f t="shared" si="167"/>
        <v/>
      </c>
      <c r="W38" s="133" t="str">
        <f t="shared" si="167"/>
        <v/>
      </c>
      <c r="X38" s="115" t="str">
        <f t="shared" si="167"/>
        <v>Работал</v>
      </c>
      <c r="Y38" s="115" t="str">
        <f t="shared" si="167"/>
        <v>Работал</v>
      </c>
      <c r="Z38" s="115" t="str">
        <f t="shared" si="167"/>
        <v>Работал</v>
      </c>
      <c r="AA38" s="115" t="str">
        <f t="shared" si="167"/>
        <v>Работал</v>
      </c>
      <c r="AB38" s="115" t="str">
        <f t="shared" si="167"/>
        <v>Работал</v>
      </c>
      <c r="AC38" s="133" t="str">
        <f t="shared" si="167"/>
        <v/>
      </c>
      <c r="AD38" s="133" t="str">
        <f t="shared" si="167"/>
        <v/>
      </c>
      <c r="AE38" s="115" t="str">
        <f t="shared" si="167"/>
        <v>Работал</v>
      </c>
      <c r="AF38" s="115" t="str">
        <f t="shared" si="167"/>
        <v>Работал</v>
      </c>
      <c r="AG38" s="115" t="str">
        <f t="shared" si="167"/>
        <v>Работал</v>
      </c>
      <c r="AH38" s="115" t="str">
        <f t="shared" si="167"/>
        <v/>
      </c>
      <c r="AI38" s="115" t="str">
        <f t="shared" si="167"/>
        <v/>
      </c>
      <c r="AJ38" s="115" t="str">
        <f t="shared" si="167"/>
        <v/>
      </c>
    </row>
    <row r="39">
      <c r="A39" s="108">
        <v>47</v>
      </c>
      <c r="B39" s="113" t="s">
        <v>141</v>
      </c>
      <c r="C39" s="113" t="str">
        <f>VLOOKUP($A39,Сотрудники!$A$3:$L$1202,8,0)</f>
        <v>Москва</v>
      </c>
      <c r="D39" s="115" t="str">
        <f t="shared" si="167"/>
        <v>Работал</v>
      </c>
      <c r="E39" s="115" t="str">
        <f t="shared" si="167"/>
        <v>Работал</v>
      </c>
      <c r="F39" s="115" t="str">
        <f t="shared" si="167"/>
        <v>Работал</v>
      </c>
      <c r="G39" s="115" t="str">
        <f t="shared" si="167"/>
        <v>Работал</v>
      </c>
      <c r="H39" s="133" t="str">
        <f t="shared" si="167"/>
        <v/>
      </c>
      <c r="I39" s="133" t="str">
        <f t="shared" si="167"/>
        <v/>
      </c>
      <c r="J39" s="115" t="str">
        <f t="shared" si="167"/>
        <v>Работал</v>
      </c>
      <c r="K39" s="115" t="str">
        <f t="shared" si="167"/>
        <v>Работал</v>
      </c>
      <c r="L39" s="115" t="str">
        <f t="shared" si="167"/>
        <v>Работал</v>
      </c>
      <c r="M39" s="115" t="str">
        <f t="shared" si="167"/>
        <v>Работал</v>
      </c>
      <c r="N39" s="115" t="str">
        <f t="shared" si="167"/>
        <v>Работал</v>
      </c>
      <c r="O39" s="133" t="str">
        <f t="shared" si="167"/>
        <v/>
      </c>
      <c r="P39" s="133" t="str">
        <f t="shared" si="167"/>
        <v/>
      </c>
      <c r="Q39" s="115" t="str">
        <f t="shared" si="167"/>
        <v>Работал</v>
      </c>
      <c r="R39" s="115" t="str">
        <f t="shared" si="167"/>
        <v>Работал</v>
      </c>
      <c r="S39" s="115" t="str">
        <f t="shared" si="167"/>
        <v>Работал</v>
      </c>
      <c r="T39" s="115" t="str">
        <f t="shared" si="167"/>
        <v>Работал</v>
      </c>
      <c r="U39" s="115" t="str">
        <f t="shared" si="167"/>
        <v>Работал</v>
      </c>
      <c r="V39" s="133" t="str">
        <f t="shared" si="167"/>
        <v/>
      </c>
      <c r="W39" s="133" t="str">
        <f t="shared" si="167"/>
        <v/>
      </c>
      <c r="X39" s="115" t="str">
        <f t="shared" si="167"/>
        <v>Работал</v>
      </c>
      <c r="Y39" s="115" t="str">
        <f t="shared" si="167"/>
        <v>Работал</v>
      </c>
      <c r="Z39" s="115" t="str">
        <f t="shared" si="167"/>
        <v>Работал</v>
      </c>
      <c r="AA39" s="115" t="str">
        <f t="shared" si="167"/>
        <v>Работал</v>
      </c>
      <c r="AB39" s="115" t="str">
        <f t="shared" si="167"/>
        <v>Работал</v>
      </c>
      <c r="AC39" s="133" t="str">
        <f t="shared" si="167"/>
        <v/>
      </c>
      <c r="AD39" s="133" t="str">
        <f t="shared" si="167"/>
        <v/>
      </c>
      <c r="AE39" s="115" t="str">
        <f t="shared" si="167"/>
        <v>Работал</v>
      </c>
      <c r="AF39" s="115" t="str">
        <f t="shared" si="167"/>
        <v>Работал</v>
      </c>
      <c r="AG39" s="115" t="str">
        <f t="shared" si="167"/>
        <v>Работал</v>
      </c>
      <c r="AH39" s="115" t="str">
        <f t="shared" si="167"/>
        <v/>
      </c>
      <c r="AI39" s="115" t="str">
        <f t="shared" si="167"/>
        <v/>
      </c>
      <c r="AJ39" s="115" t="str">
        <f t="shared" si="167"/>
        <v/>
      </c>
    </row>
    <row r="40">
      <c r="A40" s="108">
        <v>48</v>
      </c>
      <c r="B40" s="113" t="s">
        <v>148</v>
      </c>
      <c r="C40" s="113" t="str">
        <f>VLOOKUP($A40,Сотрудники!$A$3:$L$1202,8,0)</f>
        <v>Барнаул</v>
      </c>
      <c r="D40" s="115" t="str">
        <f t="shared" si="167"/>
        <v>Работал</v>
      </c>
      <c r="E40" s="115" t="str">
        <f t="shared" si="167"/>
        <v>Работал</v>
      </c>
      <c r="F40" s="115" t="str">
        <f t="shared" si="167"/>
        <v>Работал</v>
      </c>
      <c r="G40" s="115" t="str">
        <f t="shared" si="167"/>
        <v>Работал</v>
      </c>
      <c r="H40" s="133" t="str">
        <f t="shared" si="167"/>
        <v/>
      </c>
      <c r="I40" s="133" t="str">
        <f t="shared" si="167"/>
        <v/>
      </c>
      <c r="J40" s="115" t="str">
        <f t="shared" si="167"/>
        <v>Работал</v>
      </c>
      <c r="K40" s="115" t="str">
        <f t="shared" si="167"/>
        <v>Работал</v>
      </c>
      <c r="L40" s="115" t="str">
        <f t="shared" si="167"/>
        <v>Работал</v>
      </c>
      <c r="M40" s="115" t="str">
        <f t="shared" si="167"/>
        <v>Работал</v>
      </c>
      <c r="N40" s="115" t="str">
        <f t="shared" si="167"/>
        <v>Работал</v>
      </c>
      <c r="O40" s="133" t="str">
        <f t="shared" si="167"/>
        <v/>
      </c>
      <c r="P40" s="133" t="str">
        <f t="shared" si="167"/>
        <v/>
      </c>
      <c r="Q40" s="115" t="str">
        <f t="shared" si="167"/>
        <v>Работал</v>
      </c>
      <c r="R40" s="115" t="str">
        <f t="shared" si="167"/>
        <v>Работал</v>
      </c>
      <c r="S40" s="115" t="str">
        <f t="shared" si="167"/>
        <v>Работал</v>
      </c>
      <c r="T40" s="115" t="str">
        <f t="shared" si="167"/>
        <v>Работал</v>
      </c>
      <c r="U40" s="115" t="str">
        <f t="shared" si="167"/>
        <v>Работал</v>
      </c>
      <c r="V40" s="133" t="str">
        <f t="shared" si="167"/>
        <v/>
      </c>
      <c r="W40" s="133" t="str">
        <f t="shared" si="167"/>
        <v/>
      </c>
      <c r="X40" s="115" t="str">
        <f t="shared" si="167"/>
        <v>Работал</v>
      </c>
      <c r="Y40" s="115" t="str">
        <f t="shared" si="167"/>
        <v>Работал</v>
      </c>
      <c r="Z40" s="115" t="str">
        <f t="shared" si="167"/>
        <v>Работал</v>
      </c>
      <c r="AA40" s="115" t="str">
        <f t="shared" si="167"/>
        <v>Работал</v>
      </c>
      <c r="AB40" s="115" t="str">
        <f t="shared" si="167"/>
        <v>Работал</v>
      </c>
      <c r="AC40" s="133" t="str">
        <f t="shared" si="167"/>
        <v/>
      </c>
      <c r="AD40" s="133" t="str">
        <f t="shared" si="167"/>
        <v/>
      </c>
      <c r="AE40" s="115" t="str">
        <f t="shared" si="167"/>
        <v>Работал</v>
      </c>
      <c r="AF40" s="115" t="str">
        <f t="shared" si="167"/>
        <v>Работал</v>
      </c>
      <c r="AG40" s="115" t="str">
        <f t="shared" si="167"/>
        <v>Работал</v>
      </c>
      <c r="AH40" s="115" t="str">
        <f t="shared" si="167"/>
        <v/>
      </c>
      <c r="AI40" s="115" t="str">
        <f t="shared" si="167"/>
        <v/>
      </c>
      <c r="AJ40" s="115" t="str">
        <f t="shared" si="167"/>
        <v/>
      </c>
    </row>
    <row r="41">
      <c r="A41" s="108">
        <v>49</v>
      </c>
      <c r="B41" s="113" t="s">
        <v>145</v>
      </c>
      <c r="C41" s="113" t="str">
        <f>VLOOKUP($A41,Сотрудники!$A$3:$L$1202,8,0)</f>
        <v>Москва</v>
      </c>
      <c r="D41" s="115" t="str">
        <f t="shared" si="167"/>
        <v>Работал</v>
      </c>
      <c r="E41" s="115" t="str">
        <f t="shared" si="167"/>
        <v>Работал</v>
      </c>
      <c r="F41" s="115" t="str">
        <f t="shared" si="167"/>
        <v>Работал</v>
      </c>
      <c r="G41" s="115" t="str">
        <f t="shared" si="167"/>
        <v>Работал</v>
      </c>
      <c r="H41" s="133" t="str">
        <f t="shared" si="167"/>
        <v/>
      </c>
      <c r="I41" s="133" t="str">
        <f t="shared" si="167"/>
        <v/>
      </c>
      <c r="J41" s="115" t="str">
        <f t="shared" si="167"/>
        <v>Работал</v>
      </c>
      <c r="K41" s="115" t="str">
        <f t="shared" si="167"/>
        <v>Работал</v>
      </c>
      <c r="L41" s="115" t="str">
        <f t="shared" si="167"/>
        <v>Работал</v>
      </c>
      <c r="M41" s="115" t="str">
        <f t="shared" si="167"/>
        <v>Работал</v>
      </c>
      <c r="N41" s="115" t="str">
        <f t="shared" si="167"/>
        <v>Работал</v>
      </c>
      <c r="O41" s="133" t="str">
        <f t="shared" si="167"/>
        <v/>
      </c>
      <c r="P41" s="133" t="str">
        <f t="shared" si="167"/>
        <v/>
      </c>
      <c r="Q41" s="115" t="str">
        <f t="shared" si="167"/>
        <v>Работал</v>
      </c>
      <c r="R41" s="115" t="str">
        <f t="shared" si="167"/>
        <v>Работал</v>
      </c>
      <c r="S41" s="115" t="str">
        <f t="shared" si="167"/>
        <v>Работал</v>
      </c>
      <c r="T41" s="115" t="str">
        <f t="shared" si="167"/>
        <v>Работал</v>
      </c>
      <c r="U41" s="115" t="str">
        <f t="shared" si="167"/>
        <v>Работал</v>
      </c>
      <c r="V41" s="133" t="str">
        <f t="shared" si="167"/>
        <v/>
      </c>
      <c r="W41" s="133" t="str">
        <f t="shared" si="167"/>
        <v/>
      </c>
      <c r="X41" s="115" t="str">
        <f t="shared" si="167"/>
        <v>Работал</v>
      </c>
      <c r="Y41" s="115" t="str">
        <f t="shared" si="167"/>
        <v>Работал</v>
      </c>
      <c r="Z41" s="115" t="str">
        <f t="shared" si="167"/>
        <v>Работал</v>
      </c>
      <c r="AA41" s="115" t="str">
        <f t="shared" si="167"/>
        <v>Работал</v>
      </c>
      <c r="AB41" s="115" t="str">
        <f t="shared" si="167"/>
        <v>Работал</v>
      </c>
      <c r="AC41" s="133" t="str">
        <f t="shared" si="167"/>
        <v/>
      </c>
      <c r="AD41" s="133" t="str">
        <f t="shared" si="167"/>
        <v/>
      </c>
      <c r="AE41" s="115" t="str">
        <f t="shared" si="167"/>
        <v>Работал</v>
      </c>
      <c r="AF41" s="115" t="str">
        <f t="shared" si="167"/>
        <v>Работал</v>
      </c>
      <c r="AG41" s="115" t="str">
        <f t="shared" si="167"/>
        <v>Работал</v>
      </c>
      <c r="AH41" s="115" t="str">
        <f t="shared" si="167"/>
        <v/>
      </c>
      <c r="AI41" s="115" t="str">
        <f t="shared" si="167"/>
        <v/>
      </c>
      <c r="AJ41" s="115" t="str">
        <f t="shared" si="167"/>
        <v/>
      </c>
    </row>
    <row r="42">
      <c r="A42" s="108">
        <v>50</v>
      </c>
      <c r="B42" s="113" t="s">
        <v>151</v>
      </c>
      <c r="C42" s="113" t="str">
        <f>VLOOKUP($A42,Сотрудники!$A$3:$L$1202,8,0)</f>
        <v>СПБ</v>
      </c>
      <c r="D42" s="115" t="str">
        <f t="shared" si="167"/>
        <v>Работал</v>
      </c>
      <c r="E42" s="115" t="str">
        <f t="shared" si="167"/>
        <v>Работал</v>
      </c>
      <c r="F42" s="115" t="str">
        <f t="shared" si="167"/>
        <v>Работал</v>
      </c>
      <c r="G42" s="115" t="str">
        <f t="shared" si="167"/>
        <v>Работал</v>
      </c>
      <c r="H42" s="133" t="str">
        <f t="shared" si="167"/>
        <v/>
      </c>
      <c r="I42" s="133" t="str">
        <f t="shared" si="167"/>
        <v/>
      </c>
      <c r="J42" s="115" t="str">
        <f t="shared" si="167"/>
        <v>Работал</v>
      </c>
      <c r="K42" s="115" t="str">
        <f t="shared" si="167"/>
        <v>Работал</v>
      </c>
      <c r="L42" s="115" t="str">
        <f t="shared" si="167"/>
        <v>Работал</v>
      </c>
      <c r="M42" s="115" t="str">
        <f t="shared" si="167"/>
        <v>Работал</v>
      </c>
      <c r="N42" s="115" t="str">
        <f t="shared" si="167"/>
        <v>Работал</v>
      </c>
      <c r="O42" s="133" t="str">
        <f t="shared" si="167"/>
        <v/>
      </c>
      <c r="P42" s="133" t="str">
        <f t="shared" si="167"/>
        <v/>
      </c>
      <c r="Q42" s="115" t="str">
        <f t="shared" si="167"/>
        <v>Работал</v>
      </c>
      <c r="R42" s="115" t="str">
        <f t="shared" si="167"/>
        <v>Работал</v>
      </c>
      <c r="S42" s="115" t="str">
        <f t="shared" si="167"/>
        <v>Работал</v>
      </c>
      <c r="T42" s="115" t="str">
        <f t="shared" si="167"/>
        <v>Работал</v>
      </c>
      <c r="U42" s="115" t="str">
        <f t="shared" si="167"/>
        <v>Работал</v>
      </c>
      <c r="V42" s="133" t="str">
        <f t="shared" si="167"/>
        <v/>
      </c>
      <c r="W42" s="133" t="str">
        <f t="shared" si="167"/>
        <v/>
      </c>
      <c r="X42" s="115" t="str">
        <f t="shared" si="167"/>
        <v>Работал</v>
      </c>
      <c r="Y42" s="115" t="str">
        <f t="shared" si="167"/>
        <v>Работал</v>
      </c>
      <c r="Z42" s="115" t="str">
        <f t="shared" si="167"/>
        <v>Работал</v>
      </c>
      <c r="AA42" s="115" t="str">
        <f t="shared" si="167"/>
        <v>Работал</v>
      </c>
      <c r="AB42" s="115" t="str">
        <f t="shared" ref="AB42:AJ42" si="169">IF(ISBLANK(AB104),"",IF(AB104=0,"Выходной",IF(AB104&lt;&gt;0,"Работал","")))</f>
        <v>Работал</v>
      </c>
      <c r="AC42" s="133" t="str">
        <f t="shared" si="169"/>
        <v/>
      </c>
      <c r="AD42" s="133" t="str">
        <f t="shared" si="169"/>
        <v/>
      </c>
      <c r="AE42" s="115" t="str">
        <f t="shared" si="169"/>
        <v>Работал</v>
      </c>
      <c r="AF42" s="115" t="str">
        <f t="shared" si="169"/>
        <v>Работал</v>
      </c>
      <c r="AG42" s="115" t="str">
        <f t="shared" si="169"/>
        <v>Работал</v>
      </c>
      <c r="AH42" s="115" t="str">
        <f t="shared" si="169"/>
        <v/>
      </c>
      <c r="AI42" s="115" t="str">
        <f t="shared" si="169"/>
        <v/>
      </c>
      <c r="AJ42" s="115" t="str">
        <f t="shared" si="169"/>
        <v/>
      </c>
    </row>
    <row r="43">
      <c r="A43" s="108">
        <v>51</v>
      </c>
      <c r="B43" s="113" t="s">
        <v>154</v>
      </c>
      <c r="C43" s="113" t="str">
        <f>VLOOKUP($A43,Сотрудники!$A$3:$L$1202,8,0)</f>
        <v>Краснодар</v>
      </c>
      <c r="D43" s="115"/>
      <c r="E43" s="115"/>
      <c r="F43" s="115" t="str">
        <f t="shared" ref="F43:AH43" si="170">IF(ISBLANK(F105),"",IF(F105=0,"Выходной",IF(F105&lt;&gt;0,"Работал","")))</f>
        <v>Работал</v>
      </c>
      <c r="G43" s="115" t="str">
        <f t="shared" si="170"/>
        <v>Работал</v>
      </c>
      <c r="H43" s="133" t="str">
        <f t="shared" si="170"/>
        <v/>
      </c>
      <c r="I43" s="133" t="str">
        <f t="shared" si="170"/>
        <v/>
      </c>
      <c r="J43" s="115" t="str">
        <f t="shared" si="170"/>
        <v>Работал</v>
      </c>
      <c r="K43" s="115" t="str">
        <f t="shared" si="170"/>
        <v>Работал</v>
      </c>
      <c r="L43" s="115" t="str">
        <f t="shared" si="170"/>
        <v>Работал</v>
      </c>
      <c r="M43" s="115" t="str">
        <f t="shared" si="170"/>
        <v>Работал</v>
      </c>
      <c r="N43" s="115" t="str">
        <f t="shared" si="170"/>
        <v>Работал</v>
      </c>
      <c r="O43" s="133" t="str">
        <f t="shared" si="170"/>
        <v/>
      </c>
      <c r="P43" s="133" t="str">
        <f t="shared" si="170"/>
        <v/>
      </c>
      <c r="Q43" s="115" t="str">
        <f t="shared" si="170"/>
        <v>Работал</v>
      </c>
      <c r="R43" s="115" t="str">
        <f t="shared" si="170"/>
        <v>Работал</v>
      </c>
      <c r="S43" s="115" t="str">
        <f t="shared" si="170"/>
        <v>Работал</v>
      </c>
      <c r="T43" s="115" t="str">
        <f t="shared" si="170"/>
        <v>Работал</v>
      </c>
      <c r="U43" s="115" t="str">
        <f t="shared" si="170"/>
        <v>Работал</v>
      </c>
      <c r="V43" s="133" t="str">
        <f t="shared" si="170"/>
        <v/>
      </c>
      <c r="W43" s="133" t="str">
        <f t="shared" si="170"/>
        <v/>
      </c>
      <c r="X43" s="115" t="str">
        <f t="shared" si="170"/>
        <v>Работал</v>
      </c>
      <c r="Y43" s="115" t="str">
        <f t="shared" si="170"/>
        <v>Работал</v>
      </c>
      <c r="Z43" s="115" t="str">
        <f t="shared" si="170"/>
        <v>Работал</v>
      </c>
      <c r="AA43" s="115" t="str">
        <f t="shared" si="170"/>
        <v>Работал</v>
      </c>
      <c r="AB43" s="115" t="str">
        <f t="shared" si="170"/>
        <v>Работал</v>
      </c>
      <c r="AC43" s="133" t="str">
        <f t="shared" si="170"/>
        <v/>
      </c>
      <c r="AD43" s="133" t="str">
        <f t="shared" si="170"/>
        <v/>
      </c>
      <c r="AE43" s="115" t="str">
        <f t="shared" si="170"/>
        <v>Работал</v>
      </c>
      <c r="AF43" s="115" t="str">
        <f t="shared" si="170"/>
        <v>Работал</v>
      </c>
      <c r="AG43" s="115" t="str">
        <f t="shared" si="170"/>
        <v>Работал</v>
      </c>
      <c r="AH43" s="115" t="str">
        <f t="shared" si="170"/>
        <v/>
      </c>
      <c r="AI43" s="115"/>
      <c r="AJ43" s="115"/>
    </row>
    <row r="44">
      <c r="A44" s="108">
        <v>52</v>
      </c>
      <c r="B44" s="113" t="s">
        <v>156</v>
      </c>
      <c r="C44" s="113" t="str">
        <f>VLOOKUP($A44,Сотрудники!$A$3:$L$1202,8,0)</f>
        <v>Екатеринбург</v>
      </c>
      <c r="D44" s="115" t="str">
        <f t="shared" ref="D44:AJ61" si="171">IF(ISBLANK(D106),"",IF(D106=0,"Выходной",IF(D106&lt;&gt;0,"Работал","")))</f>
        <v>Работал</v>
      </c>
      <c r="E44" s="115" t="str">
        <f t="shared" si="171"/>
        <v>Работал</v>
      </c>
      <c r="F44" s="115" t="str">
        <f t="shared" si="171"/>
        <v>Работал</v>
      </c>
      <c r="G44" s="115" t="str">
        <f t="shared" si="171"/>
        <v>Работал</v>
      </c>
      <c r="H44" s="133" t="str">
        <f t="shared" si="171"/>
        <v/>
      </c>
      <c r="I44" s="133" t="str">
        <f t="shared" si="171"/>
        <v/>
      </c>
      <c r="J44" s="115" t="str">
        <f t="shared" si="171"/>
        <v>Работал</v>
      </c>
      <c r="K44" s="115" t="str">
        <f t="shared" si="171"/>
        <v>Работал</v>
      </c>
      <c r="L44" s="115" t="str">
        <f t="shared" si="171"/>
        <v>Работал</v>
      </c>
      <c r="M44" s="115" t="str">
        <f t="shared" si="171"/>
        <v>Работал</v>
      </c>
      <c r="N44" s="115" t="str">
        <f t="shared" si="171"/>
        <v>Работал</v>
      </c>
      <c r="O44" s="133" t="str">
        <f t="shared" si="171"/>
        <v/>
      </c>
      <c r="P44" s="133" t="str">
        <f t="shared" si="171"/>
        <v/>
      </c>
      <c r="Q44" s="115" t="str">
        <f t="shared" si="171"/>
        <v>Выходной</v>
      </c>
      <c r="R44" s="115" t="str">
        <f t="shared" si="171"/>
        <v>Выходной</v>
      </c>
      <c r="S44" s="115" t="str">
        <f t="shared" si="171"/>
        <v>Выходной</v>
      </c>
      <c r="T44" s="115" t="str">
        <f t="shared" si="171"/>
        <v>Выходной</v>
      </c>
      <c r="U44" s="115" t="str">
        <f t="shared" si="171"/>
        <v>Выходной</v>
      </c>
      <c r="V44" s="133" t="str">
        <f t="shared" si="171"/>
        <v>Выходной</v>
      </c>
      <c r="W44" s="133" t="str">
        <f t="shared" si="171"/>
        <v>Выходной</v>
      </c>
      <c r="X44" s="115" t="str">
        <f t="shared" si="171"/>
        <v>Выходной</v>
      </c>
      <c r="Y44" s="115" t="str">
        <f t="shared" si="171"/>
        <v>Выходной</v>
      </c>
      <c r="Z44" s="115" t="str">
        <f t="shared" si="171"/>
        <v>Выходной</v>
      </c>
      <c r="AA44" s="115" t="str">
        <f t="shared" si="171"/>
        <v>Выходной</v>
      </c>
      <c r="AB44" s="115" t="str">
        <f t="shared" si="171"/>
        <v>Выходной</v>
      </c>
      <c r="AC44" s="133" t="str">
        <f t="shared" si="171"/>
        <v>Выходной</v>
      </c>
      <c r="AD44" s="133" t="str">
        <f t="shared" si="171"/>
        <v>Выходной</v>
      </c>
      <c r="AE44" s="115" t="str">
        <f t="shared" si="171"/>
        <v>Работал</v>
      </c>
      <c r="AF44" s="115" t="str">
        <f t="shared" si="171"/>
        <v>Работал</v>
      </c>
      <c r="AG44" s="115" t="str">
        <f t="shared" si="171"/>
        <v>Работал</v>
      </c>
      <c r="AH44" s="115" t="str">
        <f t="shared" si="171"/>
        <v/>
      </c>
      <c r="AI44" s="115" t="str">
        <f t="shared" si="171"/>
        <v/>
      </c>
      <c r="AJ44" s="115" t="str">
        <f t="shared" si="171"/>
        <v/>
      </c>
    </row>
    <row r="45">
      <c r="A45" s="108">
        <v>53</v>
      </c>
      <c r="B45" s="113" t="s">
        <v>159</v>
      </c>
      <c r="C45" s="113" t="str">
        <f>VLOOKUP($A45,Сотрудники!$A$3:$L$1202,8,0)</f>
        <v>Москва</v>
      </c>
      <c r="D45" s="115" t="str">
        <f t="shared" si="171"/>
        <v>Работал</v>
      </c>
      <c r="E45" s="115" t="str">
        <f t="shared" si="171"/>
        <v>Работал</v>
      </c>
      <c r="F45" s="115" t="str">
        <f t="shared" si="171"/>
        <v>Работал</v>
      </c>
      <c r="G45" s="115" t="str">
        <f t="shared" si="171"/>
        <v>Работал</v>
      </c>
      <c r="H45" s="133" t="str">
        <f t="shared" si="171"/>
        <v/>
      </c>
      <c r="I45" s="133" t="str">
        <f t="shared" si="171"/>
        <v/>
      </c>
      <c r="J45" s="115" t="str">
        <f t="shared" si="171"/>
        <v>Работал</v>
      </c>
      <c r="K45" s="115" t="str">
        <f t="shared" si="171"/>
        <v>Работал</v>
      </c>
      <c r="L45" s="115" t="str">
        <f t="shared" si="171"/>
        <v>Работал</v>
      </c>
      <c r="M45" s="115" t="str">
        <f t="shared" si="171"/>
        <v>Работал</v>
      </c>
      <c r="N45" s="115" t="str">
        <f t="shared" si="171"/>
        <v>Работал</v>
      </c>
      <c r="O45" s="133" t="str">
        <f t="shared" si="171"/>
        <v/>
      </c>
      <c r="P45" s="133" t="str">
        <f t="shared" si="171"/>
        <v/>
      </c>
      <c r="Q45" s="115" t="str">
        <f t="shared" si="171"/>
        <v>Работал</v>
      </c>
      <c r="R45" s="115" t="str">
        <f t="shared" si="171"/>
        <v>Работал</v>
      </c>
      <c r="S45" s="115" t="str">
        <f t="shared" si="171"/>
        <v>Работал</v>
      </c>
      <c r="T45" s="115" t="str">
        <f t="shared" si="171"/>
        <v>Работал</v>
      </c>
      <c r="U45" s="115" t="str">
        <f t="shared" si="171"/>
        <v>Работал</v>
      </c>
      <c r="V45" s="133" t="str">
        <f t="shared" si="171"/>
        <v/>
      </c>
      <c r="W45" s="133" t="str">
        <f t="shared" si="171"/>
        <v/>
      </c>
      <c r="X45" s="115" t="str">
        <f t="shared" si="171"/>
        <v>Работал</v>
      </c>
      <c r="Y45" s="115" t="str">
        <f t="shared" si="171"/>
        <v>Работал</v>
      </c>
      <c r="Z45" s="115" t="str">
        <f t="shared" si="171"/>
        <v>Работал</v>
      </c>
      <c r="AA45" s="115" t="str">
        <f t="shared" si="171"/>
        <v>Работал</v>
      </c>
      <c r="AB45" s="115" t="str">
        <f t="shared" si="171"/>
        <v>Работал</v>
      </c>
      <c r="AC45" s="133" t="str">
        <f t="shared" si="171"/>
        <v/>
      </c>
      <c r="AD45" s="133" t="str">
        <f t="shared" si="171"/>
        <v/>
      </c>
      <c r="AE45" s="115" t="str">
        <f t="shared" si="171"/>
        <v>Работал</v>
      </c>
      <c r="AF45" s="115" t="str">
        <f t="shared" si="171"/>
        <v>Работал</v>
      </c>
      <c r="AG45" s="115" t="str">
        <f t="shared" si="171"/>
        <v>Работал</v>
      </c>
      <c r="AH45" s="115" t="str">
        <f t="shared" si="171"/>
        <v/>
      </c>
      <c r="AI45" s="115" t="str">
        <f t="shared" si="171"/>
        <v/>
      </c>
      <c r="AJ45" s="115" t="str">
        <f t="shared" si="171"/>
        <v/>
      </c>
    </row>
    <row r="46">
      <c r="A46" s="108">
        <v>54</v>
      </c>
      <c r="B46" s="113" t="s">
        <v>161</v>
      </c>
      <c r="C46" s="113" t="str">
        <f>VLOOKUP($A46,Сотрудники!$A$3:$L$1202,8,0)</f>
        <v>Москва</v>
      </c>
      <c r="D46" s="115" t="str">
        <f t="shared" si="171"/>
        <v>Работал</v>
      </c>
      <c r="E46" s="115" t="str">
        <f t="shared" si="171"/>
        <v>Работал</v>
      </c>
      <c r="F46" s="115" t="str">
        <f t="shared" si="171"/>
        <v>Работал</v>
      </c>
      <c r="G46" s="115" t="str">
        <f t="shared" si="171"/>
        <v>Работал</v>
      </c>
      <c r="H46" s="133" t="str">
        <f t="shared" si="171"/>
        <v/>
      </c>
      <c r="I46" s="133" t="str">
        <f t="shared" si="171"/>
        <v/>
      </c>
      <c r="J46" s="115" t="str">
        <f t="shared" si="171"/>
        <v>Работал</v>
      </c>
      <c r="K46" s="115" t="str">
        <f t="shared" si="171"/>
        <v>Работал</v>
      </c>
      <c r="L46" s="115" t="str">
        <f t="shared" si="171"/>
        <v>Работал</v>
      </c>
      <c r="M46" s="115" t="str">
        <f t="shared" si="171"/>
        <v>Работал</v>
      </c>
      <c r="N46" s="115" t="str">
        <f t="shared" si="171"/>
        <v>Работал</v>
      </c>
      <c r="O46" s="133" t="str">
        <f t="shared" si="171"/>
        <v/>
      </c>
      <c r="P46" s="133" t="str">
        <f t="shared" si="171"/>
        <v/>
      </c>
      <c r="Q46" s="115" t="str">
        <f t="shared" si="171"/>
        <v>Работал</v>
      </c>
      <c r="R46" s="115" t="str">
        <f t="shared" si="171"/>
        <v>Работал</v>
      </c>
      <c r="S46" s="115" t="str">
        <f t="shared" si="171"/>
        <v>Работал</v>
      </c>
      <c r="T46" s="115" t="str">
        <f t="shared" si="171"/>
        <v>Работал</v>
      </c>
      <c r="U46" s="115" t="str">
        <f t="shared" si="171"/>
        <v>Работал</v>
      </c>
      <c r="V46" s="133" t="str">
        <f t="shared" si="171"/>
        <v/>
      </c>
      <c r="W46" s="133" t="str">
        <f t="shared" si="171"/>
        <v/>
      </c>
      <c r="X46" s="115" t="str">
        <f t="shared" si="171"/>
        <v>Работал</v>
      </c>
      <c r="Y46" s="115" t="str">
        <f t="shared" si="171"/>
        <v>Работал</v>
      </c>
      <c r="Z46" s="115" t="str">
        <f t="shared" si="171"/>
        <v>Работал</v>
      </c>
      <c r="AA46" s="115" t="str">
        <f t="shared" si="171"/>
        <v>Работал</v>
      </c>
      <c r="AB46" s="115" t="str">
        <f t="shared" si="171"/>
        <v>Работал</v>
      </c>
      <c r="AC46" s="133" t="str">
        <f t="shared" si="171"/>
        <v/>
      </c>
      <c r="AD46" s="133" t="str">
        <f t="shared" si="171"/>
        <v/>
      </c>
      <c r="AE46" s="115" t="str">
        <f t="shared" si="171"/>
        <v>Работал</v>
      </c>
      <c r="AF46" s="115" t="str">
        <f t="shared" si="171"/>
        <v>Работал</v>
      </c>
      <c r="AG46" s="115" t="str">
        <f t="shared" si="171"/>
        <v>Работал</v>
      </c>
      <c r="AH46" s="115" t="str">
        <f t="shared" si="171"/>
        <v/>
      </c>
      <c r="AI46" s="115" t="str">
        <f t="shared" si="171"/>
        <v/>
      </c>
      <c r="AJ46" s="115" t="str">
        <f t="shared" si="171"/>
        <v/>
      </c>
    </row>
    <row r="47">
      <c r="A47" s="108">
        <v>55</v>
      </c>
      <c r="B47" s="113" t="s">
        <v>163</v>
      </c>
      <c r="C47" s="113" t="str">
        <f>VLOOKUP($A47,Сотрудники!$A$3:$L$1202,8,0)</f>
        <v>Курган</v>
      </c>
      <c r="D47" s="115" t="str">
        <f t="shared" si="171"/>
        <v>Работал</v>
      </c>
      <c r="E47" s="115" t="str">
        <f t="shared" si="171"/>
        <v>Работал</v>
      </c>
      <c r="F47" s="115" t="str">
        <f t="shared" si="171"/>
        <v>Работал</v>
      </c>
      <c r="G47" s="115" t="str">
        <f t="shared" si="171"/>
        <v>Работал</v>
      </c>
      <c r="H47" s="133" t="str">
        <f t="shared" si="171"/>
        <v/>
      </c>
      <c r="I47" s="133" t="str">
        <f t="shared" si="171"/>
        <v/>
      </c>
      <c r="J47" s="115" t="str">
        <f t="shared" si="171"/>
        <v>Работал</v>
      </c>
      <c r="K47" s="115" t="str">
        <f t="shared" si="171"/>
        <v>Работал</v>
      </c>
      <c r="L47" s="115" t="str">
        <f t="shared" si="171"/>
        <v>Работал</v>
      </c>
      <c r="M47" s="115" t="str">
        <f t="shared" si="171"/>
        <v>Работал</v>
      </c>
      <c r="N47" s="115" t="str">
        <f t="shared" si="171"/>
        <v>Работал</v>
      </c>
      <c r="O47" s="133" t="str">
        <f t="shared" si="171"/>
        <v/>
      </c>
      <c r="P47" s="133" t="str">
        <f t="shared" si="171"/>
        <v/>
      </c>
      <c r="Q47" s="115" t="str">
        <f t="shared" si="171"/>
        <v>Работал</v>
      </c>
      <c r="R47" s="115" t="str">
        <f t="shared" si="171"/>
        <v>Работал</v>
      </c>
      <c r="S47" s="115" t="str">
        <f t="shared" si="171"/>
        <v>Работал</v>
      </c>
      <c r="T47" s="115" t="str">
        <f t="shared" si="171"/>
        <v>Работал</v>
      </c>
      <c r="U47" s="115" t="str">
        <f t="shared" si="171"/>
        <v>Работал</v>
      </c>
      <c r="V47" s="133" t="str">
        <f t="shared" si="171"/>
        <v/>
      </c>
      <c r="W47" s="133" t="str">
        <f t="shared" si="171"/>
        <v/>
      </c>
      <c r="X47" s="115" t="str">
        <f t="shared" si="171"/>
        <v>Работал</v>
      </c>
      <c r="Y47" s="115" t="str">
        <f t="shared" si="171"/>
        <v>Работал</v>
      </c>
      <c r="Z47" s="115" t="str">
        <f t="shared" si="171"/>
        <v>Работал</v>
      </c>
      <c r="AA47" s="115" t="str">
        <f t="shared" si="171"/>
        <v>Работал</v>
      </c>
      <c r="AB47" s="115" t="str">
        <f t="shared" si="171"/>
        <v>Работал</v>
      </c>
      <c r="AC47" s="133" t="str">
        <f t="shared" si="171"/>
        <v/>
      </c>
      <c r="AD47" s="133" t="str">
        <f t="shared" si="171"/>
        <v/>
      </c>
      <c r="AE47" s="115" t="str">
        <f t="shared" si="171"/>
        <v>Работал</v>
      </c>
      <c r="AF47" s="115" t="str">
        <f t="shared" si="171"/>
        <v>Работал</v>
      </c>
      <c r="AG47" s="115" t="str">
        <f t="shared" si="171"/>
        <v>Работал</v>
      </c>
      <c r="AH47" s="115" t="str">
        <f t="shared" si="171"/>
        <v/>
      </c>
      <c r="AI47" s="115" t="str">
        <f t="shared" si="171"/>
        <v/>
      </c>
      <c r="AJ47" s="115" t="str">
        <f t="shared" si="171"/>
        <v/>
      </c>
    </row>
    <row r="48">
      <c r="A48" s="108">
        <v>56</v>
      </c>
      <c r="B48" s="113" t="s">
        <v>166</v>
      </c>
      <c r="C48" s="113" t="str">
        <f>VLOOKUP($A48,Сотрудники!$A$3:$L$1202,8,0)</f>
        <v>Москва</v>
      </c>
      <c r="D48" s="115" t="str">
        <f t="shared" si="171"/>
        <v>Работал</v>
      </c>
      <c r="E48" s="115" t="str">
        <f t="shared" si="171"/>
        <v>Работал</v>
      </c>
      <c r="F48" s="115" t="str">
        <f t="shared" si="171"/>
        <v>Работал</v>
      </c>
      <c r="G48" s="115" t="str">
        <f t="shared" si="171"/>
        <v>Работал</v>
      </c>
      <c r="H48" s="133" t="str">
        <f t="shared" si="171"/>
        <v/>
      </c>
      <c r="I48" s="133" t="str">
        <f t="shared" si="171"/>
        <v/>
      </c>
      <c r="J48" s="115" t="str">
        <f t="shared" si="171"/>
        <v>Работал</v>
      </c>
      <c r="K48" s="115" t="str">
        <f t="shared" si="171"/>
        <v>Работал</v>
      </c>
      <c r="L48" s="115" t="str">
        <f t="shared" si="171"/>
        <v>Работал</v>
      </c>
      <c r="M48" s="115" t="str">
        <f t="shared" si="171"/>
        <v>Работал</v>
      </c>
      <c r="N48" s="115" t="str">
        <f t="shared" si="171"/>
        <v>Работал</v>
      </c>
      <c r="O48" s="133" t="str">
        <f t="shared" si="171"/>
        <v/>
      </c>
      <c r="P48" s="133" t="str">
        <f t="shared" si="171"/>
        <v/>
      </c>
      <c r="Q48" s="115" t="str">
        <f t="shared" si="171"/>
        <v>Работал</v>
      </c>
      <c r="R48" s="115" t="str">
        <f t="shared" si="171"/>
        <v>Работал</v>
      </c>
      <c r="S48" s="115" t="str">
        <f t="shared" si="171"/>
        <v>Работал</v>
      </c>
      <c r="T48" s="115" t="str">
        <f t="shared" si="171"/>
        <v>Работал</v>
      </c>
      <c r="U48" s="115" t="str">
        <f t="shared" si="171"/>
        <v>Работал</v>
      </c>
      <c r="V48" s="133" t="str">
        <f t="shared" si="171"/>
        <v/>
      </c>
      <c r="W48" s="133" t="str">
        <f t="shared" si="171"/>
        <v/>
      </c>
      <c r="X48" s="115" t="str">
        <f t="shared" si="171"/>
        <v>Работал</v>
      </c>
      <c r="Y48" s="115" t="str">
        <f t="shared" si="171"/>
        <v>Работал</v>
      </c>
      <c r="Z48" s="115" t="str">
        <f t="shared" si="171"/>
        <v>Работал</v>
      </c>
      <c r="AA48" s="115" t="str">
        <f t="shared" si="171"/>
        <v>Работал</v>
      </c>
      <c r="AB48" s="115" t="str">
        <f t="shared" si="171"/>
        <v>Работал</v>
      </c>
      <c r="AC48" s="133" t="str">
        <f t="shared" si="171"/>
        <v/>
      </c>
      <c r="AD48" s="133" t="str">
        <f t="shared" si="171"/>
        <v/>
      </c>
      <c r="AE48" s="115" t="str">
        <f t="shared" si="171"/>
        <v>Работал</v>
      </c>
      <c r="AF48" s="115" t="str">
        <f t="shared" si="171"/>
        <v>Работал</v>
      </c>
      <c r="AG48" s="115" t="str">
        <f t="shared" si="171"/>
        <v>Работал</v>
      </c>
      <c r="AH48" s="115" t="str">
        <f t="shared" si="171"/>
        <v/>
      </c>
      <c r="AI48" s="115" t="str">
        <f t="shared" si="171"/>
        <v/>
      </c>
      <c r="AJ48" s="115" t="str">
        <f t="shared" si="171"/>
        <v/>
      </c>
    </row>
    <row r="49">
      <c r="A49" s="108">
        <v>57</v>
      </c>
      <c r="B49" s="113" t="s">
        <v>170</v>
      </c>
      <c r="C49" s="113" t="str">
        <f>VLOOKUP($A49,Сотрудники!$A$3:$L$1202,8,0)</f>
        <v>Москва</v>
      </c>
      <c r="D49" s="115" t="str">
        <f t="shared" si="171"/>
        <v>Работал</v>
      </c>
      <c r="E49" s="115" t="str">
        <f t="shared" si="171"/>
        <v>Работал</v>
      </c>
      <c r="F49" s="115" t="str">
        <f t="shared" si="171"/>
        <v>Работал</v>
      </c>
      <c r="G49" s="115" t="str">
        <f t="shared" si="171"/>
        <v>Работал</v>
      </c>
      <c r="H49" s="133" t="str">
        <f t="shared" si="171"/>
        <v/>
      </c>
      <c r="I49" s="133" t="str">
        <f t="shared" si="171"/>
        <v/>
      </c>
      <c r="J49" s="115" t="str">
        <f t="shared" si="171"/>
        <v>Работал</v>
      </c>
      <c r="K49" s="115" t="str">
        <f t="shared" si="171"/>
        <v>Работал</v>
      </c>
      <c r="L49" s="115" t="str">
        <f t="shared" si="171"/>
        <v>Работал</v>
      </c>
      <c r="M49" s="115" t="str">
        <f t="shared" si="171"/>
        <v>Работал</v>
      </c>
      <c r="N49" s="115" t="str">
        <f t="shared" si="171"/>
        <v>Работал</v>
      </c>
      <c r="O49" s="133" t="str">
        <f t="shared" si="171"/>
        <v/>
      </c>
      <c r="P49" s="133" t="str">
        <f t="shared" si="171"/>
        <v/>
      </c>
      <c r="Q49" s="115" t="str">
        <f t="shared" si="171"/>
        <v>Работал</v>
      </c>
      <c r="R49" s="115" t="str">
        <f t="shared" si="171"/>
        <v>Работал</v>
      </c>
      <c r="S49" s="115" t="str">
        <f t="shared" si="171"/>
        <v>Работал</v>
      </c>
      <c r="T49" s="115" t="str">
        <f t="shared" si="171"/>
        <v>Работал</v>
      </c>
      <c r="U49" s="115" t="str">
        <f t="shared" si="171"/>
        <v>Работал</v>
      </c>
      <c r="V49" s="133" t="str">
        <f t="shared" si="171"/>
        <v/>
      </c>
      <c r="W49" s="133" t="str">
        <f t="shared" si="171"/>
        <v/>
      </c>
      <c r="X49" s="115" t="str">
        <f t="shared" si="171"/>
        <v>Работал</v>
      </c>
      <c r="Y49" s="115" t="str">
        <f t="shared" si="171"/>
        <v>Работал</v>
      </c>
      <c r="Z49" s="115" t="str">
        <f t="shared" si="171"/>
        <v>Работал</v>
      </c>
      <c r="AA49" s="115" t="str">
        <f t="shared" si="171"/>
        <v>Работал</v>
      </c>
      <c r="AB49" s="115" t="str">
        <f t="shared" si="171"/>
        <v>Работал</v>
      </c>
      <c r="AC49" s="133" t="str">
        <f t="shared" si="171"/>
        <v/>
      </c>
      <c r="AD49" s="133" t="str">
        <f t="shared" si="171"/>
        <v/>
      </c>
      <c r="AE49" s="115" t="str">
        <f t="shared" si="171"/>
        <v>Работал</v>
      </c>
      <c r="AF49" s="115" t="str">
        <f t="shared" si="171"/>
        <v>Работал</v>
      </c>
      <c r="AG49" s="115" t="str">
        <f t="shared" si="171"/>
        <v>Работал</v>
      </c>
      <c r="AH49" s="115" t="str">
        <f t="shared" si="171"/>
        <v/>
      </c>
      <c r="AI49" s="115" t="str">
        <f t="shared" si="171"/>
        <v/>
      </c>
      <c r="AJ49" s="115" t="str">
        <f t="shared" si="171"/>
        <v/>
      </c>
    </row>
    <row r="50">
      <c r="A50" s="108">
        <v>58</v>
      </c>
      <c r="B50" s="113" t="s">
        <v>173</v>
      </c>
      <c r="C50" s="113" t="str">
        <f>VLOOKUP($A50,Сотрудники!$A$3:$L$1202,8,0)</f>
        <v>СПБ</v>
      </c>
      <c r="D50" s="115" t="str">
        <f t="shared" si="171"/>
        <v>Работал</v>
      </c>
      <c r="E50" s="115" t="str">
        <f t="shared" si="171"/>
        <v>Работал</v>
      </c>
      <c r="F50" s="115" t="str">
        <f t="shared" si="171"/>
        <v>Работал</v>
      </c>
      <c r="G50" s="115" t="str">
        <f t="shared" si="171"/>
        <v>Работал</v>
      </c>
      <c r="H50" s="133" t="str">
        <f t="shared" si="171"/>
        <v/>
      </c>
      <c r="I50" s="133" t="str">
        <f t="shared" si="171"/>
        <v/>
      </c>
      <c r="J50" s="115" t="str">
        <f t="shared" si="171"/>
        <v>Работал</v>
      </c>
      <c r="K50" s="115" t="str">
        <f t="shared" si="171"/>
        <v>Работал</v>
      </c>
      <c r="L50" s="115" t="str">
        <f t="shared" si="171"/>
        <v>Работал</v>
      </c>
      <c r="M50" s="115" t="str">
        <f t="shared" si="171"/>
        <v>Работал</v>
      </c>
      <c r="N50" s="115" t="str">
        <f t="shared" si="171"/>
        <v>Работал</v>
      </c>
      <c r="O50" s="133" t="str">
        <f t="shared" si="171"/>
        <v/>
      </c>
      <c r="P50" s="133" t="str">
        <f t="shared" si="171"/>
        <v/>
      </c>
      <c r="Q50" s="115" t="str">
        <f t="shared" si="171"/>
        <v>Работал</v>
      </c>
      <c r="R50" s="115" t="str">
        <f t="shared" si="171"/>
        <v>Работал</v>
      </c>
      <c r="S50" s="115" t="str">
        <f t="shared" si="171"/>
        <v>Работал</v>
      </c>
      <c r="T50" s="115" t="str">
        <f t="shared" si="171"/>
        <v>Работал</v>
      </c>
      <c r="U50" s="115" t="str">
        <f t="shared" si="171"/>
        <v>Работал</v>
      </c>
      <c r="V50" s="133" t="str">
        <f t="shared" si="171"/>
        <v/>
      </c>
      <c r="W50" s="133" t="str">
        <f t="shared" si="171"/>
        <v/>
      </c>
      <c r="X50" s="115" t="str">
        <f t="shared" si="171"/>
        <v>Работал</v>
      </c>
      <c r="Y50" s="115" t="str">
        <f t="shared" si="171"/>
        <v>Работал</v>
      </c>
      <c r="Z50" s="115" t="str">
        <f t="shared" si="171"/>
        <v>Работал</v>
      </c>
      <c r="AA50" s="115" t="str">
        <f t="shared" si="171"/>
        <v>Работал</v>
      </c>
      <c r="AB50" s="115" t="str">
        <f t="shared" si="171"/>
        <v>Работал</v>
      </c>
      <c r="AC50" s="133" t="str">
        <f t="shared" si="171"/>
        <v/>
      </c>
      <c r="AD50" s="133" t="str">
        <f t="shared" si="171"/>
        <v/>
      </c>
      <c r="AE50" s="115" t="str">
        <f t="shared" si="171"/>
        <v>Работал</v>
      </c>
      <c r="AF50" s="115" t="str">
        <f t="shared" si="171"/>
        <v>Работал</v>
      </c>
      <c r="AG50" s="115" t="str">
        <f t="shared" si="171"/>
        <v>Работал</v>
      </c>
      <c r="AH50" s="115" t="str">
        <f t="shared" si="171"/>
        <v/>
      </c>
      <c r="AI50" s="115" t="str">
        <f t="shared" si="171"/>
        <v/>
      </c>
      <c r="AJ50" s="115" t="str">
        <f t="shared" si="171"/>
        <v/>
      </c>
    </row>
    <row r="51">
      <c r="A51" s="108">
        <v>59</v>
      </c>
      <c r="B51" s="113" t="s">
        <v>176</v>
      </c>
      <c r="C51" s="113" t="str">
        <f>VLOOKUP($A51,Сотрудники!$A$3:$L$1202,8,0)</f>
        <v>СПБ</v>
      </c>
      <c r="D51" s="115" t="str">
        <f t="shared" si="171"/>
        <v>Работал</v>
      </c>
      <c r="E51" s="115" t="str">
        <f t="shared" si="171"/>
        <v>Работал</v>
      </c>
      <c r="F51" s="115" t="str">
        <f t="shared" si="171"/>
        <v>Работал</v>
      </c>
      <c r="G51" s="115" t="str">
        <f t="shared" si="171"/>
        <v>Работал</v>
      </c>
      <c r="H51" s="133" t="str">
        <f t="shared" si="171"/>
        <v/>
      </c>
      <c r="I51" s="133" t="str">
        <f t="shared" si="171"/>
        <v/>
      </c>
      <c r="J51" s="115" t="str">
        <f t="shared" si="171"/>
        <v>Работал</v>
      </c>
      <c r="K51" s="115" t="str">
        <f t="shared" si="171"/>
        <v>Работал</v>
      </c>
      <c r="L51" s="115" t="str">
        <f t="shared" si="171"/>
        <v>Работал</v>
      </c>
      <c r="M51" s="115" t="str">
        <f t="shared" si="171"/>
        <v>Работал</v>
      </c>
      <c r="N51" s="115" t="str">
        <f t="shared" si="171"/>
        <v>Работал</v>
      </c>
      <c r="O51" s="133" t="str">
        <f t="shared" si="171"/>
        <v/>
      </c>
      <c r="P51" s="133" t="str">
        <f t="shared" si="171"/>
        <v/>
      </c>
      <c r="Q51" s="115" t="str">
        <f t="shared" si="171"/>
        <v>Работал</v>
      </c>
      <c r="R51" s="115" t="str">
        <f t="shared" si="171"/>
        <v>Работал</v>
      </c>
      <c r="S51" s="115" t="str">
        <f t="shared" si="171"/>
        <v>Работал</v>
      </c>
      <c r="T51" s="115" t="str">
        <f t="shared" si="171"/>
        <v>Работал</v>
      </c>
      <c r="U51" s="115" t="str">
        <f t="shared" si="171"/>
        <v>Работал</v>
      </c>
      <c r="V51" s="133" t="str">
        <f t="shared" si="171"/>
        <v/>
      </c>
      <c r="W51" s="133" t="str">
        <f t="shared" si="171"/>
        <v/>
      </c>
      <c r="X51" s="115" t="str">
        <f t="shared" si="171"/>
        <v>Работал</v>
      </c>
      <c r="Y51" s="115" t="str">
        <f t="shared" si="171"/>
        <v>Работал</v>
      </c>
      <c r="Z51" s="115" t="str">
        <f t="shared" si="171"/>
        <v>Работал</v>
      </c>
      <c r="AA51" s="115" t="str">
        <f t="shared" si="171"/>
        <v>Работал</v>
      </c>
      <c r="AB51" s="115" t="str">
        <f t="shared" ref="AB51:AJ51" si="172">IF(ISBLANK(AB113),"",IF(AB113=0,"Выходной",IF(AB113&lt;&gt;0,"Работал","")))</f>
        <v>Работал</v>
      </c>
      <c r="AC51" s="133" t="str">
        <f t="shared" si="172"/>
        <v/>
      </c>
      <c r="AD51" s="133" t="str">
        <f t="shared" si="172"/>
        <v/>
      </c>
      <c r="AE51" s="115" t="str">
        <f t="shared" si="172"/>
        <v>Работал</v>
      </c>
      <c r="AF51" s="115" t="str">
        <f t="shared" si="172"/>
        <v>Работал</v>
      </c>
      <c r="AG51" s="115" t="str">
        <f t="shared" si="172"/>
        <v>Работал</v>
      </c>
      <c r="AH51" s="115" t="str">
        <f t="shared" si="172"/>
        <v/>
      </c>
      <c r="AI51" s="115" t="str">
        <f t="shared" si="172"/>
        <v/>
      </c>
      <c r="AJ51" s="115" t="str">
        <f t="shared" si="172"/>
        <v/>
      </c>
    </row>
    <row r="52">
      <c r="A52" s="108">
        <v>60</v>
      </c>
      <c r="B52" s="113" t="s">
        <v>177</v>
      </c>
      <c r="C52" s="113" t="str">
        <f>VLOOKUP($A52,Сотрудники!$A$3:$L$1202,8,0)</f>
        <v>Москва</v>
      </c>
      <c r="D52" s="115" t="str">
        <f t="shared" si="171"/>
        <v>Работал</v>
      </c>
      <c r="E52" s="115" t="str">
        <f t="shared" si="171"/>
        <v>Работал</v>
      </c>
      <c r="F52" s="115" t="str">
        <f t="shared" si="171"/>
        <v>Работал</v>
      </c>
      <c r="G52" s="115" t="str">
        <f t="shared" si="171"/>
        <v>Работал</v>
      </c>
      <c r="H52" s="133" t="str">
        <f t="shared" si="171"/>
        <v/>
      </c>
      <c r="I52" s="133" t="str">
        <f t="shared" si="171"/>
        <v/>
      </c>
      <c r="J52" s="115" t="str">
        <f t="shared" si="171"/>
        <v>Работал</v>
      </c>
      <c r="K52" s="115" t="str">
        <f t="shared" si="171"/>
        <v>Работал</v>
      </c>
      <c r="L52" s="115" t="str">
        <f t="shared" si="171"/>
        <v>Работал</v>
      </c>
      <c r="M52" s="115" t="str">
        <f t="shared" si="171"/>
        <v>Работал</v>
      </c>
      <c r="N52" s="115" t="str">
        <f t="shared" si="171"/>
        <v>Работал</v>
      </c>
      <c r="O52" s="133" t="str">
        <f t="shared" si="171"/>
        <v/>
      </c>
      <c r="P52" s="133" t="str">
        <f t="shared" si="171"/>
        <v/>
      </c>
      <c r="Q52" s="115" t="str">
        <f t="shared" si="171"/>
        <v>Работал</v>
      </c>
      <c r="R52" s="115" t="str">
        <f t="shared" si="171"/>
        <v>Работал</v>
      </c>
      <c r="S52" s="115" t="str">
        <f t="shared" si="171"/>
        <v>Работал</v>
      </c>
      <c r="T52" s="115" t="str">
        <f t="shared" si="171"/>
        <v>Работал</v>
      </c>
      <c r="U52" s="115" t="str">
        <f t="shared" si="171"/>
        <v>Работал</v>
      </c>
      <c r="V52" s="133" t="str">
        <f t="shared" si="171"/>
        <v/>
      </c>
      <c r="W52" s="133" t="str">
        <f t="shared" si="171"/>
        <v/>
      </c>
      <c r="X52" s="115" t="str">
        <f t="shared" si="171"/>
        <v>Работал</v>
      </c>
      <c r="Y52" s="115" t="str">
        <f t="shared" si="171"/>
        <v>Работал</v>
      </c>
      <c r="Z52" s="115" t="str">
        <f t="shared" si="171"/>
        <v>Работал</v>
      </c>
      <c r="AA52" s="115" t="str">
        <f t="shared" si="171"/>
        <v>Работал</v>
      </c>
      <c r="AB52" s="115" t="str">
        <f t="shared" si="171"/>
        <v>Работал</v>
      </c>
      <c r="AC52" s="133" t="str">
        <f t="shared" si="171"/>
        <v/>
      </c>
      <c r="AD52" s="133" t="str">
        <f t="shared" si="171"/>
        <v/>
      </c>
      <c r="AE52" s="115" t="str">
        <f t="shared" si="171"/>
        <v>Работал</v>
      </c>
      <c r="AF52" s="115" t="str">
        <f t="shared" si="171"/>
        <v>Работал</v>
      </c>
      <c r="AG52" s="115" t="str">
        <f t="shared" si="171"/>
        <v>Работал</v>
      </c>
      <c r="AH52" s="115" t="str">
        <f t="shared" si="171"/>
        <v/>
      </c>
      <c r="AI52" s="115" t="str">
        <f t="shared" si="171"/>
        <v/>
      </c>
      <c r="AJ52" s="115" t="str">
        <f t="shared" si="171"/>
        <v/>
      </c>
    </row>
    <row r="53">
      <c r="A53" s="108">
        <v>61</v>
      </c>
      <c r="B53" s="113" t="s">
        <v>179</v>
      </c>
      <c r="C53" s="113" t="str">
        <f>VLOOKUP($A53,Сотрудники!$A$3:$L$1202,8,0)</f>
        <v>Москва</v>
      </c>
      <c r="D53" s="115" t="str">
        <f t="shared" si="171"/>
        <v/>
      </c>
      <c r="E53" s="115" t="str">
        <f t="shared" si="171"/>
        <v>Работал</v>
      </c>
      <c r="F53" s="115" t="str">
        <f t="shared" si="171"/>
        <v>Работал</v>
      </c>
      <c r="G53" s="115" t="str">
        <f t="shared" si="171"/>
        <v>Работал</v>
      </c>
      <c r="H53" s="133" t="str">
        <f t="shared" si="171"/>
        <v/>
      </c>
      <c r="I53" s="133" t="str">
        <f t="shared" si="171"/>
        <v/>
      </c>
      <c r="J53" s="115" t="str">
        <f t="shared" si="171"/>
        <v>Работал</v>
      </c>
      <c r="K53" s="115" t="str">
        <f t="shared" si="171"/>
        <v>Работал</v>
      </c>
      <c r="L53" s="115" t="str">
        <f t="shared" si="171"/>
        <v>Работал</v>
      </c>
      <c r="M53" s="115" t="str">
        <f t="shared" si="171"/>
        <v>Работал</v>
      </c>
      <c r="N53" s="115" t="str">
        <f t="shared" si="171"/>
        <v>Работал</v>
      </c>
      <c r="O53" s="133" t="str">
        <f t="shared" si="171"/>
        <v/>
      </c>
      <c r="P53" s="133" t="str">
        <f t="shared" si="171"/>
        <v/>
      </c>
      <c r="Q53" s="115" t="str">
        <f t="shared" si="171"/>
        <v>Работал</v>
      </c>
      <c r="R53" s="115" t="str">
        <f t="shared" si="171"/>
        <v>Работал</v>
      </c>
      <c r="S53" s="115" t="str">
        <f t="shared" si="171"/>
        <v>Работал</v>
      </c>
      <c r="T53" s="115" t="str">
        <f t="shared" si="171"/>
        <v>Работал</v>
      </c>
      <c r="U53" s="115" t="str">
        <f t="shared" si="171"/>
        <v>Работал</v>
      </c>
      <c r="V53" s="133" t="str">
        <f t="shared" si="171"/>
        <v/>
      </c>
      <c r="W53" s="133" t="str">
        <f t="shared" si="171"/>
        <v/>
      </c>
      <c r="X53" s="115" t="str">
        <f t="shared" si="171"/>
        <v>Работал</v>
      </c>
      <c r="Y53" s="115" t="str">
        <f t="shared" si="171"/>
        <v>Работал</v>
      </c>
      <c r="Z53" s="115" t="str">
        <f t="shared" si="171"/>
        <v>Работал</v>
      </c>
      <c r="AA53" s="115" t="str">
        <f t="shared" si="171"/>
        <v>Работал</v>
      </c>
      <c r="AB53" s="115" t="str">
        <f t="shared" si="171"/>
        <v>Работал</v>
      </c>
      <c r="AC53" s="133" t="str">
        <f t="shared" si="171"/>
        <v/>
      </c>
      <c r="AD53" s="133" t="str">
        <f t="shared" si="171"/>
        <v/>
      </c>
      <c r="AE53" s="115" t="str">
        <f t="shared" si="171"/>
        <v>Работал</v>
      </c>
      <c r="AF53" s="115" t="str">
        <f t="shared" si="171"/>
        <v>Работал</v>
      </c>
      <c r="AG53" s="115" t="str">
        <f t="shared" si="171"/>
        <v>Работал</v>
      </c>
      <c r="AH53" s="115" t="str">
        <f t="shared" si="171"/>
        <v/>
      </c>
      <c r="AI53" s="115" t="str">
        <f t="shared" si="171"/>
        <v/>
      </c>
      <c r="AJ53" s="115" t="str">
        <f t="shared" si="171"/>
        <v/>
      </c>
    </row>
    <row r="54">
      <c r="A54" s="108">
        <v>62</v>
      </c>
      <c r="B54" s="113" t="s">
        <v>181</v>
      </c>
      <c r="C54" s="113" t="str">
        <f>VLOOKUP($A54,Сотрудники!$A$3:$L$1202,8,0)</f>
        <v>Москва</v>
      </c>
      <c r="D54" s="115" t="str">
        <f t="shared" si="171"/>
        <v/>
      </c>
      <c r="E54" s="115" t="str">
        <f t="shared" si="171"/>
        <v/>
      </c>
      <c r="F54" s="115" t="str">
        <f t="shared" si="171"/>
        <v>Работал</v>
      </c>
      <c r="G54" s="115" t="str">
        <f t="shared" si="171"/>
        <v>Работал</v>
      </c>
      <c r="H54" s="133" t="str">
        <f t="shared" si="171"/>
        <v/>
      </c>
      <c r="I54" s="133" t="str">
        <f t="shared" si="171"/>
        <v/>
      </c>
      <c r="J54" s="115" t="str">
        <f t="shared" si="171"/>
        <v>Работал</v>
      </c>
      <c r="K54" s="115" t="str">
        <f t="shared" si="171"/>
        <v>Работал</v>
      </c>
      <c r="L54" s="115" t="str">
        <f t="shared" si="171"/>
        <v>Работал</v>
      </c>
      <c r="M54" s="115" t="str">
        <f t="shared" si="171"/>
        <v>Работал</v>
      </c>
      <c r="N54" s="115" t="str">
        <f t="shared" si="171"/>
        <v>Работал</v>
      </c>
      <c r="O54" s="133" t="str">
        <f t="shared" si="171"/>
        <v/>
      </c>
      <c r="P54" s="133" t="str">
        <f t="shared" si="171"/>
        <v/>
      </c>
      <c r="Q54" s="115" t="str">
        <f t="shared" si="171"/>
        <v>Работал</v>
      </c>
      <c r="R54" s="115" t="str">
        <f t="shared" si="171"/>
        <v>Работал</v>
      </c>
      <c r="S54" s="115" t="str">
        <f t="shared" si="171"/>
        <v>Работал</v>
      </c>
      <c r="T54" s="115" t="str">
        <f t="shared" si="171"/>
        <v>Работал</v>
      </c>
      <c r="U54" s="115" t="str">
        <f t="shared" si="171"/>
        <v>Работал</v>
      </c>
      <c r="V54" s="133" t="str">
        <f t="shared" si="171"/>
        <v/>
      </c>
      <c r="W54" s="133" t="str">
        <f t="shared" si="171"/>
        <v/>
      </c>
      <c r="X54" s="115" t="str">
        <f t="shared" si="171"/>
        <v>Работал</v>
      </c>
      <c r="Y54" s="115" t="str">
        <f t="shared" si="171"/>
        <v>Работал</v>
      </c>
      <c r="Z54" s="115" t="str">
        <f t="shared" si="171"/>
        <v>Работал</v>
      </c>
      <c r="AA54" s="115" t="str">
        <f t="shared" si="171"/>
        <v>Работал</v>
      </c>
      <c r="AB54" s="115" t="str">
        <f t="shared" si="171"/>
        <v>Работал</v>
      </c>
      <c r="AC54" s="133" t="str">
        <f t="shared" si="171"/>
        <v/>
      </c>
      <c r="AD54" s="133" t="str">
        <f t="shared" si="171"/>
        <v/>
      </c>
      <c r="AE54" s="115" t="str">
        <f t="shared" si="171"/>
        <v>Работал</v>
      </c>
      <c r="AF54" s="115" t="str">
        <f t="shared" si="171"/>
        <v>Работал</v>
      </c>
      <c r="AG54" s="115" t="str">
        <f t="shared" si="171"/>
        <v>Работал</v>
      </c>
      <c r="AH54" s="115" t="str">
        <f t="shared" si="171"/>
        <v/>
      </c>
      <c r="AI54" s="115" t="str">
        <f t="shared" si="171"/>
        <v/>
      </c>
      <c r="AJ54" s="115" t="str">
        <f t="shared" si="171"/>
        <v/>
      </c>
    </row>
    <row r="55">
      <c r="A55" s="108">
        <v>63</v>
      </c>
      <c r="B55" s="113" t="s">
        <v>182</v>
      </c>
      <c r="C55" s="113" t="str">
        <f>VLOOKUP($A55,Сотрудники!$A$3:$L$1202,8,0)</f>
        <v>Москва</v>
      </c>
      <c r="D55" s="115" t="str">
        <f t="shared" si="171"/>
        <v/>
      </c>
      <c r="E55" s="115" t="str">
        <f t="shared" si="171"/>
        <v/>
      </c>
      <c r="F55" s="115" t="str">
        <f t="shared" si="171"/>
        <v/>
      </c>
      <c r="G55" s="115" t="str">
        <f t="shared" si="171"/>
        <v/>
      </c>
      <c r="H55" s="133" t="str">
        <f t="shared" si="171"/>
        <v/>
      </c>
      <c r="I55" s="133" t="str">
        <f t="shared" si="171"/>
        <v/>
      </c>
      <c r="J55" s="115" t="str">
        <f t="shared" si="171"/>
        <v>Работал</v>
      </c>
      <c r="K55" s="115" t="str">
        <f t="shared" si="171"/>
        <v>Работал</v>
      </c>
      <c r="L55" s="115" t="str">
        <f t="shared" si="171"/>
        <v>Работал</v>
      </c>
      <c r="M55" s="115" t="str">
        <f t="shared" si="171"/>
        <v>Работал</v>
      </c>
      <c r="N55" s="115" t="str">
        <f t="shared" si="171"/>
        <v>Работал</v>
      </c>
      <c r="O55" s="133" t="str">
        <f t="shared" si="171"/>
        <v/>
      </c>
      <c r="P55" s="133" t="str">
        <f t="shared" si="171"/>
        <v/>
      </c>
      <c r="Q55" s="115" t="str">
        <f t="shared" si="171"/>
        <v>Работал</v>
      </c>
      <c r="R55" s="115" t="str">
        <f t="shared" si="171"/>
        <v>Работал</v>
      </c>
      <c r="S55" s="115" t="str">
        <f t="shared" si="171"/>
        <v>Работал</v>
      </c>
      <c r="T55" s="115" t="str">
        <f t="shared" si="171"/>
        <v>Работал</v>
      </c>
      <c r="U55" s="115" t="str">
        <f t="shared" si="171"/>
        <v>Работал</v>
      </c>
      <c r="V55" s="133" t="str">
        <f t="shared" si="171"/>
        <v/>
      </c>
      <c r="W55" s="133" t="str">
        <f t="shared" si="171"/>
        <v/>
      </c>
      <c r="X55" s="115" t="str">
        <f t="shared" si="171"/>
        <v>Работал</v>
      </c>
      <c r="Y55" s="115" t="str">
        <f t="shared" si="171"/>
        <v>Работал</v>
      </c>
      <c r="Z55" s="115" t="str">
        <f t="shared" si="171"/>
        <v>Работал</v>
      </c>
      <c r="AA55" s="115" t="str">
        <f t="shared" si="171"/>
        <v>Работал</v>
      </c>
      <c r="AB55" s="115" t="str">
        <f t="shared" si="171"/>
        <v>Работал</v>
      </c>
      <c r="AC55" s="133" t="str">
        <f t="shared" si="171"/>
        <v/>
      </c>
      <c r="AD55" s="133" t="str">
        <f t="shared" si="171"/>
        <v/>
      </c>
      <c r="AE55" s="115" t="str">
        <f t="shared" si="171"/>
        <v>Работал</v>
      </c>
      <c r="AF55" s="115" t="str">
        <f t="shared" si="171"/>
        <v>Работал</v>
      </c>
      <c r="AG55" s="115" t="str">
        <f t="shared" si="171"/>
        <v>Работал</v>
      </c>
      <c r="AH55" s="115" t="str">
        <f t="shared" si="171"/>
        <v/>
      </c>
      <c r="AI55" s="115" t="str">
        <f t="shared" si="171"/>
        <v/>
      </c>
      <c r="AJ55" s="115" t="str">
        <f t="shared" si="171"/>
        <v/>
      </c>
    </row>
    <row r="56">
      <c r="A56" s="108">
        <v>64</v>
      </c>
      <c r="B56" s="113" t="s">
        <v>190</v>
      </c>
      <c r="C56" s="113" t="str">
        <f>VLOOKUP($A56,Сотрудники!$A$3:$L$1202,8,0)</f>
        <v>Москва</v>
      </c>
      <c r="D56" s="115" t="str">
        <f t="shared" si="171"/>
        <v/>
      </c>
      <c r="E56" s="115" t="str">
        <f t="shared" si="171"/>
        <v/>
      </c>
      <c r="F56" s="115" t="str">
        <f t="shared" si="171"/>
        <v/>
      </c>
      <c r="G56" s="115" t="str">
        <f t="shared" si="171"/>
        <v/>
      </c>
      <c r="H56" s="133" t="str">
        <f t="shared" si="171"/>
        <v/>
      </c>
      <c r="I56" s="133" t="str">
        <f t="shared" si="171"/>
        <v/>
      </c>
      <c r="J56" s="115" t="str">
        <f t="shared" si="171"/>
        <v/>
      </c>
      <c r="K56" s="115" t="str">
        <f t="shared" si="171"/>
        <v/>
      </c>
      <c r="L56" s="115" t="str">
        <f t="shared" si="171"/>
        <v/>
      </c>
      <c r="M56" s="115" t="str">
        <f t="shared" si="171"/>
        <v/>
      </c>
      <c r="N56" s="115" t="str">
        <f t="shared" si="171"/>
        <v/>
      </c>
      <c r="O56" s="133" t="str">
        <f t="shared" si="171"/>
        <v/>
      </c>
      <c r="P56" s="133" t="str">
        <f t="shared" si="171"/>
        <v/>
      </c>
      <c r="Q56" s="115" t="str">
        <f t="shared" si="171"/>
        <v>Работал</v>
      </c>
      <c r="R56" s="115" t="str">
        <f t="shared" si="171"/>
        <v>Работал</v>
      </c>
      <c r="S56" s="115" t="str">
        <f t="shared" si="171"/>
        <v>Работал</v>
      </c>
      <c r="T56" s="115" t="str">
        <f t="shared" si="171"/>
        <v>Работал</v>
      </c>
      <c r="U56" s="115" t="str">
        <f t="shared" si="171"/>
        <v>Работал</v>
      </c>
      <c r="V56" s="133" t="str">
        <f t="shared" si="171"/>
        <v/>
      </c>
      <c r="W56" s="133" t="str">
        <f t="shared" si="171"/>
        <v/>
      </c>
      <c r="X56" s="115" t="str">
        <f t="shared" si="171"/>
        <v>Работал</v>
      </c>
      <c r="Y56" s="115" t="str">
        <f t="shared" si="171"/>
        <v>Работал</v>
      </c>
      <c r="Z56" s="115" t="str">
        <f t="shared" si="171"/>
        <v>Работал</v>
      </c>
      <c r="AA56" s="115" t="str">
        <f t="shared" si="171"/>
        <v>Работал</v>
      </c>
      <c r="AB56" s="115" t="str">
        <f t="shared" si="171"/>
        <v>Работал</v>
      </c>
      <c r="AC56" s="133" t="str">
        <f t="shared" si="171"/>
        <v/>
      </c>
      <c r="AD56" s="133" t="str">
        <f t="shared" si="171"/>
        <v/>
      </c>
      <c r="AE56" s="115" t="str">
        <f t="shared" si="171"/>
        <v>Работал</v>
      </c>
      <c r="AF56" s="115" t="str">
        <f t="shared" si="171"/>
        <v>Работал</v>
      </c>
      <c r="AG56" s="115" t="str">
        <f t="shared" si="171"/>
        <v>Работал</v>
      </c>
      <c r="AH56" s="115" t="str">
        <f t="shared" si="171"/>
        <v/>
      </c>
      <c r="AI56" s="115" t="str">
        <f t="shared" si="171"/>
        <v/>
      </c>
      <c r="AJ56" s="115" t="str">
        <f t="shared" si="171"/>
        <v/>
      </c>
    </row>
    <row r="57">
      <c r="A57" s="108">
        <v>65</v>
      </c>
      <c r="B57" s="113" t="s">
        <v>185</v>
      </c>
      <c r="C57" s="113" t="str">
        <f>VLOOKUP($A57,Сотрудники!$A$3:$L$1202,8,0)</f>
        <v>Ульяновск</v>
      </c>
      <c r="D57" s="115" t="str">
        <f t="shared" si="171"/>
        <v/>
      </c>
      <c r="E57" s="115" t="str">
        <f t="shared" si="171"/>
        <v/>
      </c>
      <c r="F57" s="115" t="str">
        <f t="shared" si="171"/>
        <v/>
      </c>
      <c r="G57" s="115" t="str">
        <f t="shared" si="171"/>
        <v/>
      </c>
      <c r="H57" s="133" t="str">
        <f t="shared" si="171"/>
        <v/>
      </c>
      <c r="I57" s="133" t="str">
        <f t="shared" si="171"/>
        <v/>
      </c>
      <c r="J57" s="115" t="str">
        <f t="shared" si="171"/>
        <v/>
      </c>
      <c r="K57" s="115" t="str">
        <f t="shared" si="171"/>
        <v/>
      </c>
      <c r="L57" s="115" t="str">
        <f t="shared" si="171"/>
        <v/>
      </c>
      <c r="M57" s="115" t="str">
        <f t="shared" si="171"/>
        <v/>
      </c>
      <c r="N57" s="115" t="str">
        <f t="shared" si="171"/>
        <v/>
      </c>
      <c r="O57" s="133" t="str">
        <f t="shared" si="171"/>
        <v/>
      </c>
      <c r="P57" s="133" t="str">
        <f t="shared" si="171"/>
        <v/>
      </c>
      <c r="Q57" s="115" t="str">
        <f t="shared" si="171"/>
        <v>Работал</v>
      </c>
      <c r="R57" s="115" t="str">
        <f t="shared" si="171"/>
        <v>Работал</v>
      </c>
      <c r="S57" s="115" t="str">
        <f t="shared" si="171"/>
        <v>Работал</v>
      </c>
      <c r="T57" s="115" t="str">
        <f t="shared" si="171"/>
        <v>Работал</v>
      </c>
      <c r="U57" s="115" t="str">
        <f t="shared" si="171"/>
        <v>Работал</v>
      </c>
      <c r="V57" s="133" t="str">
        <f t="shared" si="171"/>
        <v/>
      </c>
      <c r="W57" s="133" t="str">
        <f t="shared" si="171"/>
        <v/>
      </c>
      <c r="X57" s="115" t="str">
        <f t="shared" si="171"/>
        <v>Работал</v>
      </c>
      <c r="Y57" s="115" t="str">
        <f t="shared" si="171"/>
        <v>Работал</v>
      </c>
      <c r="Z57" s="115" t="str">
        <f t="shared" si="171"/>
        <v>Работал</v>
      </c>
      <c r="AA57" s="115" t="str">
        <f t="shared" si="171"/>
        <v>Работал</v>
      </c>
      <c r="AB57" s="115" t="str">
        <f t="shared" si="171"/>
        <v>Работал</v>
      </c>
      <c r="AC57" s="133" t="str">
        <f t="shared" si="171"/>
        <v/>
      </c>
      <c r="AD57" s="133" t="str">
        <f t="shared" si="171"/>
        <v/>
      </c>
      <c r="AE57" s="115" t="str">
        <f t="shared" si="171"/>
        <v/>
      </c>
      <c r="AF57" s="115" t="str">
        <f t="shared" si="171"/>
        <v/>
      </c>
      <c r="AG57" s="115" t="str">
        <f t="shared" si="171"/>
        <v/>
      </c>
      <c r="AH57" s="115" t="str">
        <f t="shared" si="171"/>
        <v/>
      </c>
      <c r="AI57" s="115" t="str">
        <f t="shared" si="171"/>
        <v/>
      </c>
      <c r="AJ57" s="115" t="str">
        <f t="shared" si="171"/>
        <v/>
      </c>
    </row>
    <row r="58">
      <c r="A58" s="108">
        <v>66</v>
      </c>
      <c r="B58" s="113" t="s">
        <v>191</v>
      </c>
      <c r="C58" s="113" t="str">
        <f>VLOOKUP($A58,Сотрудники!$A$3:$L$1202,8,0)</f>
        <v>Екатеринбург</v>
      </c>
      <c r="D58" s="115" t="str">
        <f t="shared" si="171"/>
        <v/>
      </c>
      <c r="E58" s="115" t="str">
        <f t="shared" si="171"/>
        <v/>
      </c>
      <c r="F58" s="115" t="str">
        <f t="shared" si="171"/>
        <v/>
      </c>
      <c r="G58" s="115" t="str">
        <f t="shared" si="171"/>
        <v/>
      </c>
      <c r="H58" s="133" t="str">
        <f t="shared" si="171"/>
        <v/>
      </c>
      <c r="I58" s="133" t="str">
        <f t="shared" si="171"/>
        <v/>
      </c>
      <c r="J58" s="115" t="str">
        <f t="shared" si="171"/>
        <v/>
      </c>
      <c r="K58" s="115" t="str">
        <f t="shared" si="171"/>
        <v/>
      </c>
      <c r="L58" s="115" t="str">
        <f t="shared" si="171"/>
        <v/>
      </c>
      <c r="M58" s="115" t="str">
        <f t="shared" si="171"/>
        <v/>
      </c>
      <c r="N58" s="115" t="str">
        <f t="shared" si="171"/>
        <v/>
      </c>
      <c r="O58" s="133" t="str">
        <f t="shared" si="171"/>
        <v/>
      </c>
      <c r="P58" s="133" t="str">
        <f t="shared" si="171"/>
        <v/>
      </c>
      <c r="Q58" s="115" t="str">
        <f t="shared" si="171"/>
        <v/>
      </c>
      <c r="R58" s="115" t="str">
        <f t="shared" si="171"/>
        <v/>
      </c>
      <c r="S58" s="115" t="str">
        <f t="shared" si="171"/>
        <v/>
      </c>
      <c r="T58" s="115" t="str">
        <f t="shared" si="171"/>
        <v/>
      </c>
      <c r="U58" s="115" t="str">
        <f t="shared" si="171"/>
        <v/>
      </c>
      <c r="V58" s="133" t="str">
        <f t="shared" si="171"/>
        <v/>
      </c>
      <c r="W58" s="133" t="str">
        <f t="shared" si="171"/>
        <v/>
      </c>
      <c r="X58" s="115" t="str">
        <f t="shared" si="171"/>
        <v/>
      </c>
      <c r="Y58" s="115" t="str">
        <f t="shared" si="171"/>
        <v/>
      </c>
      <c r="Z58" s="115" t="str">
        <f t="shared" si="171"/>
        <v>Работал</v>
      </c>
      <c r="AA58" s="115" t="str">
        <f t="shared" si="171"/>
        <v>Работал</v>
      </c>
      <c r="AB58" s="115" t="str">
        <f t="shared" si="171"/>
        <v>Работал</v>
      </c>
      <c r="AC58" s="133" t="str">
        <f t="shared" si="171"/>
        <v/>
      </c>
      <c r="AD58" s="133" t="str">
        <f t="shared" si="171"/>
        <v/>
      </c>
      <c r="AE58" s="115" t="str">
        <f t="shared" si="171"/>
        <v>Работал</v>
      </c>
      <c r="AF58" s="115" t="str">
        <f t="shared" si="171"/>
        <v>Работал</v>
      </c>
      <c r="AG58" s="115" t="str">
        <f t="shared" si="171"/>
        <v>Работал</v>
      </c>
      <c r="AH58" s="115" t="str">
        <f t="shared" si="171"/>
        <v/>
      </c>
      <c r="AI58" s="115" t="str">
        <f t="shared" si="171"/>
        <v/>
      </c>
      <c r="AJ58" s="115" t="str">
        <f t="shared" si="171"/>
        <v/>
      </c>
    </row>
    <row r="59">
      <c r="A59" s="108">
        <v>67</v>
      </c>
      <c r="B59" s="113" t="s">
        <v>195</v>
      </c>
      <c r="C59" s="113" t="str">
        <f>VLOOKUP($A59,Сотрудники!$A$3:$L$1202,8,0)</f>
        <v>СПБ</v>
      </c>
      <c r="D59" s="115" t="str">
        <f t="shared" si="171"/>
        <v/>
      </c>
      <c r="E59" s="115" t="str">
        <f t="shared" si="171"/>
        <v/>
      </c>
      <c r="F59" s="115" t="str">
        <f t="shared" si="171"/>
        <v/>
      </c>
      <c r="G59" s="115" t="str">
        <f t="shared" si="171"/>
        <v/>
      </c>
      <c r="H59" s="133" t="str">
        <f t="shared" si="171"/>
        <v/>
      </c>
      <c r="I59" s="133" t="str">
        <f t="shared" si="171"/>
        <v/>
      </c>
      <c r="J59" s="115" t="str">
        <f t="shared" si="171"/>
        <v/>
      </c>
      <c r="K59" s="115" t="str">
        <f t="shared" si="171"/>
        <v/>
      </c>
      <c r="L59" s="115" t="str">
        <f t="shared" si="171"/>
        <v/>
      </c>
      <c r="M59" s="115" t="str">
        <f t="shared" si="171"/>
        <v/>
      </c>
      <c r="N59" s="115" t="str">
        <f t="shared" si="171"/>
        <v/>
      </c>
      <c r="O59" s="133" t="str">
        <f t="shared" si="171"/>
        <v/>
      </c>
      <c r="P59" s="133" t="str">
        <f t="shared" si="171"/>
        <v/>
      </c>
      <c r="Q59" s="115" t="str">
        <f t="shared" si="171"/>
        <v/>
      </c>
      <c r="R59" s="115" t="str">
        <f t="shared" si="171"/>
        <v/>
      </c>
      <c r="S59" s="115" t="str">
        <f t="shared" si="171"/>
        <v/>
      </c>
      <c r="T59" s="115" t="str">
        <f t="shared" si="171"/>
        <v/>
      </c>
      <c r="U59" s="115" t="str">
        <f t="shared" si="171"/>
        <v/>
      </c>
      <c r="V59" s="133" t="str">
        <f t="shared" si="171"/>
        <v/>
      </c>
      <c r="W59" s="133" t="str">
        <f t="shared" si="171"/>
        <v/>
      </c>
      <c r="X59" s="115" t="str">
        <f t="shared" si="171"/>
        <v/>
      </c>
      <c r="Y59" s="115" t="str">
        <f t="shared" si="171"/>
        <v/>
      </c>
      <c r="Z59" s="115" t="str">
        <f t="shared" si="171"/>
        <v/>
      </c>
      <c r="AA59" s="115" t="str">
        <f t="shared" si="171"/>
        <v>Работал</v>
      </c>
      <c r="AB59" s="115" t="str">
        <f t="shared" si="171"/>
        <v>Работал</v>
      </c>
      <c r="AC59" s="133" t="str">
        <f t="shared" si="171"/>
        <v/>
      </c>
      <c r="AD59" s="133" t="str">
        <f t="shared" si="171"/>
        <v/>
      </c>
      <c r="AE59" s="115" t="str">
        <f t="shared" si="171"/>
        <v>Работал</v>
      </c>
      <c r="AF59" s="115" t="str">
        <f t="shared" si="171"/>
        <v>Работал</v>
      </c>
      <c r="AG59" s="115" t="str">
        <f t="shared" si="171"/>
        <v>Работал</v>
      </c>
      <c r="AH59" s="115" t="str">
        <f t="shared" si="171"/>
        <v/>
      </c>
      <c r="AI59" s="115" t="str">
        <f t="shared" si="171"/>
        <v/>
      </c>
      <c r="AJ59" s="115" t="str">
        <f t="shared" si="171"/>
        <v/>
      </c>
    </row>
    <row r="60">
      <c r="A60" s="108">
        <v>68</v>
      </c>
      <c r="B60" s="113" t="s">
        <v>197</v>
      </c>
      <c r="C60" s="113" t="str">
        <f>VLOOKUP($A60,Сотрудники!$A$3:$L$1202,8,0)</f>
        <v>Москва</v>
      </c>
      <c r="D60" s="115" t="str">
        <f t="shared" si="171"/>
        <v/>
      </c>
      <c r="E60" s="115" t="str">
        <f t="shared" si="171"/>
        <v/>
      </c>
      <c r="F60" s="115" t="str">
        <f t="shared" si="171"/>
        <v/>
      </c>
      <c r="G60" s="115" t="str">
        <f t="shared" si="171"/>
        <v/>
      </c>
      <c r="H60" s="133" t="str">
        <f t="shared" si="171"/>
        <v/>
      </c>
      <c r="I60" s="133" t="str">
        <f t="shared" si="171"/>
        <v/>
      </c>
      <c r="J60" s="115" t="str">
        <f t="shared" si="171"/>
        <v/>
      </c>
      <c r="K60" s="115" t="str">
        <f t="shared" si="171"/>
        <v/>
      </c>
      <c r="L60" s="115" t="str">
        <f t="shared" si="171"/>
        <v/>
      </c>
      <c r="M60" s="115" t="str">
        <f t="shared" si="171"/>
        <v/>
      </c>
      <c r="N60" s="115" t="str">
        <f t="shared" si="171"/>
        <v/>
      </c>
      <c r="O60" s="133" t="str">
        <f t="shared" si="171"/>
        <v/>
      </c>
      <c r="P60" s="133" t="str">
        <f t="shared" si="171"/>
        <v/>
      </c>
      <c r="Q60" s="115" t="str">
        <f t="shared" si="171"/>
        <v/>
      </c>
      <c r="R60" s="115" t="str">
        <f t="shared" si="171"/>
        <v/>
      </c>
      <c r="S60" s="115" t="str">
        <f t="shared" si="171"/>
        <v/>
      </c>
      <c r="T60" s="115" t="str">
        <f t="shared" si="171"/>
        <v/>
      </c>
      <c r="U60" s="115" t="str">
        <f t="shared" si="171"/>
        <v/>
      </c>
      <c r="V60" s="133" t="str">
        <f t="shared" si="171"/>
        <v/>
      </c>
      <c r="W60" s="133" t="str">
        <f t="shared" si="171"/>
        <v/>
      </c>
      <c r="X60" s="115" t="str">
        <f t="shared" si="171"/>
        <v/>
      </c>
      <c r="Y60" s="115" t="str">
        <f t="shared" si="171"/>
        <v/>
      </c>
      <c r="Z60" s="115" t="str">
        <f t="shared" si="171"/>
        <v/>
      </c>
      <c r="AA60" s="115" t="str">
        <f t="shared" si="171"/>
        <v/>
      </c>
      <c r="AB60" s="115" t="str">
        <f t="shared" si="171"/>
        <v/>
      </c>
      <c r="AC60" s="133" t="str">
        <f t="shared" si="171"/>
        <v/>
      </c>
      <c r="AD60" s="133" t="str">
        <f t="shared" si="171"/>
        <v/>
      </c>
      <c r="AE60" s="115" t="str">
        <f t="shared" si="171"/>
        <v>Работал</v>
      </c>
      <c r="AF60" s="115" t="str">
        <f t="shared" si="171"/>
        <v>Работал</v>
      </c>
      <c r="AG60" s="115" t="str">
        <f t="shared" si="171"/>
        <v>Работал</v>
      </c>
      <c r="AH60" s="115" t="str">
        <f t="shared" si="171"/>
        <v/>
      </c>
      <c r="AI60" s="115" t="str">
        <f t="shared" si="171"/>
        <v/>
      </c>
      <c r="AJ60" s="115" t="str">
        <f t="shared" si="171"/>
        <v/>
      </c>
    </row>
    <row r="61">
      <c r="A61" s="108">
        <v>69</v>
      </c>
      <c r="B61" s="113" t="s">
        <v>199</v>
      </c>
      <c r="C61" s="113" t="str">
        <f>VLOOKUP($A61,Сотрудники!$A$3:$L$1202,8,0)</f>
        <v>Рязань</v>
      </c>
      <c r="D61" s="115" t="str">
        <f t="shared" si="171"/>
        <v/>
      </c>
      <c r="E61" s="115" t="str">
        <f t="shared" si="171"/>
        <v/>
      </c>
      <c r="F61" s="115" t="str">
        <f t="shared" si="171"/>
        <v/>
      </c>
      <c r="G61" s="115" t="str">
        <f t="shared" si="171"/>
        <v/>
      </c>
      <c r="H61" s="133" t="str">
        <f t="shared" si="171"/>
        <v/>
      </c>
      <c r="I61" s="133" t="str">
        <f t="shared" si="171"/>
        <v/>
      </c>
      <c r="J61" s="115" t="str">
        <f t="shared" si="171"/>
        <v/>
      </c>
      <c r="K61" s="115" t="str">
        <f t="shared" si="171"/>
        <v/>
      </c>
      <c r="L61" s="115" t="str">
        <f t="shared" si="171"/>
        <v/>
      </c>
      <c r="M61" s="115" t="str">
        <f t="shared" si="171"/>
        <v/>
      </c>
      <c r="N61" s="115" t="str">
        <f t="shared" si="171"/>
        <v/>
      </c>
      <c r="O61" s="133" t="str">
        <f t="shared" si="171"/>
        <v/>
      </c>
      <c r="P61" s="133" t="str">
        <f t="shared" si="171"/>
        <v/>
      </c>
      <c r="Q61" s="115" t="str">
        <f t="shared" si="171"/>
        <v/>
      </c>
      <c r="R61" s="115" t="str">
        <f t="shared" si="171"/>
        <v/>
      </c>
      <c r="S61" s="115" t="str">
        <f t="shared" si="171"/>
        <v/>
      </c>
      <c r="T61" s="115" t="str">
        <f t="shared" si="171"/>
        <v/>
      </c>
      <c r="U61" s="115" t="str">
        <f t="shared" si="171"/>
        <v/>
      </c>
      <c r="V61" s="133" t="str">
        <f t="shared" si="171"/>
        <v/>
      </c>
      <c r="W61" s="133" t="str">
        <f t="shared" si="171"/>
        <v/>
      </c>
      <c r="X61" s="115" t="str">
        <f t="shared" si="171"/>
        <v/>
      </c>
      <c r="Y61" s="115" t="str">
        <f t="shared" si="171"/>
        <v/>
      </c>
      <c r="Z61" s="115" t="str">
        <f t="shared" si="171"/>
        <v/>
      </c>
      <c r="AA61" s="115" t="str">
        <f t="shared" si="171"/>
        <v/>
      </c>
      <c r="AB61" s="115" t="str">
        <f t="shared" si="171"/>
        <v/>
      </c>
      <c r="AC61" s="133" t="str">
        <f t="shared" si="171"/>
        <v/>
      </c>
      <c r="AD61" s="133" t="str">
        <f t="shared" si="171"/>
        <v/>
      </c>
      <c r="AE61" s="115" t="str">
        <f t="shared" si="171"/>
        <v/>
      </c>
      <c r="AF61" s="115" t="str">
        <f t="shared" si="171"/>
        <v>Работал</v>
      </c>
      <c r="AG61" s="115" t="str">
        <f t="shared" si="171"/>
        <v>Работал</v>
      </c>
      <c r="AH61" s="115" t="str">
        <f t="shared" si="171"/>
        <v/>
      </c>
      <c r="AI61" s="115" t="str">
        <f t="shared" si="171"/>
        <v/>
      </c>
      <c r="AJ61" s="115" t="str">
        <f t="shared" si="171"/>
        <v/>
      </c>
    </row>
    <row r="62">
      <c r="B62" s="116" t="s">
        <v>644</v>
      </c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>
      <c r="B63" s="117" t="s">
        <v>645</v>
      </c>
      <c r="C63" s="117" t="s">
        <v>646</v>
      </c>
      <c r="D63" s="116" t="s">
        <v>647</v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>
      <c r="B64" s="116"/>
      <c r="C64" s="118" t="s">
        <v>643</v>
      </c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16" t="s">
        <v>648</v>
      </c>
    </row>
    <row r="65">
      <c r="A65" s="113">
        <v>1</v>
      </c>
      <c r="B65" s="113" t="str">
        <f>VLOOKUP($A65,Сотрудники!$A$3:$L$1202,2,0)</f>
        <v xml:space="preserve">Кузьмин Антон</v>
      </c>
      <c r="C65" s="113" t="str">
        <f>VLOOKUP($A65,Сотрудники!$A$3:$L$1202,8,0)</f>
        <v>Москва</v>
      </c>
      <c r="D65" s="115">
        <v>8</v>
      </c>
      <c r="E65" s="115">
        <v>8</v>
      </c>
      <c r="F65" s="115">
        <v>8</v>
      </c>
      <c r="G65" s="115">
        <v>8</v>
      </c>
      <c r="H65" s="133"/>
      <c r="I65" s="133"/>
      <c r="J65" s="115">
        <v>8</v>
      </c>
      <c r="K65" s="115">
        <v>8</v>
      </c>
      <c r="L65" s="115">
        <v>8</v>
      </c>
      <c r="M65" s="115">
        <v>8</v>
      </c>
      <c r="N65" s="115">
        <v>8</v>
      </c>
      <c r="O65" s="133"/>
      <c r="P65" s="133"/>
      <c r="Q65" s="115">
        <v>8</v>
      </c>
      <c r="R65" s="115">
        <v>8</v>
      </c>
      <c r="S65" s="115">
        <v>8</v>
      </c>
      <c r="T65" s="115">
        <v>8</v>
      </c>
      <c r="U65" s="115">
        <v>8</v>
      </c>
      <c r="V65" s="133"/>
      <c r="W65" s="133"/>
      <c r="X65" s="115">
        <v>8</v>
      </c>
      <c r="Y65" s="115">
        <v>8</v>
      </c>
      <c r="Z65" s="115">
        <v>8</v>
      </c>
      <c r="AA65" s="115">
        <v>8</v>
      </c>
      <c r="AB65" s="115">
        <v>8</v>
      </c>
      <c r="AC65" s="133"/>
      <c r="AD65" s="133"/>
      <c r="AE65" s="115">
        <v>8</v>
      </c>
      <c r="AF65" s="115">
        <v>8</v>
      </c>
      <c r="AG65" s="115">
        <v>8</v>
      </c>
      <c r="AH65" s="115"/>
      <c r="AI65" s="115"/>
      <c r="AJ65" s="115"/>
      <c r="AK65" s="116">
        <f t="shared" ref="AK65:AK123" si="173">SUM(D65:AJ65)</f>
        <v>176</v>
      </c>
    </row>
    <row r="66">
      <c r="A66" s="113">
        <v>2</v>
      </c>
      <c r="B66" s="113" t="str">
        <f>VLOOKUP($A66,Сотрудники!$A$3:$L$1202,2,0)</f>
        <v xml:space="preserve">Крейнделин Борис </v>
      </c>
      <c r="C66" s="113" t="str">
        <f>VLOOKUP($A66,Сотрудники!$A$3:$L$1202,8,0)</f>
        <v>Москва</v>
      </c>
      <c r="D66" s="115">
        <v>8</v>
      </c>
      <c r="E66" s="115">
        <v>8</v>
      </c>
      <c r="F66" s="115">
        <v>8</v>
      </c>
      <c r="G66" s="115">
        <v>8</v>
      </c>
      <c r="H66" s="133"/>
      <c r="I66" s="133"/>
      <c r="J66" s="115">
        <v>8</v>
      </c>
      <c r="K66" s="115">
        <v>8</v>
      </c>
      <c r="L66" s="115">
        <v>8</v>
      </c>
      <c r="M66" s="115">
        <v>8</v>
      </c>
      <c r="N66" s="115">
        <v>8</v>
      </c>
      <c r="O66" s="133"/>
      <c r="P66" s="133"/>
      <c r="Q66" s="115">
        <v>8</v>
      </c>
      <c r="R66" s="115">
        <v>8</v>
      </c>
      <c r="S66" s="115">
        <v>8</v>
      </c>
      <c r="T66" s="115">
        <v>8</v>
      </c>
      <c r="U66" s="115">
        <v>8</v>
      </c>
      <c r="V66" s="133"/>
      <c r="W66" s="133"/>
      <c r="X66" s="115">
        <v>8</v>
      </c>
      <c r="Y66" s="115">
        <v>8</v>
      </c>
      <c r="Z66" s="115">
        <v>8</v>
      </c>
      <c r="AA66" s="115">
        <v>8</v>
      </c>
      <c r="AB66" s="115">
        <v>8</v>
      </c>
      <c r="AC66" s="133"/>
      <c r="AD66" s="133"/>
      <c r="AE66" s="115">
        <v>8</v>
      </c>
      <c r="AF66" s="115">
        <v>8</v>
      </c>
      <c r="AG66" s="115">
        <v>8</v>
      </c>
      <c r="AH66" s="115"/>
      <c r="AI66" s="115"/>
      <c r="AJ66" s="115"/>
      <c r="AK66" s="116">
        <f t="shared" si="173"/>
        <v>176</v>
      </c>
    </row>
    <row r="67">
      <c r="A67" s="113">
        <v>3</v>
      </c>
      <c r="B67" s="113" t="str">
        <f>VLOOKUP($A67,Сотрудники!$A$3:$L$1202,2,0)</f>
        <v xml:space="preserve">Асеев Феофан</v>
      </c>
      <c r="C67" s="113" t="str">
        <f>VLOOKUP($A67,Сотрудники!$A$3:$L$1202,8,0)</f>
        <v>Москва</v>
      </c>
      <c r="D67" s="115">
        <v>8</v>
      </c>
      <c r="E67" s="115">
        <v>8</v>
      </c>
      <c r="F67" s="115">
        <v>8</v>
      </c>
      <c r="G67" s="115">
        <v>8</v>
      </c>
      <c r="H67" s="133"/>
      <c r="I67" s="133"/>
      <c r="J67" s="115">
        <v>8</v>
      </c>
      <c r="K67" s="115">
        <v>8</v>
      </c>
      <c r="L67" s="115">
        <v>8</v>
      </c>
      <c r="M67" s="115">
        <v>8</v>
      </c>
      <c r="N67" s="115">
        <v>8</v>
      </c>
      <c r="O67" s="133"/>
      <c r="P67" s="133"/>
      <c r="Q67" s="115">
        <v>8</v>
      </c>
      <c r="R67" s="115">
        <v>8</v>
      </c>
      <c r="S67" s="115">
        <v>8</v>
      </c>
      <c r="T67" s="115">
        <v>8</v>
      </c>
      <c r="U67" s="115">
        <v>8</v>
      </c>
      <c r="V67" s="133"/>
      <c r="W67" s="133"/>
      <c r="X67" s="115">
        <v>8</v>
      </c>
      <c r="Y67" s="115">
        <v>8</v>
      </c>
      <c r="Z67" s="115">
        <v>8</v>
      </c>
      <c r="AA67" s="115">
        <v>8</v>
      </c>
      <c r="AB67" s="115">
        <v>8</v>
      </c>
      <c r="AC67" s="133"/>
      <c r="AD67" s="133"/>
      <c r="AE67" s="115">
        <v>8</v>
      </c>
      <c r="AF67" s="115">
        <v>8</v>
      </c>
      <c r="AG67" s="115">
        <v>8</v>
      </c>
      <c r="AH67" s="115"/>
      <c r="AI67" s="115"/>
      <c r="AJ67" s="115"/>
      <c r="AK67" s="116">
        <f t="shared" si="173"/>
        <v>176</v>
      </c>
    </row>
    <row r="68">
      <c r="A68" s="108">
        <v>5</v>
      </c>
      <c r="B68" s="113" t="str">
        <f>VLOOKUP($A68,Сотрудники!$A$3:$L$1202,2,0)</f>
        <v xml:space="preserve">Яковлев Дмитрий</v>
      </c>
      <c r="C68" s="113" t="str">
        <f>VLOOKUP($A68,Сотрудники!$A$3:$L$1202,8,0)</f>
        <v>Москва</v>
      </c>
      <c r="D68" s="115">
        <v>8</v>
      </c>
      <c r="E68" s="115">
        <v>8</v>
      </c>
      <c r="F68" s="115">
        <v>8</v>
      </c>
      <c r="G68" s="115">
        <v>8</v>
      </c>
      <c r="H68" s="133"/>
      <c r="I68" s="133"/>
      <c r="J68" s="115">
        <v>8</v>
      </c>
      <c r="K68" s="115">
        <v>8</v>
      </c>
      <c r="L68" s="115">
        <v>8</v>
      </c>
      <c r="M68" s="115">
        <v>8</v>
      </c>
      <c r="N68" s="115">
        <v>8</v>
      </c>
      <c r="O68" s="133"/>
      <c r="P68" s="133"/>
      <c r="Q68" s="115">
        <v>8</v>
      </c>
      <c r="R68" s="115">
        <v>8</v>
      </c>
      <c r="S68" s="115">
        <v>8</v>
      </c>
      <c r="T68" s="115">
        <v>8</v>
      </c>
      <c r="U68" s="115">
        <v>0</v>
      </c>
      <c r="V68" s="133"/>
      <c r="W68" s="133"/>
      <c r="X68" s="115">
        <v>8</v>
      </c>
      <c r="Y68" s="115">
        <v>8</v>
      </c>
      <c r="Z68" s="115">
        <v>8</v>
      </c>
      <c r="AA68" s="115">
        <v>8</v>
      </c>
      <c r="AB68" s="115">
        <v>8</v>
      </c>
      <c r="AC68" s="133"/>
      <c r="AD68" s="133"/>
      <c r="AE68" s="115">
        <v>8</v>
      </c>
      <c r="AF68" s="115">
        <v>8</v>
      </c>
      <c r="AG68" s="115">
        <v>8</v>
      </c>
      <c r="AH68" s="115"/>
      <c r="AI68" s="115"/>
      <c r="AJ68" s="115"/>
      <c r="AK68" s="116">
        <f t="shared" si="173"/>
        <v>168</v>
      </c>
    </row>
    <row r="69">
      <c r="A69" s="108">
        <v>8</v>
      </c>
      <c r="B69" s="113" t="str">
        <f>VLOOKUP($A69,Сотрудники!$A$3:$L$1202,2,0)</f>
        <v xml:space="preserve">Хохлова Крестина</v>
      </c>
      <c r="C69" s="113" t="str">
        <f>VLOOKUP($A69,Сотрудники!$A$3:$L$1202,8,0)</f>
        <v>Москва</v>
      </c>
      <c r="D69" s="115">
        <v>8</v>
      </c>
      <c r="E69" s="115">
        <v>8</v>
      </c>
      <c r="F69" s="115">
        <v>8</v>
      </c>
      <c r="G69" s="115">
        <v>8</v>
      </c>
      <c r="H69" s="133"/>
      <c r="I69" s="133"/>
      <c r="J69" s="115">
        <v>8</v>
      </c>
      <c r="K69" s="115">
        <v>8</v>
      </c>
      <c r="L69" s="115">
        <v>8</v>
      </c>
      <c r="M69" s="115">
        <v>8</v>
      </c>
      <c r="N69" s="115">
        <v>8</v>
      </c>
      <c r="O69" s="133"/>
      <c r="P69" s="133"/>
      <c r="Q69" s="115">
        <v>8</v>
      </c>
      <c r="R69" s="115">
        <v>8</v>
      </c>
      <c r="S69" s="115">
        <v>8</v>
      </c>
      <c r="T69" s="115">
        <v>0</v>
      </c>
      <c r="U69" s="115">
        <v>0</v>
      </c>
      <c r="V69" s="133">
        <v>0</v>
      </c>
      <c r="W69" s="133">
        <v>0</v>
      </c>
      <c r="X69" s="115">
        <v>0</v>
      </c>
      <c r="Y69" s="115">
        <v>0</v>
      </c>
      <c r="Z69" s="115">
        <v>0</v>
      </c>
      <c r="AA69" s="115">
        <v>0</v>
      </c>
      <c r="AB69" s="115">
        <v>0</v>
      </c>
      <c r="AC69" s="133"/>
      <c r="AD69" s="133"/>
      <c r="AE69" s="115">
        <v>8</v>
      </c>
      <c r="AF69" s="115">
        <v>8</v>
      </c>
      <c r="AG69" s="115">
        <v>8</v>
      </c>
      <c r="AH69" s="115"/>
      <c r="AI69" s="115"/>
      <c r="AJ69" s="115"/>
      <c r="AK69" s="116">
        <f t="shared" si="173"/>
        <v>120</v>
      </c>
    </row>
    <row r="70">
      <c r="A70" s="108">
        <v>9</v>
      </c>
      <c r="B70" s="113" t="str">
        <f>VLOOKUP($A70,Сотрудники!$A$3:$L$1202,2,0)</f>
        <v xml:space="preserve">Пойш Виталий</v>
      </c>
      <c r="C70" s="113" t="str">
        <f>VLOOKUP($A70,Сотрудники!$A$3:$L$1202,8,0)</f>
        <v>Екатеринбург</v>
      </c>
      <c r="D70" s="115">
        <v>8</v>
      </c>
      <c r="E70" s="115">
        <v>8</v>
      </c>
      <c r="F70" s="115">
        <v>8</v>
      </c>
      <c r="G70" s="115">
        <v>8</v>
      </c>
      <c r="H70" s="133"/>
      <c r="I70" s="133"/>
      <c r="J70" s="115">
        <v>8</v>
      </c>
      <c r="K70" s="115">
        <v>8</v>
      </c>
      <c r="L70" s="115">
        <v>8</v>
      </c>
      <c r="M70" s="115">
        <v>8</v>
      </c>
      <c r="N70" s="115">
        <v>8</v>
      </c>
      <c r="O70" s="133"/>
      <c r="P70" s="133"/>
      <c r="Q70" s="115">
        <v>8</v>
      </c>
      <c r="R70" s="115">
        <v>8</v>
      </c>
      <c r="S70" s="115">
        <v>8</v>
      </c>
      <c r="T70" s="115">
        <v>8</v>
      </c>
      <c r="U70" s="115">
        <v>8</v>
      </c>
      <c r="V70" s="133"/>
      <c r="W70" s="133"/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33">
        <v>0</v>
      </c>
      <c r="AD70" s="133">
        <v>0</v>
      </c>
      <c r="AE70" s="115">
        <v>0</v>
      </c>
      <c r="AF70" s="115">
        <v>0</v>
      </c>
      <c r="AG70" s="115">
        <v>0</v>
      </c>
      <c r="AH70" s="115"/>
      <c r="AI70" s="113"/>
      <c r="AJ70" s="113"/>
      <c r="AK70" s="116">
        <f t="shared" si="173"/>
        <v>112</v>
      </c>
    </row>
    <row r="71">
      <c r="A71" s="108">
        <v>10</v>
      </c>
      <c r="B71" s="113" t="str">
        <f>VLOOKUP($A71,Сотрудники!$A$3:$L$1202,2,0)</f>
        <v xml:space="preserve">Офицеров Дмитрий</v>
      </c>
      <c r="C71" s="113" t="str">
        <f>VLOOKUP($A71,Сотрудники!$A$3:$L$1202,8,0)</f>
        <v>СПБ</v>
      </c>
      <c r="D71" s="115">
        <v>8</v>
      </c>
      <c r="E71" s="115">
        <v>0</v>
      </c>
      <c r="F71" s="115">
        <v>0</v>
      </c>
      <c r="G71" s="115">
        <v>0</v>
      </c>
      <c r="H71" s="133">
        <v>0</v>
      </c>
      <c r="I71" s="133">
        <v>0</v>
      </c>
      <c r="J71" s="115">
        <v>0</v>
      </c>
      <c r="K71" s="115">
        <v>0</v>
      </c>
      <c r="L71" s="115">
        <v>0</v>
      </c>
      <c r="M71" s="115">
        <v>0</v>
      </c>
      <c r="N71" s="115">
        <v>0</v>
      </c>
      <c r="O71" s="133"/>
      <c r="P71" s="133"/>
      <c r="Q71" s="115">
        <v>8</v>
      </c>
      <c r="R71" s="115">
        <v>8</v>
      </c>
      <c r="S71" s="115">
        <v>8</v>
      </c>
      <c r="T71" s="115">
        <v>8</v>
      </c>
      <c r="U71" s="115">
        <v>8</v>
      </c>
      <c r="V71" s="133"/>
      <c r="W71" s="133"/>
      <c r="X71" s="115">
        <v>8</v>
      </c>
      <c r="Y71" s="115">
        <v>8</v>
      </c>
      <c r="Z71" s="115">
        <v>8</v>
      </c>
      <c r="AA71" s="115">
        <v>8</v>
      </c>
      <c r="AB71" s="115">
        <v>8</v>
      </c>
      <c r="AC71" s="133"/>
      <c r="AD71" s="133"/>
      <c r="AE71" s="115">
        <v>8</v>
      </c>
      <c r="AF71" s="115">
        <v>8</v>
      </c>
      <c r="AG71" s="115">
        <v>8</v>
      </c>
      <c r="AH71" s="115"/>
      <c r="AI71" s="113"/>
      <c r="AJ71" s="113"/>
      <c r="AK71" s="116">
        <f t="shared" si="173"/>
        <v>112</v>
      </c>
    </row>
    <row r="72">
      <c r="A72" s="108">
        <v>11</v>
      </c>
      <c r="B72" s="113" t="str">
        <f>VLOOKUP($A72,Сотрудники!$A$3:$L$1202,2,0)</f>
        <v xml:space="preserve">Муштекенов Тимур</v>
      </c>
      <c r="C72" s="113" t="str">
        <f>VLOOKUP($A72,Сотрудники!$A$3:$L$1202,8,0)</f>
        <v>СПБ</v>
      </c>
      <c r="D72" s="115">
        <v>8</v>
      </c>
      <c r="E72" s="115">
        <v>8</v>
      </c>
      <c r="F72" s="115">
        <v>8</v>
      </c>
      <c r="G72" s="115">
        <v>8</v>
      </c>
      <c r="H72" s="133"/>
      <c r="I72" s="133"/>
      <c r="J72" s="115">
        <v>8</v>
      </c>
      <c r="K72" s="115">
        <v>8</v>
      </c>
      <c r="L72" s="115">
        <v>8</v>
      </c>
      <c r="M72" s="115">
        <v>8</v>
      </c>
      <c r="N72" s="115">
        <v>8</v>
      </c>
      <c r="O72" s="133"/>
      <c r="P72" s="133"/>
      <c r="Q72" s="115">
        <v>8</v>
      </c>
      <c r="R72" s="115">
        <v>8</v>
      </c>
      <c r="S72" s="115">
        <v>8</v>
      </c>
      <c r="T72" s="115">
        <v>8</v>
      </c>
      <c r="U72" s="115">
        <v>8</v>
      </c>
      <c r="V72" s="133"/>
      <c r="W72" s="133"/>
      <c r="X72" s="115">
        <v>8</v>
      </c>
      <c r="Y72" s="115">
        <v>8</v>
      </c>
      <c r="Z72" s="115">
        <v>8</v>
      </c>
      <c r="AA72" s="115">
        <v>8</v>
      </c>
      <c r="AB72" s="115">
        <v>8</v>
      </c>
      <c r="AC72" s="133"/>
      <c r="AD72" s="133"/>
      <c r="AE72" s="115">
        <v>8</v>
      </c>
      <c r="AF72" s="115">
        <v>8</v>
      </c>
      <c r="AG72" s="115">
        <v>8</v>
      </c>
      <c r="AH72" s="115"/>
      <c r="AI72" s="113"/>
      <c r="AJ72" s="113"/>
      <c r="AK72" s="116">
        <f t="shared" si="173"/>
        <v>176</v>
      </c>
    </row>
    <row r="73">
      <c r="A73" s="108">
        <v>13</v>
      </c>
      <c r="B73" s="113" t="str">
        <f>VLOOKUP($A73,Сотрудники!$A$3:$L$1202,2,0)</f>
        <v xml:space="preserve">Богданов Михаил</v>
      </c>
      <c r="C73" s="113" t="str">
        <f>VLOOKUP($A73,Сотрудники!$A$3:$L$1202,8,0)</f>
        <v>СПБ</v>
      </c>
      <c r="D73" s="115">
        <v>8</v>
      </c>
      <c r="E73" s="115">
        <v>8</v>
      </c>
      <c r="F73" s="115">
        <v>8</v>
      </c>
      <c r="G73" s="115">
        <v>8</v>
      </c>
      <c r="H73" s="133"/>
      <c r="I73" s="133"/>
      <c r="J73" s="115">
        <v>8</v>
      </c>
      <c r="K73" s="115">
        <v>8</v>
      </c>
      <c r="L73" s="115">
        <v>8</v>
      </c>
      <c r="M73" s="115">
        <v>8</v>
      </c>
      <c r="N73" s="115">
        <v>8</v>
      </c>
      <c r="O73" s="133"/>
      <c r="P73" s="133"/>
      <c r="Q73" s="115">
        <v>8</v>
      </c>
      <c r="R73" s="115">
        <v>8</v>
      </c>
      <c r="S73" s="115">
        <v>8</v>
      </c>
      <c r="T73" s="115">
        <v>8</v>
      </c>
      <c r="U73" s="115">
        <v>8</v>
      </c>
      <c r="V73" s="133"/>
      <c r="W73" s="133"/>
      <c r="X73" s="115">
        <v>8</v>
      </c>
      <c r="Y73" s="115">
        <v>8</v>
      </c>
      <c r="Z73" s="115">
        <v>8</v>
      </c>
      <c r="AA73" s="115">
        <v>8</v>
      </c>
      <c r="AB73" s="115">
        <v>8</v>
      </c>
      <c r="AC73" s="133"/>
      <c r="AD73" s="133"/>
      <c r="AE73" s="115">
        <v>8</v>
      </c>
      <c r="AF73" s="115">
        <v>8</v>
      </c>
      <c r="AG73" s="115">
        <v>8</v>
      </c>
      <c r="AH73" s="115"/>
      <c r="AI73" s="113"/>
      <c r="AJ73" s="113"/>
      <c r="AK73" s="116">
        <f t="shared" si="173"/>
        <v>176</v>
      </c>
    </row>
    <row r="74">
      <c r="A74" s="108">
        <v>14</v>
      </c>
      <c r="B74" s="113" t="str">
        <f>VLOOKUP($A74,Сотрудники!$A$3:$L$1202,2,0)</f>
        <v xml:space="preserve">Смирнова Екатерина</v>
      </c>
      <c r="C74" s="113" t="str">
        <f>VLOOKUP($A74,Сотрудники!$A$3:$L$1202,8,0)</f>
        <v>Москва</v>
      </c>
      <c r="D74" s="115">
        <v>8</v>
      </c>
      <c r="E74" s="115">
        <v>8</v>
      </c>
      <c r="F74" s="115">
        <v>8</v>
      </c>
      <c r="G74" s="115">
        <v>8</v>
      </c>
      <c r="H74" s="133"/>
      <c r="I74" s="133"/>
      <c r="J74" s="115">
        <v>8</v>
      </c>
      <c r="K74" s="115">
        <v>8</v>
      </c>
      <c r="L74" s="115">
        <v>8</v>
      </c>
      <c r="M74" s="115">
        <v>8</v>
      </c>
      <c r="N74" s="115">
        <v>8</v>
      </c>
      <c r="O74" s="133"/>
      <c r="P74" s="133"/>
      <c r="Q74" s="115">
        <v>8</v>
      </c>
      <c r="R74" s="115">
        <v>8</v>
      </c>
      <c r="S74" s="115">
        <v>8</v>
      </c>
      <c r="T74" s="115">
        <v>8</v>
      </c>
      <c r="U74" s="115">
        <v>8</v>
      </c>
      <c r="V74" s="133"/>
      <c r="W74" s="133"/>
      <c r="X74" s="115">
        <v>8</v>
      </c>
      <c r="Y74" s="115">
        <v>8</v>
      </c>
      <c r="Z74" s="115">
        <v>8</v>
      </c>
      <c r="AA74" s="115">
        <v>8</v>
      </c>
      <c r="AB74" s="115">
        <v>8</v>
      </c>
      <c r="AC74" s="133"/>
      <c r="AD74" s="133"/>
      <c r="AE74" s="115">
        <v>8</v>
      </c>
      <c r="AF74" s="115">
        <v>8</v>
      </c>
      <c r="AG74" s="115">
        <v>8</v>
      </c>
      <c r="AH74" s="115"/>
      <c r="AI74" s="113"/>
      <c r="AJ74" s="113"/>
      <c r="AK74" s="116">
        <f t="shared" si="173"/>
        <v>176</v>
      </c>
    </row>
    <row r="75">
      <c r="A75" s="108">
        <v>15</v>
      </c>
      <c r="B75" s="113" t="str">
        <f>VLOOKUP($A75,Сотрудники!$A$3:$L$1202,2,0)</f>
        <v xml:space="preserve">Герасимова Елизавета</v>
      </c>
      <c r="C75" s="113" t="str">
        <f>VLOOKUP($A75,Сотрудники!$A$3:$L$1202,8,0)</f>
        <v>Москва</v>
      </c>
      <c r="D75" s="115">
        <v>8</v>
      </c>
      <c r="E75" s="115">
        <v>8</v>
      </c>
      <c r="F75" s="115">
        <v>8</v>
      </c>
      <c r="G75" s="115">
        <v>8</v>
      </c>
      <c r="H75" s="133"/>
      <c r="I75" s="133"/>
      <c r="J75" s="115">
        <v>8</v>
      </c>
      <c r="K75" s="115">
        <v>8</v>
      </c>
      <c r="L75" s="115">
        <v>8</v>
      </c>
      <c r="M75" s="115">
        <v>8</v>
      </c>
      <c r="N75" s="115">
        <v>8</v>
      </c>
      <c r="O75" s="133"/>
      <c r="P75" s="133"/>
      <c r="Q75" s="115">
        <v>8</v>
      </c>
      <c r="R75" s="115">
        <v>8</v>
      </c>
      <c r="S75" s="115">
        <v>8</v>
      </c>
      <c r="T75" s="115">
        <v>8</v>
      </c>
      <c r="U75" s="115">
        <v>8</v>
      </c>
      <c r="V75" s="133"/>
      <c r="W75" s="133"/>
      <c r="X75" s="115">
        <v>8</v>
      </c>
      <c r="Y75" s="115">
        <v>8</v>
      </c>
      <c r="Z75" s="115">
        <v>8</v>
      </c>
      <c r="AA75" s="115">
        <v>8</v>
      </c>
      <c r="AB75" s="115">
        <v>8</v>
      </c>
      <c r="AC75" s="133"/>
      <c r="AD75" s="133"/>
      <c r="AE75" s="115">
        <v>8</v>
      </c>
      <c r="AF75" s="115">
        <v>8</v>
      </c>
      <c r="AG75" s="115">
        <v>8</v>
      </c>
      <c r="AH75" s="115"/>
      <c r="AI75" s="113"/>
      <c r="AJ75" s="113"/>
      <c r="AK75" s="116">
        <f t="shared" si="173"/>
        <v>176</v>
      </c>
    </row>
    <row r="76">
      <c r="A76" s="108">
        <v>16</v>
      </c>
      <c r="B76" s="113" t="str">
        <f>VLOOKUP($A76,Сотрудники!$A$3:$L$1202,2,0)</f>
        <v xml:space="preserve">Абдуллаева Анжелика</v>
      </c>
      <c r="C76" s="113" t="str">
        <f>VLOOKUP($A76,Сотрудники!$A$3:$L$1202,8,0)</f>
        <v>Москва</v>
      </c>
      <c r="D76" s="115">
        <v>8</v>
      </c>
      <c r="E76" s="115">
        <v>8</v>
      </c>
      <c r="F76" s="115">
        <v>8</v>
      </c>
      <c r="G76" s="115">
        <v>8</v>
      </c>
      <c r="H76" s="133"/>
      <c r="I76" s="133"/>
      <c r="J76" s="115">
        <v>8</v>
      </c>
      <c r="K76" s="115">
        <v>8</v>
      </c>
      <c r="L76" s="115">
        <v>8</v>
      </c>
      <c r="M76" s="115">
        <v>8</v>
      </c>
      <c r="N76" s="115">
        <v>8</v>
      </c>
      <c r="O76" s="133"/>
      <c r="P76" s="133"/>
      <c r="Q76" s="115">
        <v>8</v>
      </c>
      <c r="R76" s="115">
        <v>8</v>
      </c>
      <c r="S76" s="115">
        <v>8</v>
      </c>
      <c r="T76" s="115">
        <v>8</v>
      </c>
      <c r="U76" s="115">
        <v>8</v>
      </c>
      <c r="V76" s="133"/>
      <c r="W76" s="133"/>
      <c r="X76" s="115">
        <v>8</v>
      </c>
      <c r="Y76" s="115">
        <v>8</v>
      </c>
      <c r="Z76" s="115">
        <v>8</v>
      </c>
      <c r="AA76" s="115">
        <v>8</v>
      </c>
      <c r="AB76" s="115">
        <v>8</v>
      </c>
      <c r="AC76" s="133"/>
      <c r="AD76" s="133"/>
      <c r="AE76" s="115">
        <v>8</v>
      </c>
      <c r="AF76" s="115">
        <v>8</v>
      </c>
      <c r="AG76" s="115">
        <v>8</v>
      </c>
      <c r="AH76" s="115"/>
      <c r="AI76" s="113"/>
      <c r="AJ76" s="113"/>
      <c r="AK76" s="116">
        <f t="shared" si="173"/>
        <v>176</v>
      </c>
    </row>
    <row r="77">
      <c r="A77" s="108">
        <v>17</v>
      </c>
      <c r="B77" s="113" t="str">
        <f>VLOOKUP($A77,Сотрудники!$A$3:$L$1202,2,0)</f>
        <v xml:space="preserve">Наймушин Евгений</v>
      </c>
      <c r="C77" s="113" t="str">
        <f>VLOOKUP($A77,Сотрудники!$A$3:$L$1202,8,0)</f>
        <v>Екатеринбург</v>
      </c>
      <c r="D77" s="115">
        <v>0</v>
      </c>
      <c r="E77" s="115">
        <v>0</v>
      </c>
      <c r="F77" s="115">
        <v>0</v>
      </c>
      <c r="G77" s="115">
        <v>0</v>
      </c>
      <c r="H77" s="133">
        <v>0</v>
      </c>
      <c r="I77" s="133">
        <v>0</v>
      </c>
      <c r="J77" s="115">
        <v>8</v>
      </c>
      <c r="K77" s="115">
        <v>8</v>
      </c>
      <c r="L77" s="115">
        <v>8</v>
      </c>
      <c r="M77" s="115">
        <v>8</v>
      </c>
      <c r="N77" s="115">
        <v>8</v>
      </c>
      <c r="O77" s="133"/>
      <c r="P77" s="133"/>
      <c r="Q77" s="115">
        <v>8</v>
      </c>
      <c r="R77" s="115">
        <v>8</v>
      </c>
      <c r="S77" s="115">
        <v>8</v>
      </c>
      <c r="T77" s="115">
        <v>8</v>
      </c>
      <c r="U77" s="115">
        <v>8</v>
      </c>
      <c r="V77" s="133"/>
      <c r="W77" s="133"/>
      <c r="X77" s="115">
        <v>8</v>
      </c>
      <c r="Y77" s="115">
        <v>8</v>
      </c>
      <c r="Z77" s="115">
        <v>8</v>
      </c>
      <c r="AA77" s="115">
        <v>8</v>
      </c>
      <c r="AB77" s="115">
        <v>8</v>
      </c>
      <c r="AC77" s="133"/>
      <c r="AD77" s="133"/>
      <c r="AE77" s="115">
        <v>8</v>
      </c>
      <c r="AF77" s="115">
        <v>8</v>
      </c>
      <c r="AG77" s="115">
        <v>8</v>
      </c>
      <c r="AH77" s="115"/>
      <c r="AI77" s="113"/>
      <c r="AJ77" s="113"/>
      <c r="AK77" s="116">
        <f t="shared" si="173"/>
        <v>144</v>
      </c>
    </row>
    <row r="78">
      <c r="A78" s="108">
        <v>19</v>
      </c>
      <c r="B78" s="113" t="str">
        <f>VLOOKUP($A78,Сотрудники!$A$3:$L$1202,2,0)</f>
        <v xml:space="preserve">Лопатин Максим</v>
      </c>
      <c r="C78" s="113" t="str">
        <f>VLOOKUP($A78,Сотрудники!$A$3:$L$1202,8,0)</f>
        <v>Москва</v>
      </c>
      <c r="D78" s="115">
        <v>8</v>
      </c>
      <c r="E78" s="115">
        <v>8</v>
      </c>
      <c r="F78" s="115">
        <v>8</v>
      </c>
      <c r="G78" s="115">
        <v>8</v>
      </c>
      <c r="H78" s="133"/>
      <c r="I78" s="133"/>
      <c r="J78" s="115">
        <v>8</v>
      </c>
      <c r="K78" s="115">
        <v>8</v>
      </c>
      <c r="L78" s="115">
        <v>8</v>
      </c>
      <c r="M78" s="115">
        <v>8</v>
      </c>
      <c r="N78" s="115">
        <v>8</v>
      </c>
      <c r="O78" s="133"/>
      <c r="P78" s="133"/>
      <c r="Q78" s="115">
        <v>8</v>
      </c>
      <c r="R78" s="115">
        <v>8</v>
      </c>
      <c r="S78" s="115">
        <v>8</v>
      </c>
      <c r="T78" s="115">
        <v>8</v>
      </c>
      <c r="U78" s="115">
        <v>8</v>
      </c>
      <c r="V78" s="133"/>
      <c r="W78" s="133"/>
      <c r="X78" s="115">
        <v>8</v>
      </c>
      <c r="Y78" s="115">
        <v>8</v>
      </c>
      <c r="Z78" s="115">
        <v>8</v>
      </c>
      <c r="AA78" s="115">
        <v>8</v>
      </c>
      <c r="AB78" s="115">
        <v>8</v>
      </c>
      <c r="AC78" s="133"/>
      <c r="AD78" s="133"/>
      <c r="AE78" s="115">
        <v>8</v>
      </c>
      <c r="AF78" s="115">
        <v>8</v>
      </c>
      <c r="AG78" s="115">
        <v>8</v>
      </c>
      <c r="AH78" s="115"/>
      <c r="AI78" s="113"/>
      <c r="AJ78" s="113"/>
      <c r="AK78" s="116">
        <f t="shared" si="173"/>
        <v>176</v>
      </c>
    </row>
    <row r="79">
      <c r="A79" s="108">
        <v>21</v>
      </c>
      <c r="B79" s="113" t="str">
        <f>VLOOKUP($A79,Сотрудники!$A$3:$L$1202,2,0)</f>
        <v xml:space="preserve">Шимберев Борис</v>
      </c>
      <c r="C79" s="113" t="str">
        <f>VLOOKUP($A79,Сотрудники!$A$3:$L$1202,8,0)</f>
        <v>СПБ</v>
      </c>
      <c r="D79" s="115">
        <v>8</v>
      </c>
      <c r="E79" s="115">
        <v>8</v>
      </c>
      <c r="F79" s="115">
        <v>8</v>
      </c>
      <c r="G79" s="115">
        <v>8</v>
      </c>
      <c r="H79" s="133"/>
      <c r="I79" s="133"/>
      <c r="J79" s="115">
        <v>8</v>
      </c>
      <c r="K79" s="115">
        <v>8</v>
      </c>
      <c r="L79" s="115">
        <v>8</v>
      </c>
      <c r="M79" s="115">
        <v>8</v>
      </c>
      <c r="N79" s="115">
        <v>8</v>
      </c>
      <c r="O79" s="133"/>
      <c r="P79" s="133"/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33"/>
      <c r="W79" s="133"/>
      <c r="X79" s="115">
        <v>8</v>
      </c>
      <c r="Y79" s="115">
        <v>8</v>
      </c>
      <c r="Z79" s="115">
        <v>8</v>
      </c>
      <c r="AA79" s="115">
        <v>8</v>
      </c>
      <c r="AB79" s="115">
        <v>8</v>
      </c>
      <c r="AC79" s="133"/>
      <c r="AD79" s="133"/>
      <c r="AE79" s="115">
        <v>8</v>
      </c>
      <c r="AF79" s="115">
        <v>8</v>
      </c>
      <c r="AG79" s="115">
        <v>8</v>
      </c>
      <c r="AH79" s="115"/>
      <c r="AI79" s="113"/>
      <c r="AJ79" s="113"/>
      <c r="AK79" s="116">
        <f t="shared" si="173"/>
        <v>136</v>
      </c>
    </row>
    <row r="80">
      <c r="A80" s="108">
        <v>22</v>
      </c>
      <c r="B80" s="113" t="str">
        <f>VLOOKUP($A80,Сотрудники!$A$3:$L$1202,2,0)</f>
        <v xml:space="preserve">Виштак Татьяна</v>
      </c>
      <c r="C80" s="113" t="str">
        <f>VLOOKUP($A80,Сотрудники!$A$3:$L$1202,8,0)</f>
        <v>Москва</v>
      </c>
      <c r="D80" s="115">
        <v>8</v>
      </c>
      <c r="E80" s="115">
        <v>8</v>
      </c>
      <c r="F80" s="115">
        <v>8</v>
      </c>
      <c r="G80" s="115">
        <v>8</v>
      </c>
      <c r="H80" s="133"/>
      <c r="I80" s="133"/>
      <c r="J80" s="115">
        <v>8</v>
      </c>
      <c r="K80" s="115">
        <v>8</v>
      </c>
      <c r="L80" s="115">
        <v>8</v>
      </c>
      <c r="M80" s="115">
        <v>8</v>
      </c>
      <c r="N80" s="115">
        <v>8</v>
      </c>
      <c r="O80" s="133"/>
      <c r="P80" s="133"/>
      <c r="Q80" s="115">
        <v>8</v>
      </c>
      <c r="R80" s="115">
        <v>8</v>
      </c>
      <c r="S80" s="115">
        <v>8</v>
      </c>
      <c r="T80" s="115">
        <v>8</v>
      </c>
      <c r="U80" s="115">
        <v>8</v>
      </c>
      <c r="V80" s="133"/>
      <c r="W80" s="133"/>
      <c r="X80" s="115">
        <v>8</v>
      </c>
      <c r="Y80" s="115">
        <v>8</v>
      </c>
      <c r="Z80" s="115">
        <v>8</v>
      </c>
      <c r="AA80" s="115">
        <v>8</v>
      </c>
      <c r="AB80" s="115">
        <v>8</v>
      </c>
      <c r="AC80" s="133"/>
      <c r="AD80" s="133"/>
      <c r="AE80" s="115">
        <v>8</v>
      </c>
      <c r="AF80" s="115">
        <v>8</v>
      </c>
      <c r="AG80" s="115">
        <v>8</v>
      </c>
      <c r="AH80" s="115"/>
      <c r="AI80" s="113"/>
      <c r="AJ80" s="113"/>
      <c r="AK80" s="116">
        <f t="shared" si="173"/>
        <v>176</v>
      </c>
    </row>
    <row r="81">
      <c r="A81" s="108">
        <v>23</v>
      </c>
      <c r="B81" s="113" t="str">
        <f>VLOOKUP($A81,Сотрудники!$A$3:$L$1202,2,0)</f>
        <v xml:space="preserve">Путилов Александр</v>
      </c>
      <c r="C81" s="113" t="str">
        <f>VLOOKUP($A81,Сотрудники!$A$3:$L$1202,8,0)</f>
        <v>Екатеринбург</v>
      </c>
      <c r="D81" s="115">
        <v>8</v>
      </c>
      <c r="E81" s="115">
        <v>8</v>
      </c>
      <c r="F81" s="115">
        <v>8</v>
      </c>
      <c r="G81" s="115">
        <v>8</v>
      </c>
      <c r="H81" s="133"/>
      <c r="I81" s="133"/>
      <c r="J81" s="115">
        <v>8</v>
      </c>
      <c r="K81" s="115">
        <v>8</v>
      </c>
      <c r="L81" s="115">
        <v>8</v>
      </c>
      <c r="M81" s="115">
        <v>8</v>
      </c>
      <c r="N81" s="115">
        <v>8</v>
      </c>
      <c r="O81" s="133"/>
      <c r="P81" s="133"/>
      <c r="Q81" s="115">
        <v>8</v>
      </c>
      <c r="R81" s="115">
        <v>8</v>
      </c>
      <c r="S81" s="115">
        <v>8</v>
      </c>
      <c r="T81" s="115">
        <v>8</v>
      </c>
      <c r="U81" s="115">
        <v>8</v>
      </c>
      <c r="V81" s="133"/>
      <c r="W81" s="133"/>
      <c r="X81" s="115">
        <v>8</v>
      </c>
      <c r="Y81" s="115">
        <v>8</v>
      </c>
      <c r="Z81" s="115">
        <v>8</v>
      </c>
      <c r="AA81" s="115">
        <v>8</v>
      </c>
      <c r="AB81" s="115">
        <v>8</v>
      </c>
      <c r="AC81" s="133"/>
      <c r="AD81" s="133"/>
      <c r="AE81" s="115">
        <v>8</v>
      </c>
      <c r="AF81" s="115">
        <v>8</v>
      </c>
      <c r="AG81" s="115">
        <v>8</v>
      </c>
      <c r="AH81" s="115"/>
      <c r="AI81" s="113"/>
      <c r="AJ81" s="113"/>
      <c r="AK81" s="116">
        <f t="shared" si="173"/>
        <v>176</v>
      </c>
    </row>
    <row r="82">
      <c r="A82" s="108">
        <v>24</v>
      </c>
      <c r="B82" s="113" t="str">
        <f>VLOOKUP($A82,Сотрудники!$A$3:$L$1202,2,0)</f>
        <v xml:space="preserve">Цыганкова Анастасия</v>
      </c>
      <c r="C82" s="113" t="str">
        <f>VLOOKUP($A82,Сотрудники!$A$3:$L$1202,8,0)</f>
        <v>Москва</v>
      </c>
      <c r="D82" s="115">
        <v>8</v>
      </c>
      <c r="E82" s="115">
        <v>8</v>
      </c>
      <c r="F82" s="115">
        <v>8</v>
      </c>
      <c r="G82" s="115">
        <v>8</v>
      </c>
      <c r="H82" s="133"/>
      <c r="I82" s="133"/>
      <c r="J82" s="115">
        <v>8</v>
      </c>
      <c r="K82" s="115">
        <v>8</v>
      </c>
      <c r="L82" s="115">
        <v>8</v>
      </c>
      <c r="M82" s="115">
        <v>8</v>
      </c>
      <c r="N82" s="115">
        <v>8</v>
      </c>
      <c r="O82" s="133"/>
      <c r="P82" s="133"/>
      <c r="Q82" s="115">
        <v>8</v>
      </c>
      <c r="R82" s="115">
        <v>8</v>
      </c>
      <c r="S82" s="115">
        <v>8</v>
      </c>
      <c r="T82" s="115">
        <v>8</v>
      </c>
      <c r="U82" s="115">
        <v>8</v>
      </c>
      <c r="V82" s="133"/>
      <c r="W82" s="133"/>
      <c r="X82" s="115">
        <v>8</v>
      </c>
      <c r="Y82" s="115">
        <v>8</v>
      </c>
      <c r="Z82" s="115">
        <v>8</v>
      </c>
      <c r="AA82" s="115">
        <v>8</v>
      </c>
      <c r="AB82" s="115">
        <v>8</v>
      </c>
      <c r="AC82" s="133"/>
      <c r="AD82" s="133"/>
      <c r="AE82" s="115">
        <v>8</v>
      </c>
      <c r="AF82" s="115">
        <v>8</v>
      </c>
      <c r="AG82" s="115">
        <v>8</v>
      </c>
      <c r="AH82" s="115"/>
      <c r="AI82" s="113"/>
      <c r="AJ82" s="113"/>
      <c r="AK82" s="116">
        <f t="shared" si="173"/>
        <v>176</v>
      </c>
    </row>
    <row r="83">
      <c r="A83" s="108">
        <v>25</v>
      </c>
      <c r="B83" s="113" t="str">
        <f>VLOOKUP($A83,Сотрудники!$A$3:$L$1202,2,0)</f>
        <v xml:space="preserve">Беседин Игорь</v>
      </c>
      <c r="C83" s="113" t="str">
        <f>VLOOKUP($A83,Сотрудники!$A$3:$L$1202,8,0)</f>
        <v xml:space="preserve">Нижний Новгород</v>
      </c>
      <c r="D83" s="115">
        <v>8</v>
      </c>
      <c r="E83" s="115">
        <v>8</v>
      </c>
      <c r="F83" s="115">
        <v>8</v>
      </c>
      <c r="G83" s="115">
        <v>8</v>
      </c>
      <c r="H83" s="133"/>
      <c r="I83" s="133"/>
      <c r="J83" s="115">
        <v>8</v>
      </c>
      <c r="K83" s="115">
        <v>8</v>
      </c>
      <c r="L83" s="115">
        <v>8</v>
      </c>
      <c r="M83" s="115">
        <v>8</v>
      </c>
      <c r="N83" s="115">
        <v>8</v>
      </c>
      <c r="O83" s="133"/>
      <c r="P83" s="133"/>
      <c r="Q83" s="115">
        <v>8</v>
      </c>
      <c r="R83" s="115">
        <v>8</v>
      </c>
      <c r="S83" s="115">
        <v>8</v>
      </c>
      <c r="T83" s="115">
        <v>8</v>
      </c>
      <c r="U83" s="115">
        <v>8</v>
      </c>
      <c r="V83" s="133"/>
      <c r="W83" s="133"/>
      <c r="X83" s="115">
        <v>8</v>
      </c>
      <c r="Y83" s="115">
        <v>8</v>
      </c>
      <c r="Z83" s="115">
        <v>8</v>
      </c>
      <c r="AA83" s="115">
        <v>8</v>
      </c>
      <c r="AB83" s="115">
        <v>8</v>
      </c>
      <c r="AC83" s="133"/>
      <c r="AD83" s="133"/>
      <c r="AE83" s="115">
        <v>8</v>
      </c>
      <c r="AF83" s="115">
        <v>8</v>
      </c>
      <c r="AG83" s="115">
        <v>8</v>
      </c>
      <c r="AH83" s="115"/>
      <c r="AI83" s="113"/>
      <c r="AJ83" s="113"/>
      <c r="AK83" s="116">
        <f t="shared" si="173"/>
        <v>176</v>
      </c>
    </row>
    <row r="84">
      <c r="A84" s="108">
        <v>26</v>
      </c>
      <c r="B84" s="113" t="str">
        <f>VLOOKUP($A84,Сотрудники!$A$3:$L$1202,2,0)</f>
        <v xml:space="preserve">Молчанов Роман</v>
      </c>
      <c r="C84" s="113" t="str">
        <f>VLOOKUP($A84,Сотрудники!$A$3:$L$1202,8,0)</f>
        <v>Москва</v>
      </c>
      <c r="D84" s="115">
        <v>8</v>
      </c>
      <c r="E84" s="115">
        <v>8</v>
      </c>
      <c r="F84" s="115">
        <v>8</v>
      </c>
      <c r="G84" s="115">
        <v>8</v>
      </c>
      <c r="H84" s="133"/>
      <c r="I84" s="133"/>
      <c r="J84" s="115">
        <v>8</v>
      </c>
      <c r="K84" s="115">
        <v>8</v>
      </c>
      <c r="L84" s="115">
        <v>8</v>
      </c>
      <c r="M84" s="115">
        <v>8</v>
      </c>
      <c r="N84" s="115">
        <v>8</v>
      </c>
      <c r="O84" s="133"/>
      <c r="P84" s="133"/>
      <c r="Q84" s="115">
        <v>8</v>
      </c>
      <c r="R84" s="115">
        <v>8</v>
      </c>
      <c r="S84" s="115">
        <v>8</v>
      </c>
      <c r="T84" s="115">
        <v>8</v>
      </c>
      <c r="U84" s="115">
        <v>8</v>
      </c>
      <c r="V84" s="133"/>
      <c r="W84" s="133"/>
      <c r="X84" s="115">
        <v>8</v>
      </c>
      <c r="Y84" s="115">
        <v>8</v>
      </c>
      <c r="Z84" s="115">
        <v>8</v>
      </c>
      <c r="AA84" s="115">
        <v>8</v>
      </c>
      <c r="AB84" s="115">
        <v>8</v>
      </c>
      <c r="AC84" s="133"/>
      <c r="AD84" s="133"/>
      <c r="AE84" s="115">
        <v>8</v>
      </c>
      <c r="AF84" s="115">
        <v>8</v>
      </c>
      <c r="AG84" s="115">
        <v>8</v>
      </c>
      <c r="AH84" s="115"/>
      <c r="AI84" s="113"/>
      <c r="AJ84" s="113"/>
      <c r="AK84" s="116">
        <f t="shared" si="173"/>
        <v>176</v>
      </c>
    </row>
    <row r="85">
      <c r="A85" s="108">
        <v>27</v>
      </c>
      <c r="B85" s="113" t="str">
        <f>VLOOKUP($A85,Сотрудники!$A$3:$L$1202,2,0)</f>
        <v xml:space="preserve">Пузанов Андрей</v>
      </c>
      <c r="C85" s="113" t="str">
        <f>VLOOKUP($A85,Сотрудники!$A$3:$L$1202,8,0)</f>
        <v>Москва</v>
      </c>
      <c r="D85" s="115">
        <v>8</v>
      </c>
      <c r="E85" s="115">
        <v>8</v>
      </c>
      <c r="F85" s="115">
        <v>8</v>
      </c>
      <c r="G85" s="115">
        <v>8</v>
      </c>
      <c r="H85" s="133"/>
      <c r="I85" s="133"/>
      <c r="J85" s="115">
        <v>8</v>
      </c>
      <c r="K85" s="115">
        <v>8</v>
      </c>
      <c r="L85" s="115">
        <v>8</v>
      </c>
      <c r="M85" s="115">
        <v>8</v>
      </c>
      <c r="N85" s="115">
        <v>8</v>
      </c>
      <c r="O85" s="133"/>
      <c r="P85" s="133"/>
      <c r="Q85" s="115">
        <v>8</v>
      </c>
      <c r="R85" s="115">
        <v>8</v>
      </c>
      <c r="S85" s="115">
        <v>8</v>
      </c>
      <c r="T85" s="115">
        <v>8</v>
      </c>
      <c r="U85" s="115">
        <v>8</v>
      </c>
      <c r="V85" s="133"/>
      <c r="W85" s="133"/>
      <c r="X85" s="115">
        <v>8</v>
      </c>
      <c r="Y85" s="115">
        <v>8</v>
      </c>
      <c r="Z85" s="115">
        <v>8</v>
      </c>
      <c r="AA85" s="115">
        <v>8</v>
      </c>
      <c r="AB85" s="115">
        <v>8</v>
      </c>
      <c r="AC85" s="133"/>
      <c r="AD85" s="133"/>
      <c r="AE85" s="115">
        <v>8</v>
      </c>
      <c r="AF85" s="115">
        <v>8</v>
      </c>
      <c r="AG85" s="115">
        <v>8</v>
      </c>
      <c r="AH85" s="115"/>
      <c r="AI85" s="113"/>
      <c r="AJ85" s="113"/>
      <c r="AK85" s="116">
        <f t="shared" si="173"/>
        <v>176</v>
      </c>
    </row>
    <row r="86">
      <c r="A86" s="108">
        <v>28</v>
      </c>
      <c r="B86" s="113" t="str">
        <f>VLOOKUP($A86,Сотрудники!$A$3:$L$1202,2,0)</f>
        <v xml:space="preserve">Хотулев Дмитрий</v>
      </c>
      <c r="C86" s="113" t="str">
        <f>VLOOKUP($A86,Сотрудники!$A$3:$L$1202,8,0)</f>
        <v>Саратов</v>
      </c>
      <c r="D86" s="115">
        <v>8</v>
      </c>
      <c r="E86" s="115">
        <v>8</v>
      </c>
      <c r="F86" s="115">
        <v>8</v>
      </c>
      <c r="G86" s="115">
        <v>8</v>
      </c>
      <c r="H86" s="133"/>
      <c r="I86" s="133"/>
      <c r="J86" s="115">
        <v>8</v>
      </c>
      <c r="K86" s="115">
        <v>8</v>
      </c>
      <c r="L86" s="115">
        <v>8</v>
      </c>
      <c r="M86" s="115">
        <v>8</v>
      </c>
      <c r="N86" s="115">
        <v>8</v>
      </c>
      <c r="O86" s="133"/>
      <c r="P86" s="133"/>
      <c r="Q86" s="115">
        <v>8</v>
      </c>
      <c r="R86" s="115">
        <v>8</v>
      </c>
      <c r="S86" s="115">
        <v>8</v>
      </c>
      <c r="T86" s="115">
        <v>8</v>
      </c>
      <c r="U86" s="115">
        <v>8</v>
      </c>
      <c r="V86" s="133"/>
      <c r="W86" s="133"/>
      <c r="X86" s="115">
        <v>8</v>
      </c>
      <c r="Y86" s="115">
        <v>8</v>
      </c>
      <c r="Z86" s="115">
        <v>8</v>
      </c>
      <c r="AA86" s="115">
        <v>8</v>
      </c>
      <c r="AB86" s="115">
        <v>8</v>
      </c>
      <c r="AC86" s="133"/>
      <c r="AD86" s="133"/>
      <c r="AE86" s="115">
        <v>8</v>
      </c>
      <c r="AF86" s="115">
        <v>8</v>
      </c>
      <c r="AG86" s="115">
        <v>8</v>
      </c>
      <c r="AH86" s="115"/>
      <c r="AI86" s="113"/>
      <c r="AJ86" s="113"/>
      <c r="AK86" s="116">
        <f t="shared" si="173"/>
        <v>176</v>
      </c>
    </row>
    <row r="87">
      <c r="A87" s="108">
        <v>30</v>
      </c>
      <c r="B87" s="113" t="str">
        <f>VLOOKUP($A87,Сотрудники!$A$3:$L$1202,2,0)</f>
        <v xml:space="preserve">Тарасов Алексей</v>
      </c>
      <c r="C87" s="113" t="str">
        <f>VLOOKUP($A87,Сотрудники!$A$3:$L$1202,8,0)</f>
        <v>СПБ</v>
      </c>
      <c r="D87" s="115">
        <v>8</v>
      </c>
      <c r="E87" s="115">
        <v>8</v>
      </c>
      <c r="F87" s="115">
        <v>8</v>
      </c>
      <c r="G87" s="115">
        <v>8</v>
      </c>
      <c r="H87" s="133"/>
      <c r="I87" s="133"/>
      <c r="J87" s="115">
        <v>8</v>
      </c>
      <c r="K87" s="115">
        <v>8</v>
      </c>
      <c r="L87" s="115">
        <v>8</v>
      </c>
      <c r="M87" s="115">
        <v>8</v>
      </c>
      <c r="N87" s="115">
        <v>8</v>
      </c>
      <c r="O87" s="133"/>
      <c r="P87" s="133"/>
      <c r="Q87" s="115">
        <v>8</v>
      </c>
      <c r="R87" s="115">
        <v>8</v>
      </c>
      <c r="S87" s="115">
        <v>8</v>
      </c>
      <c r="T87" s="115">
        <v>8</v>
      </c>
      <c r="U87" s="115">
        <v>8</v>
      </c>
      <c r="V87" s="133"/>
      <c r="W87" s="133"/>
      <c r="X87" s="115">
        <v>8</v>
      </c>
      <c r="Y87" s="115">
        <v>8</v>
      </c>
      <c r="Z87" s="115">
        <v>8</v>
      </c>
      <c r="AA87" s="115">
        <v>8</v>
      </c>
      <c r="AB87" s="115">
        <v>8</v>
      </c>
      <c r="AC87" s="133"/>
      <c r="AD87" s="133"/>
      <c r="AE87" s="115">
        <v>8</v>
      </c>
      <c r="AF87" s="115">
        <v>8</v>
      </c>
      <c r="AG87" s="115">
        <v>8</v>
      </c>
      <c r="AH87" s="115"/>
      <c r="AI87" s="113"/>
      <c r="AJ87" s="113"/>
      <c r="AK87" s="116">
        <f t="shared" si="173"/>
        <v>176</v>
      </c>
    </row>
    <row r="88">
      <c r="A88" s="108">
        <v>31</v>
      </c>
      <c r="B88" s="113" t="str">
        <f>VLOOKUP($A88,Сотрудники!$A$3:$L$1202,2,0)</f>
        <v xml:space="preserve">Саринков Андрей</v>
      </c>
      <c r="C88" s="113" t="str">
        <f>VLOOKUP($A88,Сотрудники!$A$3:$L$1202,8,0)</f>
        <v>Москва</v>
      </c>
      <c r="D88" s="115">
        <v>8</v>
      </c>
      <c r="E88" s="115">
        <v>8</v>
      </c>
      <c r="F88" s="115">
        <v>8</v>
      </c>
      <c r="G88" s="115">
        <v>8</v>
      </c>
      <c r="H88" s="133"/>
      <c r="I88" s="133"/>
      <c r="J88" s="115">
        <v>8</v>
      </c>
      <c r="K88" s="115">
        <v>8</v>
      </c>
      <c r="L88" s="115">
        <v>8</v>
      </c>
      <c r="M88" s="115">
        <v>8</v>
      </c>
      <c r="N88" s="115">
        <v>8</v>
      </c>
      <c r="O88" s="133"/>
      <c r="P88" s="133"/>
      <c r="Q88" s="115">
        <v>8</v>
      </c>
      <c r="R88" s="115">
        <v>8</v>
      </c>
      <c r="S88" s="115">
        <v>8</v>
      </c>
      <c r="T88" s="115">
        <v>8</v>
      </c>
      <c r="U88" s="115">
        <v>8</v>
      </c>
      <c r="V88" s="133"/>
      <c r="W88" s="133"/>
      <c r="X88" s="115">
        <v>8</v>
      </c>
      <c r="Y88" s="115">
        <v>8</v>
      </c>
      <c r="Z88" s="115">
        <v>8</v>
      </c>
      <c r="AA88" s="115">
        <v>8</v>
      </c>
      <c r="AB88" s="115">
        <v>8</v>
      </c>
      <c r="AC88" s="133"/>
      <c r="AD88" s="133"/>
      <c r="AE88" s="115">
        <v>8</v>
      </c>
      <c r="AF88" s="115">
        <v>8</v>
      </c>
      <c r="AG88" s="115">
        <v>8</v>
      </c>
      <c r="AH88" s="115"/>
      <c r="AI88" s="113"/>
      <c r="AJ88" s="113"/>
      <c r="AK88" s="116">
        <f t="shared" si="173"/>
        <v>176</v>
      </c>
    </row>
    <row r="89">
      <c r="A89" s="108">
        <v>33</v>
      </c>
      <c r="B89" s="113" t="str">
        <f>VLOOKUP($A89,Сотрудники!$A$3:$L$1202,2,0)</f>
        <v xml:space="preserve">Киевский Сергей</v>
      </c>
      <c r="C89" s="113" t="str">
        <f>VLOOKUP($A89,Сотрудники!$A$3:$L$1202,8,0)</f>
        <v>Москва</v>
      </c>
      <c r="D89" s="115">
        <v>8</v>
      </c>
      <c r="E89" s="115">
        <v>8</v>
      </c>
      <c r="F89" s="115">
        <v>8</v>
      </c>
      <c r="G89" s="115">
        <v>8</v>
      </c>
      <c r="H89" s="133"/>
      <c r="I89" s="133"/>
      <c r="J89" s="115">
        <v>8</v>
      </c>
      <c r="K89" s="115">
        <v>8</v>
      </c>
      <c r="L89" s="115">
        <v>8</v>
      </c>
      <c r="M89" s="115">
        <v>8</v>
      </c>
      <c r="N89" s="115">
        <v>8</v>
      </c>
      <c r="O89" s="133"/>
      <c r="P89" s="133"/>
      <c r="Q89" s="115">
        <v>8</v>
      </c>
      <c r="R89" s="115">
        <v>8</v>
      </c>
      <c r="S89" s="115">
        <v>8</v>
      </c>
      <c r="T89" s="115">
        <v>8</v>
      </c>
      <c r="U89" s="115">
        <v>8</v>
      </c>
      <c r="V89" s="133"/>
      <c r="W89" s="133"/>
      <c r="X89" s="115">
        <v>8</v>
      </c>
      <c r="Y89" s="115">
        <v>8</v>
      </c>
      <c r="Z89" s="115">
        <v>8</v>
      </c>
      <c r="AA89" s="115">
        <v>8</v>
      </c>
      <c r="AB89" s="115">
        <v>8</v>
      </c>
      <c r="AC89" s="133"/>
      <c r="AD89" s="133"/>
      <c r="AE89" s="115">
        <v>8</v>
      </c>
      <c r="AF89" s="115">
        <v>8</v>
      </c>
      <c r="AG89" s="115">
        <v>8</v>
      </c>
      <c r="AH89" s="115"/>
      <c r="AI89" s="113"/>
      <c r="AJ89" s="113"/>
      <c r="AK89" s="116">
        <f t="shared" si="173"/>
        <v>176</v>
      </c>
    </row>
    <row r="90">
      <c r="A90" s="108">
        <v>35</v>
      </c>
      <c r="B90" s="113" t="str">
        <f>VLOOKUP($A90,Сотрудники!$A$3:$L$1202,2,0)</f>
        <v xml:space="preserve">Дмитриев Николай</v>
      </c>
      <c r="C90" s="113" t="str">
        <f>VLOOKUP($A90,Сотрудники!$A$3:$L$1202,8,0)</f>
        <v>Москва</v>
      </c>
      <c r="D90" s="115">
        <v>8</v>
      </c>
      <c r="E90" s="115">
        <v>8</v>
      </c>
      <c r="F90" s="115">
        <v>8</v>
      </c>
      <c r="G90" s="115">
        <v>8</v>
      </c>
      <c r="H90" s="133"/>
      <c r="I90" s="133"/>
      <c r="J90" s="115">
        <v>8</v>
      </c>
      <c r="K90" s="115">
        <v>8</v>
      </c>
      <c r="L90" s="115">
        <v>8</v>
      </c>
      <c r="M90" s="115">
        <v>8</v>
      </c>
      <c r="N90" s="115">
        <v>8</v>
      </c>
      <c r="O90" s="133"/>
      <c r="P90" s="133"/>
      <c r="Q90" s="115">
        <v>8</v>
      </c>
      <c r="R90" s="115">
        <v>8</v>
      </c>
      <c r="S90" s="115">
        <v>8</v>
      </c>
      <c r="T90" s="115">
        <v>8</v>
      </c>
      <c r="U90" s="115">
        <v>8</v>
      </c>
      <c r="V90" s="133"/>
      <c r="W90" s="133"/>
      <c r="X90" s="115">
        <v>8</v>
      </c>
      <c r="Y90" s="115">
        <v>8</v>
      </c>
      <c r="Z90" s="115">
        <v>8</v>
      </c>
      <c r="AA90" s="115">
        <v>8</v>
      </c>
      <c r="AB90" s="115">
        <v>8</v>
      </c>
      <c r="AC90" s="133"/>
      <c r="AD90" s="133"/>
      <c r="AE90" s="115">
        <v>8</v>
      </c>
      <c r="AF90" s="115">
        <v>8</v>
      </c>
      <c r="AG90" s="115">
        <v>8</v>
      </c>
      <c r="AH90" s="115"/>
      <c r="AI90" s="113"/>
      <c r="AJ90" s="113"/>
      <c r="AK90" s="116">
        <f t="shared" si="173"/>
        <v>176</v>
      </c>
    </row>
    <row r="91">
      <c r="A91" s="108">
        <v>36</v>
      </c>
      <c r="B91" s="113" t="str">
        <f>VLOOKUP($A91,Сотрудники!$A$3:$L$1202,2,0)</f>
        <v xml:space="preserve">Юркин Николай</v>
      </c>
      <c r="C91" s="113" t="str">
        <f>VLOOKUP($A91,Сотрудники!$A$3:$L$1202,8,0)</f>
        <v>Москва</v>
      </c>
      <c r="D91" s="115">
        <v>8</v>
      </c>
      <c r="E91" s="115">
        <v>8</v>
      </c>
      <c r="F91" s="115">
        <v>8</v>
      </c>
      <c r="G91" s="115">
        <v>8</v>
      </c>
      <c r="H91" s="133"/>
      <c r="I91" s="133"/>
      <c r="J91" s="115">
        <v>8</v>
      </c>
      <c r="K91" s="115">
        <v>8</v>
      </c>
      <c r="L91" s="115">
        <v>8</v>
      </c>
      <c r="M91" s="115">
        <v>8</v>
      </c>
      <c r="N91" s="115">
        <v>8</v>
      </c>
      <c r="O91" s="133"/>
      <c r="P91" s="133"/>
      <c r="Q91" s="115">
        <v>8</v>
      </c>
      <c r="R91" s="115">
        <v>8</v>
      </c>
      <c r="S91" s="115">
        <v>8</v>
      </c>
      <c r="T91" s="115">
        <v>8</v>
      </c>
      <c r="U91" s="115">
        <v>8</v>
      </c>
      <c r="V91" s="133"/>
      <c r="W91" s="133"/>
      <c r="X91" s="115">
        <v>8</v>
      </c>
      <c r="Y91" s="115">
        <v>8</v>
      </c>
      <c r="Z91" s="115">
        <v>8</v>
      </c>
      <c r="AA91" s="115">
        <v>8</v>
      </c>
      <c r="AB91" s="115">
        <v>8</v>
      </c>
      <c r="AC91" s="133"/>
      <c r="AD91" s="133"/>
      <c r="AE91" s="115">
        <v>8</v>
      </c>
      <c r="AF91" s="115">
        <v>8</v>
      </c>
      <c r="AG91" s="115">
        <v>8</v>
      </c>
      <c r="AH91" s="115"/>
      <c r="AI91" s="113"/>
      <c r="AJ91" s="113"/>
      <c r="AK91" s="116">
        <f t="shared" si="173"/>
        <v>176</v>
      </c>
    </row>
    <row r="92">
      <c r="A92" s="108">
        <v>37</v>
      </c>
      <c r="B92" s="113" t="str">
        <f>VLOOKUP($A92,Сотрудники!$A$3:$L$1202,2,0)</f>
        <v xml:space="preserve">Ионов Евгений</v>
      </c>
      <c r="C92" s="113" t="str">
        <f>VLOOKUP($A92,Сотрудники!$A$3:$L$1202,8,0)</f>
        <v>Москва</v>
      </c>
      <c r="D92" s="115">
        <v>0</v>
      </c>
      <c r="E92" s="115">
        <v>0</v>
      </c>
      <c r="F92" s="115">
        <v>0</v>
      </c>
      <c r="G92" s="115">
        <v>0</v>
      </c>
      <c r="H92" s="133">
        <v>0</v>
      </c>
      <c r="I92" s="133">
        <v>0</v>
      </c>
      <c r="J92" s="115">
        <v>0</v>
      </c>
      <c r="K92" s="115">
        <v>0</v>
      </c>
      <c r="L92" s="115">
        <v>0</v>
      </c>
      <c r="M92" s="115">
        <v>0</v>
      </c>
      <c r="N92" s="115">
        <v>0</v>
      </c>
      <c r="O92" s="133">
        <v>0</v>
      </c>
      <c r="P92" s="133">
        <v>0</v>
      </c>
      <c r="Q92" s="115">
        <v>8</v>
      </c>
      <c r="R92" s="115">
        <v>8</v>
      </c>
      <c r="S92" s="115">
        <v>8</v>
      </c>
      <c r="T92" s="115">
        <v>8</v>
      </c>
      <c r="U92" s="115">
        <v>8</v>
      </c>
      <c r="V92" s="133"/>
      <c r="W92" s="133"/>
      <c r="X92" s="115">
        <v>8</v>
      </c>
      <c r="Y92" s="115">
        <v>8</v>
      </c>
      <c r="Z92" s="115">
        <v>8</v>
      </c>
      <c r="AA92" s="115">
        <v>8</v>
      </c>
      <c r="AB92" s="115">
        <v>8</v>
      </c>
      <c r="AC92" s="133"/>
      <c r="AD92" s="133"/>
      <c r="AE92" s="115">
        <v>8</v>
      </c>
      <c r="AF92" s="115">
        <v>8</v>
      </c>
      <c r="AG92" s="115">
        <v>8</v>
      </c>
      <c r="AH92" s="115"/>
      <c r="AI92" s="113"/>
      <c r="AJ92" s="113"/>
      <c r="AK92" s="116">
        <f t="shared" si="173"/>
        <v>104</v>
      </c>
    </row>
    <row r="93">
      <c r="A93" s="108">
        <v>38</v>
      </c>
      <c r="B93" s="113" t="s">
        <v>129</v>
      </c>
      <c r="C93" s="113" t="str">
        <f>VLOOKUP($A93,Сотрудники!$A$3:$L$1202,8,0)</f>
        <v>Москва</v>
      </c>
      <c r="D93" s="115">
        <v>8</v>
      </c>
      <c r="E93" s="115">
        <v>8</v>
      </c>
      <c r="F93" s="115">
        <v>8</v>
      </c>
      <c r="G93" s="115">
        <v>8</v>
      </c>
      <c r="H93" s="133"/>
      <c r="I93" s="133"/>
      <c r="J93" s="115">
        <v>8</v>
      </c>
      <c r="K93" s="115">
        <v>8</v>
      </c>
      <c r="L93" s="115">
        <v>8</v>
      </c>
      <c r="M93" s="115">
        <v>8</v>
      </c>
      <c r="N93" s="115">
        <v>8</v>
      </c>
      <c r="O93" s="133"/>
      <c r="P93" s="133"/>
      <c r="Q93" s="115">
        <v>8</v>
      </c>
      <c r="R93" s="115">
        <v>8</v>
      </c>
      <c r="S93" s="115">
        <v>8</v>
      </c>
      <c r="T93" s="115">
        <v>8</v>
      </c>
      <c r="U93" s="115">
        <v>8</v>
      </c>
      <c r="V93" s="133"/>
      <c r="W93" s="133"/>
      <c r="X93" s="115">
        <v>0</v>
      </c>
      <c r="Y93" s="115">
        <v>0</v>
      </c>
      <c r="Z93" s="115">
        <v>0</v>
      </c>
      <c r="AA93" s="115">
        <v>0</v>
      </c>
      <c r="AB93" s="115">
        <v>0</v>
      </c>
      <c r="AC93" s="133">
        <v>0</v>
      </c>
      <c r="AD93" s="133">
        <v>0</v>
      </c>
      <c r="AE93" s="115">
        <v>0</v>
      </c>
      <c r="AF93" s="115">
        <v>0</v>
      </c>
      <c r="AG93" s="115">
        <v>0</v>
      </c>
      <c r="AH93" s="115"/>
      <c r="AI93" s="113"/>
      <c r="AJ93" s="113"/>
      <c r="AK93" s="116">
        <f t="shared" si="173"/>
        <v>112</v>
      </c>
    </row>
    <row r="94">
      <c r="A94" s="108">
        <v>40</v>
      </c>
      <c r="B94" s="113" t="s">
        <v>130</v>
      </c>
      <c r="C94" s="113" t="str">
        <f>VLOOKUP($A94,Сотрудники!$A$3:$L$1202,8,0)</f>
        <v>Москва</v>
      </c>
      <c r="D94" s="115">
        <v>8</v>
      </c>
      <c r="E94" s="115">
        <v>8</v>
      </c>
      <c r="F94" s="115">
        <v>8</v>
      </c>
      <c r="G94" s="115">
        <v>8</v>
      </c>
      <c r="H94" s="133"/>
      <c r="I94" s="133"/>
      <c r="J94" s="115">
        <v>8</v>
      </c>
      <c r="K94" s="115">
        <v>8</v>
      </c>
      <c r="L94" s="115">
        <v>8</v>
      </c>
      <c r="M94" s="115">
        <v>8</v>
      </c>
      <c r="N94" s="115">
        <v>8</v>
      </c>
      <c r="O94" s="133"/>
      <c r="P94" s="133"/>
      <c r="Q94" s="115">
        <v>8</v>
      </c>
      <c r="R94" s="115">
        <v>8</v>
      </c>
      <c r="S94" s="115">
        <v>8</v>
      </c>
      <c r="T94" s="115">
        <v>8</v>
      </c>
      <c r="U94" s="115">
        <v>8</v>
      </c>
      <c r="V94" s="133"/>
      <c r="W94" s="133"/>
      <c r="X94" s="115">
        <v>8</v>
      </c>
      <c r="Y94" s="115">
        <v>8</v>
      </c>
      <c r="Z94" s="115">
        <v>8</v>
      </c>
      <c r="AA94" s="115">
        <v>8</v>
      </c>
      <c r="AB94" s="115">
        <v>8</v>
      </c>
      <c r="AC94" s="133"/>
      <c r="AD94" s="133"/>
      <c r="AE94" s="115">
        <v>8</v>
      </c>
      <c r="AF94" s="115">
        <v>8</v>
      </c>
      <c r="AG94" s="115">
        <v>8</v>
      </c>
      <c r="AH94" s="115"/>
      <c r="AI94" s="113"/>
      <c r="AJ94" s="113"/>
      <c r="AK94" s="116">
        <f t="shared" si="173"/>
        <v>176</v>
      </c>
    </row>
    <row r="95">
      <c r="A95" s="108">
        <v>41</v>
      </c>
      <c r="B95" s="113" t="s">
        <v>132</v>
      </c>
      <c r="C95" s="113" t="str">
        <f>VLOOKUP($A95,Сотрудники!$A$3:$L$1202,8,0)</f>
        <v>Москва</v>
      </c>
      <c r="D95" s="115">
        <v>8</v>
      </c>
      <c r="E95" s="115">
        <v>8</v>
      </c>
      <c r="F95" s="115">
        <v>8</v>
      </c>
      <c r="G95" s="115">
        <v>8</v>
      </c>
      <c r="H95" s="133"/>
      <c r="I95" s="133"/>
      <c r="J95" s="115">
        <v>8</v>
      </c>
      <c r="K95" s="115">
        <v>8</v>
      </c>
      <c r="L95" s="115">
        <v>8</v>
      </c>
      <c r="M95" s="115">
        <v>8</v>
      </c>
      <c r="N95" s="115">
        <v>8</v>
      </c>
      <c r="O95" s="133"/>
      <c r="P95" s="133"/>
      <c r="Q95" s="115">
        <v>8</v>
      </c>
      <c r="R95" s="115">
        <v>8</v>
      </c>
      <c r="S95" s="115">
        <v>8</v>
      </c>
      <c r="T95" s="115">
        <v>8</v>
      </c>
      <c r="U95" s="115">
        <v>8</v>
      </c>
      <c r="V95" s="133"/>
      <c r="W95" s="133"/>
      <c r="X95" s="115">
        <v>8</v>
      </c>
      <c r="Y95" s="115">
        <v>8</v>
      </c>
      <c r="Z95" s="115">
        <v>8</v>
      </c>
      <c r="AA95" s="115">
        <v>8</v>
      </c>
      <c r="AB95" s="115">
        <v>8</v>
      </c>
      <c r="AC95" s="133"/>
      <c r="AD95" s="133"/>
      <c r="AE95" s="115">
        <v>8</v>
      </c>
      <c r="AF95" s="115">
        <v>8</v>
      </c>
      <c r="AG95" s="115">
        <v>8</v>
      </c>
      <c r="AH95" s="115"/>
      <c r="AI95" s="113"/>
      <c r="AJ95" s="113"/>
      <c r="AK95" s="116">
        <f t="shared" si="173"/>
        <v>176</v>
      </c>
    </row>
    <row r="96">
      <c r="A96" s="108">
        <v>42</v>
      </c>
      <c r="B96" s="113" t="s">
        <v>134</v>
      </c>
      <c r="C96" s="113" t="str">
        <f>VLOOKUP($A96,Сотрудники!$A$3:$L$1202,8,0)</f>
        <v>Москва</v>
      </c>
      <c r="D96" s="115">
        <v>8</v>
      </c>
      <c r="E96" s="115">
        <v>8</v>
      </c>
      <c r="F96" s="115">
        <v>8</v>
      </c>
      <c r="G96" s="115">
        <v>8</v>
      </c>
      <c r="H96" s="133"/>
      <c r="I96" s="133"/>
      <c r="J96" s="115">
        <v>8</v>
      </c>
      <c r="K96" s="115">
        <v>8</v>
      </c>
      <c r="L96" s="115">
        <v>8</v>
      </c>
      <c r="M96" s="115">
        <v>8</v>
      </c>
      <c r="N96" s="115">
        <v>8</v>
      </c>
      <c r="O96" s="133"/>
      <c r="P96" s="133"/>
      <c r="Q96" s="115">
        <v>8</v>
      </c>
      <c r="R96" s="115">
        <v>8</v>
      </c>
      <c r="S96" s="115">
        <v>8</v>
      </c>
      <c r="T96" s="115">
        <v>8</v>
      </c>
      <c r="U96" s="115">
        <v>8</v>
      </c>
      <c r="V96" s="133"/>
      <c r="W96" s="133"/>
      <c r="X96" s="115">
        <v>8</v>
      </c>
      <c r="Y96" s="115">
        <v>8</v>
      </c>
      <c r="Z96" s="115">
        <v>8</v>
      </c>
      <c r="AA96" s="115">
        <v>8</v>
      </c>
      <c r="AB96" s="115">
        <v>8</v>
      </c>
      <c r="AC96" s="133"/>
      <c r="AD96" s="133"/>
      <c r="AE96" s="115">
        <v>8</v>
      </c>
      <c r="AF96" s="115">
        <v>8</v>
      </c>
      <c r="AG96" s="115">
        <v>8</v>
      </c>
      <c r="AH96" s="115"/>
      <c r="AI96" s="113"/>
      <c r="AJ96" s="113"/>
      <c r="AK96" s="116">
        <f t="shared" si="173"/>
        <v>176</v>
      </c>
    </row>
    <row r="97">
      <c r="A97" s="108">
        <v>43</v>
      </c>
      <c r="B97" s="113" t="s">
        <v>135</v>
      </c>
      <c r="C97" s="113" t="str">
        <f>VLOOKUP($A97,Сотрудники!$A$3:$L$1202,8,0)</f>
        <v>Москва</v>
      </c>
      <c r="D97" s="115">
        <v>8</v>
      </c>
      <c r="E97" s="115">
        <v>8</v>
      </c>
      <c r="F97" s="115">
        <v>8</v>
      </c>
      <c r="G97" s="115">
        <v>8</v>
      </c>
      <c r="H97" s="133"/>
      <c r="I97" s="133"/>
      <c r="J97" s="115">
        <v>8</v>
      </c>
      <c r="K97" s="115">
        <v>8</v>
      </c>
      <c r="L97" s="115">
        <v>8</v>
      </c>
      <c r="M97" s="115">
        <v>8</v>
      </c>
      <c r="N97" s="115">
        <v>8</v>
      </c>
      <c r="O97" s="133"/>
      <c r="P97" s="133"/>
      <c r="Q97" s="115">
        <v>8</v>
      </c>
      <c r="R97" s="115">
        <v>8</v>
      </c>
      <c r="S97" s="115">
        <v>8</v>
      </c>
      <c r="T97" s="115">
        <v>8</v>
      </c>
      <c r="U97" s="115">
        <v>8</v>
      </c>
      <c r="V97" s="133"/>
      <c r="W97" s="133"/>
      <c r="X97" s="115">
        <v>8</v>
      </c>
      <c r="Y97" s="115">
        <v>8</v>
      </c>
      <c r="Z97" s="115">
        <v>8</v>
      </c>
      <c r="AA97" s="115">
        <v>8</v>
      </c>
      <c r="AB97" s="115">
        <v>8</v>
      </c>
      <c r="AC97" s="133"/>
      <c r="AD97" s="133"/>
      <c r="AE97" s="115">
        <v>8</v>
      </c>
      <c r="AF97" s="115">
        <v>8</v>
      </c>
      <c r="AG97" s="115">
        <v>8</v>
      </c>
      <c r="AH97" s="115"/>
      <c r="AI97" s="113"/>
      <c r="AJ97" s="113"/>
      <c r="AK97" s="116">
        <f t="shared" si="173"/>
        <v>176</v>
      </c>
    </row>
    <row r="98">
      <c r="A98" s="108">
        <v>44</v>
      </c>
      <c r="B98" s="113" t="s">
        <v>139</v>
      </c>
      <c r="C98" s="113" t="str">
        <f>VLOOKUP($A98,Сотрудники!$A$3:$L$1202,8,0)</f>
        <v>Москва</v>
      </c>
      <c r="D98" s="115">
        <v>8</v>
      </c>
      <c r="E98" s="115">
        <v>8</v>
      </c>
      <c r="F98" s="115">
        <v>8</v>
      </c>
      <c r="G98" s="115">
        <v>8</v>
      </c>
      <c r="H98" s="133"/>
      <c r="I98" s="133"/>
      <c r="J98" s="115">
        <v>8</v>
      </c>
      <c r="K98" s="115">
        <v>8</v>
      </c>
      <c r="L98" s="115">
        <v>8</v>
      </c>
      <c r="M98" s="115">
        <v>8</v>
      </c>
      <c r="N98" s="115">
        <v>8</v>
      </c>
      <c r="O98" s="133"/>
      <c r="P98" s="133"/>
      <c r="Q98" s="115">
        <v>8</v>
      </c>
      <c r="R98" s="115">
        <v>8</v>
      </c>
      <c r="S98" s="115">
        <v>8</v>
      </c>
      <c r="T98" s="115">
        <v>8</v>
      </c>
      <c r="U98" s="115">
        <v>8</v>
      </c>
      <c r="V98" s="133"/>
      <c r="W98" s="133"/>
      <c r="X98" s="115">
        <v>8</v>
      </c>
      <c r="Y98" s="115">
        <v>8</v>
      </c>
      <c r="Z98" s="115">
        <v>8</v>
      </c>
      <c r="AA98" s="115">
        <v>8</v>
      </c>
      <c r="AB98" s="115">
        <v>8</v>
      </c>
      <c r="AC98" s="133"/>
      <c r="AD98" s="133"/>
      <c r="AE98" s="115">
        <v>8</v>
      </c>
      <c r="AF98" s="115">
        <v>8</v>
      </c>
      <c r="AG98" s="115">
        <v>8</v>
      </c>
      <c r="AH98" s="115"/>
      <c r="AI98" s="113"/>
      <c r="AJ98" s="113"/>
      <c r="AK98" s="116">
        <f t="shared" si="173"/>
        <v>176</v>
      </c>
    </row>
    <row r="99">
      <c r="A99" s="108">
        <v>45</v>
      </c>
      <c r="B99" s="113" t="s">
        <v>137</v>
      </c>
      <c r="C99" s="113" t="str">
        <f>VLOOKUP($A99,Сотрудники!$A$3:$L$1202,8,0)</f>
        <v>Москва</v>
      </c>
      <c r="D99" s="115">
        <v>8</v>
      </c>
      <c r="E99" s="115">
        <v>8</v>
      </c>
      <c r="F99" s="115">
        <v>8</v>
      </c>
      <c r="G99" s="115">
        <v>8</v>
      </c>
      <c r="H99" s="133"/>
      <c r="I99" s="133"/>
      <c r="J99" s="115">
        <v>8</v>
      </c>
      <c r="K99" s="115">
        <v>8</v>
      </c>
      <c r="L99" s="115">
        <v>8</v>
      </c>
      <c r="M99" s="115">
        <v>8</v>
      </c>
      <c r="N99" s="115">
        <v>8</v>
      </c>
      <c r="O99" s="133"/>
      <c r="P99" s="133"/>
      <c r="Q99" s="115">
        <v>8</v>
      </c>
      <c r="R99" s="115">
        <v>8</v>
      </c>
      <c r="S99" s="115">
        <v>8</v>
      </c>
      <c r="T99" s="115">
        <v>8</v>
      </c>
      <c r="U99" s="115">
        <v>8</v>
      </c>
      <c r="V99" s="133"/>
      <c r="W99" s="133"/>
      <c r="X99" s="115">
        <v>8</v>
      </c>
      <c r="Y99" s="115">
        <v>8</v>
      </c>
      <c r="Z99" s="115">
        <v>8</v>
      </c>
      <c r="AA99" s="115">
        <v>8</v>
      </c>
      <c r="AB99" s="115">
        <v>8</v>
      </c>
      <c r="AC99" s="133"/>
      <c r="AD99" s="133"/>
      <c r="AE99" s="115">
        <v>8</v>
      </c>
      <c r="AF99" s="115">
        <v>8</v>
      </c>
      <c r="AG99" s="115">
        <v>8</v>
      </c>
      <c r="AH99" s="115"/>
      <c r="AI99" s="113"/>
      <c r="AJ99" s="113"/>
      <c r="AK99" s="116">
        <f t="shared" si="173"/>
        <v>176</v>
      </c>
    </row>
    <row r="100">
      <c r="A100" s="108">
        <v>46</v>
      </c>
      <c r="B100" s="113" t="s">
        <v>143</v>
      </c>
      <c r="C100" s="113" t="str">
        <f>VLOOKUP($A100,Сотрудники!$A$3:$L$1202,8,0)</f>
        <v>Екатеринбург</v>
      </c>
      <c r="D100" s="115">
        <v>8</v>
      </c>
      <c r="E100" s="115">
        <v>8</v>
      </c>
      <c r="F100" s="115">
        <v>8</v>
      </c>
      <c r="G100" s="115">
        <v>8</v>
      </c>
      <c r="H100" s="133"/>
      <c r="I100" s="133"/>
      <c r="J100" s="115">
        <v>8</v>
      </c>
      <c r="K100" s="115">
        <v>8</v>
      </c>
      <c r="L100" s="115">
        <v>8</v>
      </c>
      <c r="M100" s="115">
        <v>8</v>
      </c>
      <c r="N100" s="115">
        <v>8</v>
      </c>
      <c r="O100" s="133"/>
      <c r="P100" s="133"/>
      <c r="Q100" s="115">
        <v>8</v>
      </c>
      <c r="R100" s="115">
        <v>8</v>
      </c>
      <c r="S100" s="115">
        <v>8</v>
      </c>
      <c r="T100" s="115">
        <v>8</v>
      </c>
      <c r="U100" s="115">
        <v>8</v>
      </c>
      <c r="V100" s="133"/>
      <c r="W100" s="133"/>
      <c r="X100" s="115">
        <v>8</v>
      </c>
      <c r="Y100" s="115">
        <v>8</v>
      </c>
      <c r="Z100" s="115">
        <v>8</v>
      </c>
      <c r="AA100" s="115">
        <v>8</v>
      </c>
      <c r="AB100" s="115">
        <v>8</v>
      </c>
      <c r="AC100" s="133"/>
      <c r="AD100" s="133"/>
      <c r="AE100" s="115">
        <v>8</v>
      </c>
      <c r="AF100" s="115">
        <v>8</v>
      </c>
      <c r="AG100" s="115">
        <v>8</v>
      </c>
      <c r="AH100" s="115"/>
      <c r="AI100" s="113"/>
      <c r="AJ100" s="113"/>
      <c r="AK100" s="116">
        <f t="shared" si="173"/>
        <v>176</v>
      </c>
    </row>
    <row r="101">
      <c r="A101" s="108">
        <v>47</v>
      </c>
      <c r="B101" s="113" t="s">
        <v>141</v>
      </c>
      <c r="C101" s="113" t="str">
        <f>VLOOKUP($A101,Сотрудники!$A$3:$L$1202,8,0)</f>
        <v>Москва</v>
      </c>
      <c r="D101" s="115">
        <v>8</v>
      </c>
      <c r="E101" s="115">
        <v>8</v>
      </c>
      <c r="F101" s="115">
        <v>8</v>
      </c>
      <c r="G101" s="115">
        <v>8</v>
      </c>
      <c r="H101" s="133"/>
      <c r="I101" s="133"/>
      <c r="J101" s="115">
        <v>8</v>
      </c>
      <c r="K101" s="115">
        <v>8</v>
      </c>
      <c r="L101" s="115">
        <v>8</v>
      </c>
      <c r="M101" s="115">
        <v>8</v>
      </c>
      <c r="N101" s="115">
        <v>8</v>
      </c>
      <c r="O101" s="133"/>
      <c r="P101" s="133"/>
      <c r="Q101" s="115">
        <v>8</v>
      </c>
      <c r="R101" s="115">
        <v>8</v>
      </c>
      <c r="S101" s="115">
        <v>8</v>
      </c>
      <c r="T101" s="115">
        <v>8</v>
      </c>
      <c r="U101" s="115">
        <v>8</v>
      </c>
      <c r="V101" s="133"/>
      <c r="W101" s="133"/>
      <c r="X101" s="115">
        <v>8</v>
      </c>
      <c r="Y101" s="115">
        <v>8</v>
      </c>
      <c r="Z101" s="115">
        <v>8</v>
      </c>
      <c r="AA101" s="115">
        <v>8</v>
      </c>
      <c r="AB101" s="115">
        <v>8</v>
      </c>
      <c r="AC101" s="133"/>
      <c r="AD101" s="133"/>
      <c r="AE101" s="115">
        <v>8</v>
      </c>
      <c r="AF101" s="115">
        <v>8</v>
      </c>
      <c r="AG101" s="115">
        <v>8</v>
      </c>
      <c r="AH101" s="115"/>
      <c r="AI101" s="113"/>
      <c r="AJ101" s="113"/>
      <c r="AK101" s="116">
        <f t="shared" si="173"/>
        <v>176</v>
      </c>
    </row>
    <row r="102">
      <c r="A102" s="108">
        <v>48</v>
      </c>
      <c r="B102" s="113" t="s">
        <v>148</v>
      </c>
      <c r="C102" s="113" t="str">
        <f>VLOOKUP($A102,Сотрудники!$A$3:$L$1202,8,0)</f>
        <v>Барнаул</v>
      </c>
      <c r="D102" s="115">
        <v>8</v>
      </c>
      <c r="E102" s="115">
        <v>8</v>
      </c>
      <c r="F102" s="115">
        <v>8</v>
      </c>
      <c r="G102" s="115">
        <v>8</v>
      </c>
      <c r="H102" s="133"/>
      <c r="I102" s="133"/>
      <c r="J102" s="115">
        <v>8</v>
      </c>
      <c r="K102" s="115">
        <v>8</v>
      </c>
      <c r="L102" s="115">
        <v>8</v>
      </c>
      <c r="M102" s="115">
        <v>8</v>
      </c>
      <c r="N102" s="115">
        <v>8</v>
      </c>
      <c r="O102" s="133"/>
      <c r="P102" s="133"/>
      <c r="Q102" s="115">
        <v>8</v>
      </c>
      <c r="R102" s="115">
        <v>8</v>
      </c>
      <c r="S102" s="115">
        <v>8</v>
      </c>
      <c r="T102" s="115">
        <v>8</v>
      </c>
      <c r="U102" s="115">
        <v>8</v>
      </c>
      <c r="V102" s="133"/>
      <c r="W102" s="133"/>
      <c r="X102" s="115">
        <v>8</v>
      </c>
      <c r="Y102" s="115">
        <v>8</v>
      </c>
      <c r="Z102" s="115">
        <v>8</v>
      </c>
      <c r="AA102" s="115">
        <v>8</v>
      </c>
      <c r="AB102" s="115">
        <v>8</v>
      </c>
      <c r="AC102" s="133"/>
      <c r="AD102" s="133"/>
      <c r="AE102" s="115">
        <v>8</v>
      </c>
      <c r="AF102" s="115">
        <v>8</v>
      </c>
      <c r="AG102" s="115">
        <v>8</v>
      </c>
      <c r="AH102" s="115"/>
      <c r="AI102" s="113"/>
      <c r="AJ102" s="113"/>
      <c r="AK102" s="116">
        <f t="shared" si="173"/>
        <v>176</v>
      </c>
    </row>
    <row r="103">
      <c r="A103" s="108">
        <v>49</v>
      </c>
      <c r="B103" s="113" t="s">
        <v>145</v>
      </c>
      <c r="C103" s="113" t="str">
        <f>VLOOKUP($A103,Сотрудники!$A$3:$L$1202,8,0)</f>
        <v>Москва</v>
      </c>
      <c r="D103" s="115">
        <v>8</v>
      </c>
      <c r="E103" s="115">
        <v>8</v>
      </c>
      <c r="F103" s="115">
        <v>8</v>
      </c>
      <c r="G103" s="115">
        <v>8</v>
      </c>
      <c r="H103" s="133"/>
      <c r="I103" s="133"/>
      <c r="J103" s="115">
        <v>8</v>
      </c>
      <c r="K103" s="115">
        <v>8</v>
      </c>
      <c r="L103" s="115">
        <v>8</v>
      </c>
      <c r="M103" s="115">
        <v>8</v>
      </c>
      <c r="N103" s="115">
        <v>8</v>
      </c>
      <c r="O103" s="133"/>
      <c r="P103" s="133"/>
      <c r="Q103" s="115">
        <v>8</v>
      </c>
      <c r="R103" s="115">
        <v>8</v>
      </c>
      <c r="S103" s="115">
        <v>8</v>
      </c>
      <c r="T103" s="115">
        <v>8</v>
      </c>
      <c r="U103" s="115">
        <v>8</v>
      </c>
      <c r="V103" s="133"/>
      <c r="W103" s="133"/>
      <c r="X103" s="115">
        <v>8</v>
      </c>
      <c r="Y103" s="115">
        <v>8</v>
      </c>
      <c r="Z103" s="115">
        <v>8</v>
      </c>
      <c r="AA103" s="115">
        <v>8</v>
      </c>
      <c r="AB103" s="115">
        <v>8</v>
      </c>
      <c r="AC103" s="133"/>
      <c r="AD103" s="133"/>
      <c r="AE103" s="115">
        <v>8</v>
      </c>
      <c r="AF103" s="115">
        <v>8</v>
      </c>
      <c r="AG103" s="115">
        <v>8</v>
      </c>
      <c r="AH103" s="115"/>
      <c r="AI103" s="113"/>
      <c r="AJ103" s="113"/>
      <c r="AK103" s="116">
        <f t="shared" si="173"/>
        <v>176</v>
      </c>
    </row>
    <row r="104">
      <c r="A104" s="108">
        <v>50</v>
      </c>
      <c r="B104" s="113" t="s">
        <v>151</v>
      </c>
      <c r="C104" s="113" t="str">
        <f>VLOOKUP($A104,Сотрудники!$A$3:$L$1202,8,0)</f>
        <v>СПБ</v>
      </c>
      <c r="D104" s="115">
        <v>8</v>
      </c>
      <c r="E104" s="115">
        <v>8</v>
      </c>
      <c r="F104" s="115">
        <v>8</v>
      </c>
      <c r="G104" s="115">
        <v>8</v>
      </c>
      <c r="H104" s="133"/>
      <c r="I104" s="133"/>
      <c r="J104" s="115">
        <v>8</v>
      </c>
      <c r="K104" s="115">
        <v>8</v>
      </c>
      <c r="L104" s="115">
        <v>8</v>
      </c>
      <c r="M104" s="115">
        <v>8</v>
      </c>
      <c r="N104" s="115">
        <v>8</v>
      </c>
      <c r="O104" s="133"/>
      <c r="P104" s="133"/>
      <c r="Q104" s="115">
        <v>8</v>
      </c>
      <c r="R104" s="115">
        <v>8</v>
      </c>
      <c r="S104" s="115">
        <v>8</v>
      </c>
      <c r="T104" s="115">
        <v>8</v>
      </c>
      <c r="U104" s="115">
        <v>8</v>
      </c>
      <c r="V104" s="133"/>
      <c r="W104" s="133"/>
      <c r="X104" s="115">
        <v>8</v>
      </c>
      <c r="Y104" s="115">
        <v>8</v>
      </c>
      <c r="Z104" s="115">
        <v>8</v>
      </c>
      <c r="AA104" s="115">
        <v>8</v>
      </c>
      <c r="AB104" s="115">
        <v>8</v>
      </c>
      <c r="AC104" s="133"/>
      <c r="AD104" s="133"/>
      <c r="AE104" s="115">
        <v>8</v>
      </c>
      <c r="AF104" s="115">
        <v>8</v>
      </c>
      <c r="AG104" s="115">
        <v>8</v>
      </c>
      <c r="AH104" s="115"/>
      <c r="AI104" s="113"/>
      <c r="AJ104" s="113"/>
      <c r="AK104" s="116">
        <f t="shared" si="173"/>
        <v>176</v>
      </c>
    </row>
    <row r="105">
      <c r="A105" s="108">
        <v>51</v>
      </c>
      <c r="B105" s="113" t="s">
        <v>154</v>
      </c>
      <c r="C105" s="113" t="str">
        <f>VLOOKUP($A105,Сотрудники!$A$3:$L$1202,8,0)</f>
        <v>Краснодар</v>
      </c>
      <c r="D105" s="115">
        <v>8</v>
      </c>
      <c r="E105" s="115">
        <v>8</v>
      </c>
      <c r="F105" s="115">
        <v>8</v>
      </c>
      <c r="G105" s="115">
        <v>8</v>
      </c>
      <c r="H105" s="133"/>
      <c r="I105" s="133"/>
      <c r="J105" s="115">
        <v>8</v>
      </c>
      <c r="K105" s="115">
        <v>8</v>
      </c>
      <c r="L105" s="115">
        <v>8</v>
      </c>
      <c r="M105" s="115">
        <v>8</v>
      </c>
      <c r="N105" s="115">
        <v>8</v>
      </c>
      <c r="O105" s="133"/>
      <c r="P105" s="133"/>
      <c r="Q105" s="115">
        <v>8</v>
      </c>
      <c r="R105" s="115">
        <v>8</v>
      </c>
      <c r="S105" s="115">
        <v>8</v>
      </c>
      <c r="T105" s="115">
        <v>8</v>
      </c>
      <c r="U105" s="115">
        <v>8</v>
      </c>
      <c r="V105" s="133"/>
      <c r="W105" s="133"/>
      <c r="X105" s="115">
        <v>8</v>
      </c>
      <c r="Y105" s="115">
        <v>8</v>
      </c>
      <c r="Z105" s="115">
        <v>8</v>
      </c>
      <c r="AA105" s="115">
        <v>8</v>
      </c>
      <c r="AB105" s="115">
        <v>8</v>
      </c>
      <c r="AC105" s="133"/>
      <c r="AD105" s="133"/>
      <c r="AE105" s="115">
        <v>8</v>
      </c>
      <c r="AF105" s="115">
        <v>8</v>
      </c>
      <c r="AG105" s="115">
        <v>8</v>
      </c>
      <c r="AH105" s="115"/>
      <c r="AI105" s="113"/>
      <c r="AJ105" s="113"/>
      <c r="AK105" s="116">
        <f t="shared" si="173"/>
        <v>176</v>
      </c>
    </row>
    <row r="106">
      <c r="A106" s="108">
        <v>52</v>
      </c>
      <c r="B106" s="113" t="s">
        <v>156</v>
      </c>
      <c r="C106" s="113" t="str">
        <f>VLOOKUP($A106,Сотрудники!$A$3:$L$1202,8,0)</f>
        <v>Екатеринбург</v>
      </c>
      <c r="D106" s="115">
        <v>8</v>
      </c>
      <c r="E106" s="115">
        <v>8</v>
      </c>
      <c r="F106" s="115">
        <v>8</v>
      </c>
      <c r="G106" s="115">
        <v>8</v>
      </c>
      <c r="H106" s="133"/>
      <c r="I106" s="133"/>
      <c r="J106" s="115">
        <v>8</v>
      </c>
      <c r="K106" s="115">
        <v>8</v>
      </c>
      <c r="L106" s="115">
        <v>8</v>
      </c>
      <c r="M106" s="115">
        <v>8</v>
      </c>
      <c r="N106" s="115">
        <v>8</v>
      </c>
      <c r="O106" s="133"/>
      <c r="P106" s="133"/>
      <c r="Q106" s="115">
        <v>0</v>
      </c>
      <c r="R106" s="115">
        <v>0</v>
      </c>
      <c r="S106" s="115">
        <v>0</v>
      </c>
      <c r="T106" s="115">
        <v>0</v>
      </c>
      <c r="U106" s="115">
        <v>0</v>
      </c>
      <c r="V106" s="133">
        <v>0</v>
      </c>
      <c r="W106" s="133">
        <v>0</v>
      </c>
      <c r="X106" s="115">
        <v>0</v>
      </c>
      <c r="Y106" s="115">
        <v>0</v>
      </c>
      <c r="Z106" s="115">
        <v>0</v>
      </c>
      <c r="AA106" s="115">
        <v>0</v>
      </c>
      <c r="AB106" s="115">
        <v>0</v>
      </c>
      <c r="AC106" s="133">
        <v>0</v>
      </c>
      <c r="AD106" s="133">
        <v>0</v>
      </c>
      <c r="AE106" s="115">
        <v>8</v>
      </c>
      <c r="AF106" s="115">
        <v>8</v>
      </c>
      <c r="AG106" s="115">
        <v>8</v>
      </c>
      <c r="AH106" s="115"/>
      <c r="AI106" s="113"/>
      <c r="AJ106" s="113"/>
      <c r="AK106" s="116">
        <f t="shared" si="173"/>
        <v>96</v>
      </c>
    </row>
    <row r="107">
      <c r="A107" s="108">
        <v>53</v>
      </c>
      <c r="B107" s="113" t="s">
        <v>159</v>
      </c>
      <c r="C107" s="113" t="str">
        <f>VLOOKUP($A107,Сотрудники!$A$3:$L$1202,8,0)</f>
        <v>Москва</v>
      </c>
      <c r="D107" s="115">
        <v>8</v>
      </c>
      <c r="E107" s="115">
        <v>8</v>
      </c>
      <c r="F107" s="115">
        <v>8</v>
      </c>
      <c r="G107" s="115">
        <v>8</v>
      </c>
      <c r="H107" s="133"/>
      <c r="I107" s="133"/>
      <c r="J107" s="115">
        <v>8</v>
      </c>
      <c r="K107" s="115">
        <v>8</v>
      </c>
      <c r="L107" s="115">
        <v>8</v>
      </c>
      <c r="M107" s="115">
        <v>8</v>
      </c>
      <c r="N107" s="115">
        <v>8</v>
      </c>
      <c r="O107" s="133"/>
      <c r="P107" s="133"/>
      <c r="Q107" s="115">
        <v>8</v>
      </c>
      <c r="R107" s="115">
        <v>8</v>
      </c>
      <c r="S107" s="115">
        <v>8</v>
      </c>
      <c r="T107" s="115">
        <v>8</v>
      </c>
      <c r="U107" s="115">
        <v>8</v>
      </c>
      <c r="V107" s="133"/>
      <c r="W107" s="133"/>
      <c r="X107" s="115">
        <v>8</v>
      </c>
      <c r="Y107" s="115">
        <v>8</v>
      </c>
      <c r="Z107" s="115">
        <v>8</v>
      </c>
      <c r="AA107" s="115">
        <v>8</v>
      </c>
      <c r="AB107" s="115">
        <v>8</v>
      </c>
      <c r="AC107" s="133"/>
      <c r="AD107" s="133"/>
      <c r="AE107" s="115">
        <v>8</v>
      </c>
      <c r="AF107" s="115">
        <v>8</v>
      </c>
      <c r="AG107" s="115">
        <v>8</v>
      </c>
      <c r="AH107" s="115"/>
      <c r="AI107" s="113"/>
      <c r="AJ107" s="113"/>
      <c r="AK107" s="116">
        <f t="shared" si="173"/>
        <v>176</v>
      </c>
    </row>
    <row r="108">
      <c r="A108" s="108">
        <v>54</v>
      </c>
      <c r="B108" s="113" t="s">
        <v>161</v>
      </c>
      <c r="C108" s="113" t="str">
        <f>VLOOKUP($A108,Сотрудники!$A$3:$L$1202,8,0)</f>
        <v>Москва</v>
      </c>
      <c r="D108" s="115">
        <v>8</v>
      </c>
      <c r="E108" s="115">
        <v>8</v>
      </c>
      <c r="F108" s="115">
        <v>8</v>
      </c>
      <c r="G108" s="115">
        <v>8</v>
      </c>
      <c r="H108" s="133"/>
      <c r="I108" s="133"/>
      <c r="J108" s="115">
        <v>8</v>
      </c>
      <c r="K108" s="115">
        <v>8</v>
      </c>
      <c r="L108" s="115">
        <v>8</v>
      </c>
      <c r="M108" s="115">
        <v>8</v>
      </c>
      <c r="N108" s="115">
        <v>8</v>
      </c>
      <c r="O108" s="133"/>
      <c r="P108" s="133"/>
      <c r="Q108" s="115">
        <v>8</v>
      </c>
      <c r="R108" s="115">
        <v>8</v>
      </c>
      <c r="S108" s="115">
        <v>8</v>
      </c>
      <c r="T108" s="115">
        <v>8</v>
      </c>
      <c r="U108" s="115">
        <v>8</v>
      </c>
      <c r="V108" s="133"/>
      <c r="W108" s="133"/>
      <c r="X108" s="115">
        <v>8</v>
      </c>
      <c r="Y108" s="115">
        <v>8</v>
      </c>
      <c r="Z108" s="115">
        <v>8</v>
      </c>
      <c r="AA108" s="115">
        <v>8</v>
      </c>
      <c r="AB108" s="115">
        <v>8</v>
      </c>
      <c r="AC108" s="133"/>
      <c r="AD108" s="133"/>
      <c r="AE108" s="115">
        <v>8</v>
      </c>
      <c r="AF108" s="115">
        <v>8</v>
      </c>
      <c r="AG108" s="115">
        <v>8</v>
      </c>
      <c r="AH108" s="115"/>
      <c r="AI108" s="113"/>
      <c r="AJ108" s="113"/>
      <c r="AK108" s="116">
        <f t="shared" si="173"/>
        <v>176</v>
      </c>
    </row>
    <row r="109">
      <c r="A109" s="108">
        <v>55</v>
      </c>
      <c r="B109" s="113" t="s">
        <v>163</v>
      </c>
      <c r="C109" s="113" t="str">
        <f>VLOOKUP($A109,Сотрудники!$A$3:$L$1202,8,0)</f>
        <v>Курган</v>
      </c>
      <c r="D109" s="115">
        <v>8</v>
      </c>
      <c r="E109" s="115">
        <v>8</v>
      </c>
      <c r="F109" s="115">
        <v>8</v>
      </c>
      <c r="G109" s="115">
        <v>8</v>
      </c>
      <c r="H109" s="133"/>
      <c r="I109" s="133"/>
      <c r="J109" s="115">
        <v>8</v>
      </c>
      <c r="K109" s="115">
        <v>8</v>
      </c>
      <c r="L109" s="115">
        <v>8</v>
      </c>
      <c r="M109" s="115">
        <v>8</v>
      </c>
      <c r="N109" s="115">
        <v>8</v>
      </c>
      <c r="O109" s="133"/>
      <c r="P109" s="133"/>
      <c r="Q109" s="115">
        <v>8</v>
      </c>
      <c r="R109" s="115">
        <v>8</v>
      </c>
      <c r="S109" s="115">
        <v>8</v>
      </c>
      <c r="T109" s="115">
        <v>8</v>
      </c>
      <c r="U109" s="115">
        <v>8</v>
      </c>
      <c r="V109" s="133"/>
      <c r="W109" s="133"/>
      <c r="X109" s="115">
        <v>8</v>
      </c>
      <c r="Y109" s="115">
        <v>8</v>
      </c>
      <c r="Z109" s="115">
        <v>8</v>
      </c>
      <c r="AA109" s="115">
        <v>8</v>
      </c>
      <c r="AB109" s="115">
        <v>8</v>
      </c>
      <c r="AC109" s="133"/>
      <c r="AD109" s="133"/>
      <c r="AE109" s="115">
        <v>8</v>
      </c>
      <c r="AF109" s="115">
        <v>8</v>
      </c>
      <c r="AG109" s="115">
        <v>8</v>
      </c>
      <c r="AH109" s="115"/>
      <c r="AI109" s="113"/>
      <c r="AJ109" s="113"/>
      <c r="AK109" s="116">
        <f t="shared" si="173"/>
        <v>176</v>
      </c>
    </row>
    <row r="110">
      <c r="A110" s="108">
        <v>56</v>
      </c>
      <c r="B110" s="113" t="s">
        <v>166</v>
      </c>
      <c r="C110" s="113" t="str">
        <f>VLOOKUP($A110,Сотрудники!$A$3:$L$1202,8,0)</f>
        <v>Москва</v>
      </c>
      <c r="D110" s="115">
        <v>8</v>
      </c>
      <c r="E110" s="115">
        <v>8</v>
      </c>
      <c r="F110" s="115">
        <v>8</v>
      </c>
      <c r="G110" s="115">
        <v>8</v>
      </c>
      <c r="H110" s="133"/>
      <c r="I110" s="133"/>
      <c r="J110" s="115">
        <v>8</v>
      </c>
      <c r="K110" s="115">
        <v>8</v>
      </c>
      <c r="L110" s="115">
        <v>8</v>
      </c>
      <c r="M110" s="115">
        <v>8</v>
      </c>
      <c r="N110" s="115">
        <v>8</v>
      </c>
      <c r="O110" s="133"/>
      <c r="P110" s="133"/>
      <c r="Q110" s="115">
        <v>8</v>
      </c>
      <c r="R110" s="115">
        <v>8</v>
      </c>
      <c r="S110" s="115">
        <v>8</v>
      </c>
      <c r="T110" s="115">
        <v>8</v>
      </c>
      <c r="U110" s="115">
        <v>8</v>
      </c>
      <c r="V110" s="133"/>
      <c r="W110" s="133"/>
      <c r="X110" s="115">
        <v>8</v>
      </c>
      <c r="Y110" s="115">
        <v>8</v>
      </c>
      <c r="Z110" s="115">
        <v>8</v>
      </c>
      <c r="AA110" s="115">
        <v>8</v>
      </c>
      <c r="AB110" s="115">
        <v>8</v>
      </c>
      <c r="AC110" s="133"/>
      <c r="AD110" s="133"/>
      <c r="AE110" s="115">
        <v>8</v>
      </c>
      <c r="AF110" s="115">
        <v>8</v>
      </c>
      <c r="AG110" s="115">
        <v>8</v>
      </c>
      <c r="AH110" s="115"/>
      <c r="AI110" s="113"/>
      <c r="AJ110" s="113"/>
      <c r="AK110" s="116">
        <f t="shared" si="173"/>
        <v>176</v>
      </c>
    </row>
    <row r="111">
      <c r="A111" s="108">
        <v>57</v>
      </c>
      <c r="B111" s="113" t="s">
        <v>170</v>
      </c>
      <c r="C111" s="113" t="str">
        <f>VLOOKUP($A111,Сотрудники!$A$3:$L$1202,8,0)</f>
        <v>Москва</v>
      </c>
      <c r="D111" s="115">
        <v>8</v>
      </c>
      <c r="E111" s="115">
        <v>8</v>
      </c>
      <c r="F111" s="115">
        <v>8</v>
      </c>
      <c r="G111" s="115">
        <v>8</v>
      </c>
      <c r="H111" s="133"/>
      <c r="I111" s="133"/>
      <c r="J111" s="115">
        <v>8</v>
      </c>
      <c r="K111" s="115">
        <v>8</v>
      </c>
      <c r="L111" s="115">
        <v>8</v>
      </c>
      <c r="M111" s="115">
        <v>8</v>
      </c>
      <c r="N111" s="115">
        <v>8</v>
      </c>
      <c r="O111" s="133"/>
      <c r="P111" s="133"/>
      <c r="Q111" s="115">
        <v>8</v>
      </c>
      <c r="R111" s="115">
        <v>8</v>
      </c>
      <c r="S111" s="115">
        <v>8</v>
      </c>
      <c r="T111" s="115">
        <v>8</v>
      </c>
      <c r="U111" s="115">
        <v>8</v>
      </c>
      <c r="V111" s="133"/>
      <c r="W111" s="133"/>
      <c r="X111" s="115">
        <v>8</v>
      </c>
      <c r="Y111" s="115">
        <v>8</v>
      </c>
      <c r="Z111" s="115">
        <v>8</v>
      </c>
      <c r="AA111" s="115">
        <v>8</v>
      </c>
      <c r="AB111" s="115">
        <v>8</v>
      </c>
      <c r="AC111" s="133"/>
      <c r="AD111" s="133"/>
      <c r="AE111" s="115">
        <v>8</v>
      </c>
      <c r="AF111" s="115">
        <v>8</v>
      </c>
      <c r="AG111" s="115">
        <v>8</v>
      </c>
      <c r="AH111" s="115"/>
      <c r="AI111" s="113"/>
      <c r="AJ111" s="113"/>
      <c r="AK111" s="116">
        <f t="shared" si="173"/>
        <v>176</v>
      </c>
    </row>
    <row r="112">
      <c r="A112" s="108">
        <v>58</v>
      </c>
      <c r="B112" s="113" t="s">
        <v>173</v>
      </c>
      <c r="C112" s="113" t="str">
        <f>VLOOKUP($A112,Сотрудники!$A$3:$L$1202,8,0)</f>
        <v>СПБ</v>
      </c>
      <c r="D112" s="115">
        <v>8</v>
      </c>
      <c r="E112" s="115">
        <v>8</v>
      </c>
      <c r="F112" s="115">
        <v>8</v>
      </c>
      <c r="G112" s="115">
        <v>8</v>
      </c>
      <c r="H112" s="133"/>
      <c r="I112" s="133"/>
      <c r="J112" s="115">
        <v>8</v>
      </c>
      <c r="K112" s="115">
        <v>8</v>
      </c>
      <c r="L112" s="115">
        <v>8</v>
      </c>
      <c r="M112" s="115">
        <v>8</v>
      </c>
      <c r="N112" s="115">
        <v>8</v>
      </c>
      <c r="O112" s="133"/>
      <c r="P112" s="133"/>
      <c r="Q112" s="115">
        <v>8</v>
      </c>
      <c r="R112" s="115">
        <v>8</v>
      </c>
      <c r="S112" s="115">
        <v>8</v>
      </c>
      <c r="T112" s="115">
        <v>8</v>
      </c>
      <c r="U112" s="115">
        <v>8</v>
      </c>
      <c r="V112" s="133"/>
      <c r="W112" s="133"/>
      <c r="X112" s="115">
        <v>8</v>
      </c>
      <c r="Y112" s="115">
        <v>8</v>
      </c>
      <c r="Z112" s="115">
        <v>8</v>
      </c>
      <c r="AA112" s="115">
        <v>8</v>
      </c>
      <c r="AB112" s="115">
        <v>8</v>
      </c>
      <c r="AC112" s="133"/>
      <c r="AD112" s="133"/>
      <c r="AE112" s="115">
        <v>8</v>
      </c>
      <c r="AF112" s="115">
        <v>8</v>
      </c>
      <c r="AG112" s="115">
        <v>8</v>
      </c>
      <c r="AH112" s="115"/>
      <c r="AI112" s="113"/>
      <c r="AJ112" s="113"/>
      <c r="AK112" s="116">
        <f t="shared" si="173"/>
        <v>176</v>
      </c>
    </row>
    <row r="113">
      <c r="A113" s="108">
        <v>59</v>
      </c>
      <c r="B113" s="113" t="s">
        <v>176</v>
      </c>
      <c r="C113" s="113" t="str">
        <f>VLOOKUP($A113,Сотрудники!$A$3:$L$1202,8,0)</f>
        <v>СПБ</v>
      </c>
      <c r="D113" s="115">
        <v>8</v>
      </c>
      <c r="E113" s="115">
        <v>8</v>
      </c>
      <c r="F113" s="115">
        <v>8</v>
      </c>
      <c r="G113" s="115">
        <v>8</v>
      </c>
      <c r="H113" s="133"/>
      <c r="I113" s="133"/>
      <c r="J113" s="115">
        <v>8</v>
      </c>
      <c r="K113" s="115">
        <v>8</v>
      </c>
      <c r="L113" s="115">
        <v>8</v>
      </c>
      <c r="M113" s="115">
        <v>8</v>
      </c>
      <c r="N113" s="115">
        <v>8</v>
      </c>
      <c r="O113" s="133"/>
      <c r="P113" s="133"/>
      <c r="Q113" s="115">
        <v>8</v>
      </c>
      <c r="R113" s="115">
        <v>8</v>
      </c>
      <c r="S113" s="115">
        <v>8</v>
      </c>
      <c r="T113" s="115">
        <v>8</v>
      </c>
      <c r="U113" s="115">
        <v>8</v>
      </c>
      <c r="V113" s="133"/>
      <c r="W113" s="133"/>
      <c r="X113" s="115">
        <v>8</v>
      </c>
      <c r="Y113" s="115">
        <v>8</v>
      </c>
      <c r="Z113" s="115">
        <v>8</v>
      </c>
      <c r="AA113" s="115">
        <v>8</v>
      </c>
      <c r="AB113" s="115">
        <v>8</v>
      </c>
      <c r="AC113" s="133"/>
      <c r="AD113" s="133"/>
      <c r="AE113" s="115">
        <v>8</v>
      </c>
      <c r="AF113" s="115">
        <v>8</v>
      </c>
      <c r="AG113" s="115">
        <v>8</v>
      </c>
      <c r="AH113" s="115"/>
      <c r="AI113" s="113"/>
      <c r="AJ113" s="113"/>
      <c r="AK113" s="116">
        <f t="shared" si="173"/>
        <v>176</v>
      </c>
    </row>
    <row r="114">
      <c r="A114" s="108">
        <v>60</v>
      </c>
      <c r="B114" s="113" t="s">
        <v>177</v>
      </c>
      <c r="C114" s="113" t="str">
        <f>VLOOKUP($A114,Сотрудники!$A$3:$L$1202,8,0)</f>
        <v>Москва</v>
      </c>
      <c r="D114" s="115">
        <v>8</v>
      </c>
      <c r="E114" s="115">
        <v>8</v>
      </c>
      <c r="F114" s="115">
        <v>8</v>
      </c>
      <c r="G114" s="115">
        <v>8</v>
      </c>
      <c r="H114" s="133"/>
      <c r="I114" s="133"/>
      <c r="J114" s="115">
        <v>8</v>
      </c>
      <c r="K114" s="115">
        <v>8</v>
      </c>
      <c r="L114" s="115">
        <v>8</v>
      </c>
      <c r="M114" s="115">
        <v>8</v>
      </c>
      <c r="N114" s="115">
        <v>8</v>
      </c>
      <c r="O114" s="133"/>
      <c r="P114" s="133"/>
      <c r="Q114" s="115">
        <v>8</v>
      </c>
      <c r="R114" s="115">
        <v>8</v>
      </c>
      <c r="S114" s="115">
        <v>8</v>
      </c>
      <c r="T114" s="115">
        <v>8</v>
      </c>
      <c r="U114" s="115">
        <v>8</v>
      </c>
      <c r="V114" s="133"/>
      <c r="W114" s="133"/>
      <c r="X114" s="115">
        <v>8</v>
      </c>
      <c r="Y114" s="115">
        <v>8</v>
      </c>
      <c r="Z114" s="115">
        <v>8</v>
      </c>
      <c r="AA114" s="115">
        <v>8</v>
      </c>
      <c r="AB114" s="115">
        <v>8</v>
      </c>
      <c r="AC114" s="133"/>
      <c r="AD114" s="133"/>
      <c r="AE114" s="115">
        <v>8</v>
      </c>
      <c r="AF114" s="115">
        <v>8</v>
      </c>
      <c r="AG114" s="115">
        <v>8</v>
      </c>
      <c r="AH114" s="115"/>
      <c r="AI114" s="113"/>
      <c r="AJ114" s="113"/>
      <c r="AK114" s="116">
        <f t="shared" si="173"/>
        <v>176</v>
      </c>
    </row>
    <row r="115">
      <c r="A115" s="108">
        <v>61</v>
      </c>
      <c r="B115" s="113" t="s">
        <v>179</v>
      </c>
      <c r="C115" s="113" t="str">
        <f>VLOOKUP($A115,Сотрудники!$A$3:$L$1202,8,0)</f>
        <v>Москва</v>
      </c>
      <c r="D115" s="115"/>
      <c r="E115" s="115">
        <v>8</v>
      </c>
      <c r="F115" s="115">
        <v>8</v>
      </c>
      <c r="G115" s="115">
        <v>8</v>
      </c>
      <c r="H115" s="133"/>
      <c r="I115" s="133"/>
      <c r="J115" s="115">
        <v>8</v>
      </c>
      <c r="K115" s="115">
        <v>8</v>
      </c>
      <c r="L115" s="115">
        <v>8</v>
      </c>
      <c r="M115" s="115">
        <v>8</v>
      </c>
      <c r="N115" s="115">
        <v>8</v>
      </c>
      <c r="O115" s="133"/>
      <c r="P115" s="133"/>
      <c r="Q115" s="115">
        <v>8</v>
      </c>
      <c r="R115" s="115">
        <v>8</v>
      </c>
      <c r="S115" s="115">
        <v>8</v>
      </c>
      <c r="T115" s="115">
        <v>8</v>
      </c>
      <c r="U115" s="115">
        <v>8</v>
      </c>
      <c r="V115" s="133"/>
      <c r="W115" s="133"/>
      <c r="X115" s="115">
        <v>8</v>
      </c>
      <c r="Y115" s="115">
        <v>8</v>
      </c>
      <c r="Z115" s="115">
        <v>8</v>
      </c>
      <c r="AA115" s="115">
        <v>8</v>
      </c>
      <c r="AB115" s="115">
        <v>8</v>
      </c>
      <c r="AC115" s="133"/>
      <c r="AD115" s="133"/>
      <c r="AE115" s="115">
        <v>8</v>
      </c>
      <c r="AF115" s="115">
        <v>8</v>
      </c>
      <c r="AG115" s="115">
        <v>8</v>
      </c>
      <c r="AH115" s="115"/>
      <c r="AI115" s="113"/>
      <c r="AJ115" s="113"/>
      <c r="AK115" s="116">
        <f t="shared" si="173"/>
        <v>168</v>
      </c>
    </row>
    <row r="116">
      <c r="A116" s="108">
        <v>62</v>
      </c>
      <c r="B116" s="113" t="s">
        <v>181</v>
      </c>
      <c r="C116" s="113" t="str">
        <f>VLOOKUP($A116,Сотрудники!$A$3:$L$1202,8,0)</f>
        <v>Москва</v>
      </c>
      <c r="D116" s="115"/>
      <c r="E116" s="115"/>
      <c r="F116" s="115">
        <v>8</v>
      </c>
      <c r="G116" s="115">
        <v>8</v>
      </c>
      <c r="H116" s="133"/>
      <c r="I116" s="133"/>
      <c r="J116" s="115">
        <v>8</v>
      </c>
      <c r="K116" s="115">
        <v>8</v>
      </c>
      <c r="L116" s="115">
        <v>8</v>
      </c>
      <c r="M116" s="115">
        <v>8</v>
      </c>
      <c r="N116" s="115">
        <v>8</v>
      </c>
      <c r="O116" s="133"/>
      <c r="P116" s="133"/>
      <c r="Q116" s="115">
        <v>8</v>
      </c>
      <c r="R116" s="115">
        <v>8</v>
      </c>
      <c r="S116" s="115">
        <v>8</v>
      </c>
      <c r="T116" s="115">
        <v>8</v>
      </c>
      <c r="U116" s="115">
        <v>8</v>
      </c>
      <c r="V116" s="133"/>
      <c r="W116" s="133"/>
      <c r="X116" s="115">
        <v>8</v>
      </c>
      <c r="Y116" s="115">
        <v>8</v>
      </c>
      <c r="Z116" s="115">
        <v>8</v>
      </c>
      <c r="AA116" s="115">
        <v>8</v>
      </c>
      <c r="AB116" s="115">
        <v>8</v>
      </c>
      <c r="AC116" s="133"/>
      <c r="AD116" s="133"/>
      <c r="AE116" s="115">
        <v>8</v>
      </c>
      <c r="AF116" s="115">
        <v>8</v>
      </c>
      <c r="AG116" s="115">
        <v>8</v>
      </c>
      <c r="AH116" s="115"/>
      <c r="AI116" s="113"/>
      <c r="AJ116" s="113"/>
      <c r="AK116" s="116">
        <f t="shared" si="173"/>
        <v>160</v>
      </c>
    </row>
    <row r="117">
      <c r="A117" s="108">
        <v>63</v>
      </c>
      <c r="B117" s="113" t="s">
        <v>182</v>
      </c>
      <c r="C117" s="113" t="str">
        <f>VLOOKUP($A117,Сотрудники!$A$3:$L$1202,8,0)</f>
        <v>Москва</v>
      </c>
      <c r="D117" s="115"/>
      <c r="E117" s="115"/>
      <c r="F117" s="115"/>
      <c r="G117" s="113"/>
      <c r="H117" s="114"/>
      <c r="I117" s="114"/>
      <c r="J117" s="115">
        <v>8</v>
      </c>
      <c r="K117" s="115">
        <v>8</v>
      </c>
      <c r="L117" s="115">
        <v>8</v>
      </c>
      <c r="M117" s="115">
        <v>8</v>
      </c>
      <c r="N117" s="115">
        <v>8</v>
      </c>
      <c r="O117" s="133"/>
      <c r="P117" s="114"/>
      <c r="Q117" s="115">
        <v>8</v>
      </c>
      <c r="R117" s="115">
        <v>8</v>
      </c>
      <c r="S117" s="115">
        <v>8</v>
      </c>
      <c r="T117" s="115">
        <v>8</v>
      </c>
      <c r="U117" s="115">
        <v>8</v>
      </c>
      <c r="V117" s="133"/>
      <c r="W117" s="133"/>
      <c r="X117" s="115">
        <v>8</v>
      </c>
      <c r="Y117" s="115">
        <v>8</v>
      </c>
      <c r="Z117" s="115">
        <v>8</v>
      </c>
      <c r="AA117" s="115">
        <v>8</v>
      </c>
      <c r="AB117" s="115">
        <v>8</v>
      </c>
      <c r="AC117" s="133"/>
      <c r="AD117" s="133"/>
      <c r="AE117" s="115">
        <v>8</v>
      </c>
      <c r="AF117" s="115">
        <v>8</v>
      </c>
      <c r="AG117" s="115">
        <v>8</v>
      </c>
      <c r="AH117" s="115"/>
      <c r="AI117" s="113"/>
      <c r="AJ117" s="113"/>
      <c r="AK117" s="116">
        <f t="shared" si="173"/>
        <v>144</v>
      </c>
    </row>
    <row r="118">
      <c r="A118" s="108">
        <v>64</v>
      </c>
      <c r="B118" s="113" t="s">
        <v>190</v>
      </c>
      <c r="C118" s="113" t="str">
        <f>VLOOKUP($A118,Сотрудники!$A$3:$L$1202,8,0)</f>
        <v>Москва</v>
      </c>
      <c r="D118" s="115"/>
      <c r="E118" s="115"/>
      <c r="F118" s="115"/>
      <c r="G118" s="113"/>
      <c r="H118" s="114"/>
      <c r="I118" s="114"/>
      <c r="J118" s="113"/>
      <c r="K118" s="113"/>
      <c r="L118" s="115"/>
      <c r="M118" s="113"/>
      <c r="N118" s="115"/>
      <c r="O118" s="133"/>
      <c r="P118" s="114"/>
      <c r="Q118" s="115">
        <v>8</v>
      </c>
      <c r="R118" s="115">
        <v>8</v>
      </c>
      <c r="S118" s="115">
        <v>8</v>
      </c>
      <c r="T118" s="115">
        <v>8</v>
      </c>
      <c r="U118" s="115">
        <v>8</v>
      </c>
      <c r="V118" s="133"/>
      <c r="W118" s="133"/>
      <c r="X118" s="115">
        <v>8</v>
      </c>
      <c r="Y118" s="115">
        <v>8</v>
      </c>
      <c r="Z118" s="115">
        <v>8</v>
      </c>
      <c r="AA118" s="115">
        <v>8</v>
      </c>
      <c r="AB118" s="115">
        <v>8</v>
      </c>
      <c r="AC118" s="133"/>
      <c r="AD118" s="133"/>
      <c r="AE118" s="115">
        <v>8</v>
      </c>
      <c r="AF118" s="115">
        <v>8</v>
      </c>
      <c r="AG118" s="115">
        <v>8</v>
      </c>
      <c r="AH118" s="115"/>
      <c r="AI118" s="113"/>
      <c r="AJ118" s="113"/>
      <c r="AK118" s="116">
        <f t="shared" si="173"/>
        <v>104</v>
      </c>
    </row>
    <row r="119">
      <c r="A119" s="108">
        <v>65</v>
      </c>
      <c r="B119" s="113" t="s">
        <v>185</v>
      </c>
      <c r="C119" s="113" t="str">
        <f>VLOOKUP($A119,Сотрудники!$A$3:$L$1202,8,0)</f>
        <v>Ульяновск</v>
      </c>
      <c r="D119" s="115"/>
      <c r="E119" s="115"/>
      <c r="F119" s="115"/>
      <c r="G119" s="113"/>
      <c r="H119" s="114"/>
      <c r="I119" s="114"/>
      <c r="J119" s="113"/>
      <c r="K119" s="113"/>
      <c r="L119" s="115"/>
      <c r="M119" s="113"/>
      <c r="N119" s="115"/>
      <c r="O119" s="133"/>
      <c r="P119" s="114"/>
      <c r="Q119" s="115">
        <v>8</v>
      </c>
      <c r="R119" s="115">
        <v>8</v>
      </c>
      <c r="S119" s="115">
        <v>8</v>
      </c>
      <c r="T119" s="115">
        <v>8</v>
      </c>
      <c r="U119" s="115">
        <v>8</v>
      </c>
      <c r="V119" s="133"/>
      <c r="W119" s="133"/>
      <c r="X119" s="115">
        <v>8</v>
      </c>
      <c r="Y119" s="115">
        <v>8</v>
      </c>
      <c r="Z119" s="115">
        <v>8</v>
      </c>
      <c r="AA119" s="115">
        <v>8</v>
      </c>
      <c r="AB119" s="115">
        <v>8</v>
      </c>
      <c r="AC119" s="133"/>
      <c r="AD119" s="133"/>
      <c r="AE119" s="115"/>
      <c r="AF119" s="115"/>
      <c r="AG119" s="115"/>
      <c r="AH119" s="115"/>
      <c r="AI119" s="113"/>
      <c r="AJ119" s="113"/>
      <c r="AK119" s="116">
        <f t="shared" si="173"/>
        <v>80</v>
      </c>
    </row>
    <row r="120">
      <c r="A120" s="108">
        <v>66</v>
      </c>
      <c r="B120" s="113" t="s">
        <v>191</v>
      </c>
      <c r="C120" s="113" t="str">
        <f>VLOOKUP($A120,Сотрудники!$A$3:$L$1202,8,0)</f>
        <v>Екатеринбург</v>
      </c>
      <c r="D120" s="115"/>
      <c r="E120" s="115"/>
      <c r="F120" s="115"/>
      <c r="G120" s="113"/>
      <c r="H120" s="114"/>
      <c r="I120" s="114"/>
      <c r="J120" s="113"/>
      <c r="K120" s="113"/>
      <c r="L120" s="115"/>
      <c r="M120" s="113"/>
      <c r="N120" s="115"/>
      <c r="O120" s="133"/>
      <c r="P120" s="114"/>
      <c r="Q120" s="113"/>
      <c r="R120" s="113"/>
      <c r="S120" s="115"/>
      <c r="T120" s="115"/>
      <c r="U120" s="115"/>
      <c r="V120" s="133"/>
      <c r="W120" s="133"/>
      <c r="X120" s="113"/>
      <c r="Y120" s="113"/>
      <c r="Z120" s="115">
        <v>8</v>
      </c>
      <c r="AA120" s="115">
        <v>8</v>
      </c>
      <c r="AB120" s="115">
        <v>8</v>
      </c>
      <c r="AC120" s="133"/>
      <c r="AD120" s="133"/>
      <c r="AE120" s="115">
        <v>8</v>
      </c>
      <c r="AF120" s="115">
        <v>8</v>
      </c>
      <c r="AG120" s="115">
        <v>8</v>
      </c>
      <c r="AH120" s="115"/>
      <c r="AI120" s="113"/>
      <c r="AJ120" s="113"/>
      <c r="AK120" s="116">
        <f t="shared" si="173"/>
        <v>48</v>
      </c>
    </row>
    <row r="121">
      <c r="A121" s="108">
        <v>67</v>
      </c>
      <c r="B121" s="113" t="s">
        <v>195</v>
      </c>
      <c r="C121" s="113" t="str">
        <f>VLOOKUP($A121,Сотрудники!$A$3:$L$1202,8,0)</f>
        <v>СПБ</v>
      </c>
      <c r="D121" s="115"/>
      <c r="E121" s="115"/>
      <c r="F121" s="115"/>
      <c r="G121" s="113"/>
      <c r="H121" s="114"/>
      <c r="I121" s="114"/>
      <c r="J121" s="113"/>
      <c r="K121" s="113"/>
      <c r="L121" s="115"/>
      <c r="M121" s="113"/>
      <c r="N121" s="115"/>
      <c r="O121" s="133"/>
      <c r="P121" s="114"/>
      <c r="Q121" s="113"/>
      <c r="R121" s="113"/>
      <c r="S121" s="115"/>
      <c r="T121" s="115"/>
      <c r="U121" s="115"/>
      <c r="V121" s="133"/>
      <c r="W121" s="133"/>
      <c r="X121" s="113"/>
      <c r="Y121" s="113"/>
      <c r="Z121" s="115"/>
      <c r="AA121" s="115">
        <v>8</v>
      </c>
      <c r="AB121" s="115">
        <v>8</v>
      </c>
      <c r="AC121" s="133"/>
      <c r="AD121" s="133"/>
      <c r="AE121" s="115">
        <v>8</v>
      </c>
      <c r="AF121" s="115">
        <v>8</v>
      </c>
      <c r="AG121" s="115">
        <v>8</v>
      </c>
      <c r="AH121" s="115"/>
      <c r="AI121" s="113"/>
      <c r="AJ121" s="113"/>
      <c r="AK121" s="116">
        <f t="shared" si="173"/>
        <v>40</v>
      </c>
    </row>
    <row r="122">
      <c r="A122" s="108">
        <v>68</v>
      </c>
      <c r="B122" s="113" t="s">
        <v>197</v>
      </c>
      <c r="C122" s="113" t="str">
        <f>VLOOKUP($A122,Сотрудники!$A$3:$L$1202,8,0)</f>
        <v>Москва</v>
      </c>
      <c r="D122" s="115"/>
      <c r="E122" s="115"/>
      <c r="F122" s="115"/>
      <c r="G122" s="113"/>
      <c r="H122" s="114"/>
      <c r="I122" s="114"/>
      <c r="J122" s="113"/>
      <c r="K122" s="113"/>
      <c r="L122" s="115"/>
      <c r="M122" s="113"/>
      <c r="N122" s="115"/>
      <c r="O122" s="133"/>
      <c r="P122" s="114"/>
      <c r="Q122" s="113"/>
      <c r="R122" s="113"/>
      <c r="S122" s="115"/>
      <c r="T122" s="115"/>
      <c r="U122" s="115"/>
      <c r="V122" s="133"/>
      <c r="W122" s="133"/>
      <c r="X122" s="113"/>
      <c r="Y122" s="113"/>
      <c r="Z122" s="115"/>
      <c r="AA122" s="115"/>
      <c r="AB122" s="115"/>
      <c r="AC122" s="133"/>
      <c r="AD122" s="133"/>
      <c r="AE122" s="115">
        <v>8</v>
      </c>
      <c r="AF122" s="115">
        <v>8</v>
      </c>
      <c r="AG122" s="115">
        <v>8</v>
      </c>
      <c r="AH122" s="115"/>
      <c r="AI122" s="113"/>
      <c r="AJ122" s="113"/>
      <c r="AK122" s="116">
        <f t="shared" si="173"/>
        <v>24</v>
      </c>
    </row>
    <row r="123">
      <c r="A123" s="108">
        <v>69</v>
      </c>
      <c r="B123" s="113" t="s">
        <v>199</v>
      </c>
      <c r="C123" s="113" t="str">
        <f>VLOOKUP($A123,Сотрудники!$A$3:$L$1202,8,0)</f>
        <v>Рязань</v>
      </c>
      <c r="D123" s="115"/>
      <c r="E123" s="115"/>
      <c r="F123" s="115"/>
      <c r="G123" s="113"/>
      <c r="H123" s="114"/>
      <c r="I123" s="114"/>
      <c r="J123" s="113"/>
      <c r="K123" s="113"/>
      <c r="L123" s="115"/>
      <c r="M123" s="113"/>
      <c r="N123" s="115"/>
      <c r="O123" s="133"/>
      <c r="P123" s="114"/>
      <c r="Q123" s="113"/>
      <c r="R123" s="113"/>
      <c r="S123" s="115"/>
      <c r="T123" s="115"/>
      <c r="U123" s="115"/>
      <c r="V123" s="133"/>
      <c r="W123" s="133"/>
      <c r="X123" s="113"/>
      <c r="Y123" s="113"/>
      <c r="Z123" s="115"/>
      <c r="AA123" s="115"/>
      <c r="AB123" s="115"/>
      <c r="AC123" s="133"/>
      <c r="AD123" s="133"/>
      <c r="AE123" s="115"/>
      <c r="AF123" s="115">
        <v>8</v>
      </c>
      <c r="AG123" s="115">
        <v>8</v>
      </c>
      <c r="AH123" s="115"/>
      <c r="AI123" s="113"/>
      <c r="AJ123" s="113"/>
      <c r="AK123" s="116">
        <f t="shared" si="173"/>
        <v>16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3" workbookViewId="0" zoomScale="85">
      <selection activeCell="B7" activeCellId="0" sqref="B7:B63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3.1992187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667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Таблица256789101112131415[[#This Row],[Итого кол-во рабочих часов]]/8</f>
        <v>22</v>
      </c>
      <c r="G5" s="126"/>
      <c r="H5" s="126">
        <v>176</v>
      </c>
      <c r="I5" s="127" t="e">
        <f>VLOOKUP($A5,Сотрудники!$A$3:$L$1202,14,0)</f>
        <v>#REF!</v>
      </c>
      <c r="J5" s="128" t="e">
        <f t="shared" ref="J5:J63" si="174">I5/8</f>
        <v>#REF!</v>
      </c>
      <c r="K5" s="129" t="e">
        <f t="shared" ref="K5:K63" si="175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Таблица256789101112131415[[#This Row],[Итого кол-во рабочих часов]]/8</f>
        <v>22</v>
      </c>
      <c r="G6" s="126"/>
      <c r="H6" s="126">
        <v>176</v>
      </c>
      <c r="I6" s="127" t="e">
        <f>VLOOKUP($A6,Сотрудники!$A$3:$L$1202,14,0)</f>
        <v>#REF!</v>
      </c>
      <c r="J6" s="128" t="e">
        <f t="shared" si="174"/>
        <v>#REF!</v>
      </c>
      <c r="K6" s="129" t="e">
        <f t="shared" si="175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Таблица256789101112131415[[#This Row],[Итого кол-во рабочих часов]]/8</f>
        <v>22</v>
      </c>
      <c r="G7" s="131"/>
      <c r="H7" s="126">
        <v>176</v>
      </c>
      <c r="I7" s="127" t="e">
        <f>VLOOKUP($A7,Сотрудники!$A$3:$L$1202,14,0)</f>
        <v>#REF!</v>
      </c>
      <c r="J7" s="128" t="e">
        <f t="shared" si="174"/>
        <v>#REF!</v>
      </c>
      <c r="K7" s="129" t="e">
        <f t="shared" si="175"/>
        <v>#REF!</v>
      </c>
    </row>
    <row r="8" ht="33">
      <c r="A8" s="135">
        <v>5</v>
      </c>
      <c r="B8" s="125" t="str">
        <f>VLOOKUP($A8,Сотрудники!$A$3:$L$1202,2,0)</f>
        <v xml:space="preserve">Яковлев Дмитрий</v>
      </c>
      <c r="C8" s="125" t="str">
        <f>VLOOKUP($A8,Сотрудники!$A$3:$L$1202,9,0)</f>
        <v xml:space="preserve">Кредиты наличными 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Таблица256789101112131415[[#This Row],[Итого кол-во рабочих часов]]/8</f>
        <v>21</v>
      </c>
      <c r="G8" s="131">
        <v>1</v>
      </c>
      <c r="H8" s="126">
        <v>168</v>
      </c>
      <c r="I8" s="127" t="e">
        <f>VLOOKUP($A8,Сотрудники!$A$3:$L$1202,14,0)</f>
        <v>#REF!</v>
      </c>
      <c r="J8" s="128" t="e">
        <f t="shared" si="174"/>
        <v>#REF!</v>
      </c>
      <c r="K8" s="132" t="e">
        <f t="shared" si="175"/>
        <v>#REF!</v>
      </c>
    </row>
    <row r="9" ht="33">
      <c r="A9" s="135">
        <v>8</v>
      </c>
      <c r="B9" s="125" t="str">
        <f>VLOOKUP($A9,Сотрудники!$A$3:$L$1202,2,0)</f>
        <v xml:space="preserve">Хохлова Крестина</v>
      </c>
      <c r="C9" s="125" t="str">
        <f>VLOOKUP($A9,Сотрудники!$A$3:$L$1202,9,0)</f>
        <v xml:space="preserve">Ресурсное планирование</v>
      </c>
      <c r="D9" s="125">
        <f>VLOOKUP($A9,Сотрудники!$A$3:$L$1202,10,0)</f>
        <v>0.14999999999999999</v>
      </c>
      <c r="E9" s="136">
        <f>VLOOKUP($A9,Сотрудники!$A$3:$L$1202,11,0)</f>
        <v>150000</v>
      </c>
      <c r="F9" s="126">
        <f>H9/8</f>
        <v>15</v>
      </c>
      <c r="G9" s="131">
        <v>9</v>
      </c>
      <c r="H9" s="131">
        <v>120</v>
      </c>
      <c r="I9" s="127" t="e">
        <f>VLOOKUP($A9,Сотрудники!$A$3:$L$1202,14,0)</f>
        <v>#REF!</v>
      </c>
      <c r="J9" s="128" t="e">
        <f t="shared" si="174"/>
        <v>#REF!</v>
      </c>
      <c r="K9" s="132" t="e">
        <f t="shared" si="175"/>
        <v>#REF!</v>
      </c>
    </row>
    <row r="10" ht="49.5">
      <c r="A10" s="135">
        <v>9</v>
      </c>
      <c r="B10" s="125" t="str">
        <f>VLOOKUP($A10,Сотрудники!$A$3:$L$1202,2,0)</f>
        <v xml:space="preserve">Пойш Виталий</v>
      </c>
      <c r="C10" s="125" t="str">
        <f>VLOOKUP($A10,Сотрудники!$A$3:$L$1202,9,0)</f>
        <v xml:space="preserve">Единое окно сотрудника ЕОС ФЛ</v>
      </c>
      <c r="D10" s="125">
        <f>VLOOKUP($A10,Сотрудники!$A$3:$L$1202,10,0)</f>
        <v>0</v>
      </c>
      <c r="E10" s="125">
        <f>VLOOKUP($A10,Сотрудники!$A$3:$L$1202,11,0)</f>
        <v>303500</v>
      </c>
      <c r="F10" s="126">
        <f t="shared" ref="F10:F63" si="176">H10/8</f>
        <v>14</v>
      </c>
      <c r="G10" s="131">
        <v>10</v>
      </c>
      <c r="H10" s="131">
        <v>112</v>
      </c>
      <c r="I10" s="127" t="e">
        <f>VLOOKUP($A10,Сотрудники!$A$3:$L$1202,14,0)</f>
        <v>#REF!</v>
      </c>
      <c r="J10" s="128" t="e">
        <f t="shared" si="174"/>
        <v>#REF!</v>
      </c>
      <c r="K10" s="132" t="e">
        <f t="shared" si="175"/>
        <v>#REF!</v>
      </c>
    </row>
    <row r="11">
      <c r="A11" s="135">
        <v>10</v>
      </c>
      <c r="B11" s="125" t="str">
        <f>VLOOKUP($A11,Сотрудники!$A$3:$L$1202,2,0)</f>
        <v xml:space="preserve">Офицеров Дмитрий</v>
      </c>
      <c r="C11" s="125" t="str">
        <f>VLOOKUP($A11,Сотрудники!$A$3:$L$1202,9,0)</f>
        <v>приземление</v>
      </c>
      <c r="D11" s="125">
        <f>VLOOKUP($A11,Сотрудники!$A$3:$L$1202,10,0)</f>
        <v>0</v>
      </c>
      <c r="E11" s="125">
        <f>VLOOKUP($A11,Сотрудники!$A$3:$L$1202,11,0)</f>
        <v>218400</v>
      </c>
      <c r="F11" s="126">
        <f t="shared" si="176"/>
        <v>14</v>
      </c>
      <c r="G11" s="131">
        <v>10</v>
      </c>
      <c r="H11" s="131">
        <v>112</v>
      </c>
      <c r="I11" s="127" t="e">
        <f>VLOOKUP($A11,Сотрудники!$A$3:$L$1202,14,0)</f>
        <v>#REF!</v>
      </c>
      <c r="J11" s="128" t="e">
        <f t="shared" si="174"/>
        <v>#REF!</v>
      </c>
      <c r="K11" s="132" t="e">
        <f t="shared" si="175"/>
        <v>#REF!</v>
      </c>
    </row>
    <row r="12" ht="49.5">
      <c r="A12" s="135">
        <v>11</v>
      </c>
      <c r="B12" s="125" t="str">
        <f>VLOOKUP($A12,Сотрудники!$A$3:$L$1202,2,0)</f>
        <v xml:space="preserve">Муштекенов Тимур</v>
      </c>
      <c r="C12" s="125" t="str">
        <f>VLOOKUP($A12,Сотрудники!$A$3:$L$1202,9,0)</f>
        <v xml:space="preserve">Loan Manager/ Кредитный конвейер</v>
      </c>
      <c r="D12" s="125">
        <f>VLOOKUP($A12,Сотрудники!$A$3:$L$1202,10,0)</f>
        <v>0</v>
      </c>
      <c r="E12" s="125">
        <f>VLOOKUP($A12,Сотрудники!$A$3:$L$1202,11,0)</f>
        <v>0</v>
      </c>
      <c r="F12" s="126">
        <f t="shared" si="176"/>
        <v>22</v>
      </c>
      <c r="G12" s="131"/>
      <c r="H12" s="131">
        <v>176</v>
      </c>
      <c r="I12" s="127" t="e">
        <f>VLOOKUP($A12,Сотрудники!$A$3:$L$1202,14,0)</f>
        <v>#REF!</v>
      </c>
      <c r="J12" s="128" t="e">
        <f t="shared" si="174"/>
        <v>#REF!</v>
      </c>
      <c r="K12" s="132" t="e">
        <f t="shared" si="175"/>
        <v>#REF!</v>
      </c>
    </row>
    <row r="13">
      <c r="A13" s="135">
        <v>13</v>
      </c>
      <c r="B13" s="125" t="str">
        <f>VLOOKUP($A13,Сотрудники!$A$3:$L$1202,2,0)</f>
        <v xml:space="preserve">Богданов Михаил</v>
      </c>
      <c r="C13" s="125" t="str">
        <f>VLOOKUP($A13,Сотрудники!$A$3:$L$1202,9,0)</f>
        <v xml:space="preserve">LM Риски</v>
      </c>
      <c r="D13" s="125">
        <f>VLOOKUP($A13,Сотрудники!$A$3:$L$1202,10,0)</f>
        <v>0</v>
      </c>
      <c r="E13" s="125">
        <f>VLOOKUP($A13,Сотрудники!$A$3:$L$1202,11,0)</f>
        <v>0</v>
      </c>
      <c r="F13" s="126">
        <f t="shared" si="176"/>
        <v>22</v>
      </c>
      <c r="G13" s="131"/>
      <c r="H13" s="131">
        <v>176</v>
      </c>
      <c r="I13" s="127" t="e">
        <f>VLOOKUP($A13,Сотрудники!$A$3:$L$1202,14,0)</f>
        <v>#REF!</v>
      </c>
      <c r="J13" s="128" t="e">
        <f t="shared" si="174"/>
        <v>#REF!</v>
      </c>
      <c r="K13" s="132" t="e">
        <f t="shared" si="175"/>
        <v>#REF!</v>
      </c>
    </row>
    <row r="14">
      <c r="A14" s="135">
        <v>14</v>
      </c>
      <c r="B14" s="125" t="str">
        <f>VLOOKUP($A14,Сотрудники!$A$3:$L$1202,2,0)</f>
        <v xml:space="preserve">Смирнова Екатерина</v>
      </c>
      <c r="C14" s="125" t="str">
        <f>VLOOKUP($A14,Сотрудники!$A$3:$L$1202,9,0)</f>
        <v>Tableau</v>
      </c>
      <c r="D14" s="125">
        <f>VLOOKUP($A14,Сотрудники!$A$3:$L$1202,10,0)</f>
        <v>0</v>
      </c>
      <c r="E14" s="125">
        <f>VLOOKUP($A14,Сотрудники!$A$3:$L$1202,11,0)</f>
        <v>0</v>
      </c>
      <c r="F14" s="126">
        <f t="shared" si="176"/>
        <v>22</v>
      </c>
      <c r="G14" s="131"/>
      <c r="H14" s="131">
        <v>176</v>
      </c>
      <c r="I14" s="127" t="e">
        <f>VLOOKUP($A14,Сотрудники!$A$3:$L$1202,14,0)</f>
        <v>#REF!</v>
      </c>
      <c r="J14" s="128" t="e">
        <f t="shared" si="174"/>
        <v>#REF!</v>
      </c>
      <c r="K14" s="132" t="e">
        <f t="shared" si="175"/>
        <v>#REF!</v>
      </c>
    </row>
    <row r="15" s="119" customFormat="1" ht="33">
      <c r="A15" s="135">
        <v>15</v>
      </c>
      <c r="B15" s="125" t="str">
        <f>VLOOKUP($A15,Сотрудники!$A$3:$L$1202,2,0)</f>
        <v xml:space="preserve">Герасимова Елизавета</v>
      </c>
      <c r="C15" s="125" t="str">
        <f>VLOOKUP($A15,Сотрудники!$A$3:$L$1202,9,0)</f>
        <v xml:space="preserve">Ресурсное планирование</v>
      </c>
      <c r="D15" s="125">
        <f>VLOOKUP($A15,Сотрудники!$A$3:$L$1202,10,0)</f>
        <v>0.14999999999999999</v>
      </c>
      <c r="E15" s="125">
        <f>VLOOKUP($A15,Сотрудники!$A$3:$L$1202,11,0)</f>
        <v>150000</v>
      </c>
      <c r="F15" s="126">
        <f t="shared" si="176"/>
        <v>22</v>
      </c>
      <c r="G15" s="131"/>
      <c r="H15" s="131">
        <v>176</v>
      </c>
      <c r="I15" s="127" t="e">
        <f>VLOOKUP($A15,Сотрудники!$A$3:$L$1202,14,0)</f>
        <v>#REF!</v>
      </c>
      <c r="J15" s="128" t="e">
        <f t="shared" si="174"/>
        <v>#REF!</v>
      </c>
      <c r="K15" s="132" t="e">
        <f t="shared" si="175"/>
        <v>#REF!</v>
      </c>
    </row>
    <row r="16" s="119" customFormat="1" ht="33">
      <c r="A16" s="135">
        <v>16</v>
      </c>
      <c r="B16" s="125" t="str">
        <f>VLOOKUP($A16,Сотрудники!$A$3:$L$1202,2,0)</f>
        <v xml:space="preserve">Абдуллаева Анжелика</v>
      </c>
      <c r="C16" s="125" t="str">
        <f>VLOOKUP($A16,Сотрудники!$A$3:$L$1202,9,0)</f>
        <v xml:space="preserve">Ресурсное планирование</v>
      </c>
      <c r="D16" s="125">
        <f>VLOOKUP($A16,Сотрудники!$A$3:$L$1202,10,0)</f>
        <v>0</v>
      </c>
      <c r="E16" s="125">
        <f>VLOOKUP($A16,Сотрудники!$A$3:$L$1202,11,0)</f>
        <v>0</v>
      </c>
      <c r="F16" s="126">
        <f t="shared" si="176"/>
        <v>22</v>
      </c>
      <c r="G16" s="131"/>
      <c r="H16" s="131">
        <v>176</v>
      </c>
      <c r="I16" s="127" t="e">
        <f>VLOOKUP($A16,Сотрудники!$A$3:$L$1202,14,0)</f>
        <v>#REF!</v>
      </c>
      <c r="J16" s="128" t="e">
        <f t="shared" si="174"/>
        <v>#REF!</v>
      </c>
      <c r="K16" s="132" t="e">
        <f t="shared" si="175"/>
        <v>#REF!</v>
      </c>
    </row>
    <row r="17" s="119" customFormat="1" ht="66">
      <c r="A17" s="135">
        <v>17</v>
      </c>
      <c r="B17" s="125" t="str">
        <f>VLOOKUP($A17,Сотрудники!$A$3:$L$1202,2,0)</f>
        <v xml:space="preserve">Наймушин Евгений</v>
      </c>
      <c r="C17" s="125" t="str">
        <f>VLOOKUP($A17,Сотрудники!$A$3:$L$1202,9,0)</f>
        <v xml:space="preserve">МАПЛ (Модуль автоматизации программ лояльности)</v>
      </c>
      <c r="D17" s="125">
        <f>VLOOKUP($A17,Сотрудники!$A$3:$L$1202,10,0)</f>
        <v>0</v>
      </c>
      <c r="E17" s="125">
        <f>VLOOKUP($A17,Сотрудники!$A$3:$L$1202,11,0)</f>
        <v>344900</v>
      </c>
      <c r="F17" s="126">
        <f t="shared" si="176"/>
        <v>18</v>
      </c>
      <c r="G17" s="131">
        <v>6</v>
      </c>
      <c r="H17" s="131">
        <v>144</v>
      </c>
      <c r="I17" s="127" t="e">
        <f>VLOOKUP($A17,Сотрудники!$A$3:$L$1202,14,0)</f>
        <v>#REF!</v>
      </c>
      <c r="J17" s="128" t="e">
        <f t="shared" si="174"/>
        <v>#REF!</v>
      </c>
      <c r="K17" s="132" t="e">
        <f t="shared" si="175"/>
        <v>#REF!</v>
      </c>
    </row>
    <row r="18" s="119" customFormat="1">
      <c r="A18" s="135">
        <v>19</v>
      </c>
      <c r="B18" s="125" t="str">
        <f>VLOOKUP($A18,Сотрудники!$A$3:$L$1202,2,0)</f>
        <v xml:space="preserve">Лопатин Максим</v>
      </c>
      <c r="C18" s="125">
        <f>VLOOKUP($A18,Сотрудники!$A$3:$L$1202,9,0)</f>
        <v>0</v>
      </c>
      <c r="D18" s="125">
        <f>VLOOKUP($A18,Сотрудники!$A$3:$L$1202,10,0)</f>
        <v>0</v>
      </c>
      <c r="E18" s="136">
        <f>VLOOKUP($A18,Сотрудники!$A$3:$L$1202,11,0)</f>
        <v>0</v>
      </c>
      <c r="F18" s="126">
        <f t="shared" si="176"/>
        <v>22</v>
      </c>
      <c r="G18" s="131"/>
      <c r="H18" s="131">
        <v>176</v>
      </c>
      <c r="I18" s="127" t="e">
        <f>VLOOKUP($A18,Сотрудники!$A$3:$L$1202,14,0)</f>
        <v>#REF!</v>
      </c>
      <c r="J18" s="128" t="e">
        <f t="shared" si="174"/>
        <v>#REF!</v>
      </c>
      <c r="K18" s="132" t="e">
        <f t="shared" si="175"/>
        <v>#REF!</v>
      </c>
    </row>
    <row r="19" s="119" customFormat="1">
      <c r="A19" s="135">
        <v>21</v>
      </c>
      <c r="B19" s="125" t="str">
        <f>VLOOKUP($A19,Сотрудники!$A$3:$L$1202,2,0)</f>
        <v xml:space="preserve">Шимберев Борис</v>
      </c>
      <c r="C19" s="125">
        <f>VLOOKUP($A19,Сотрудники!$A$3:$L$1202,9,0)</f>
        <v>0</v>
      </c>
      <c r="D19" s="125">
        <f>VLOOKUP($A19,Сотрудники!$A$3:$L$1202,10,0)</f>
        <v>0</v>
      </c>
      <c r="E19" s="125">
        <f>VLOOKUP($A19,Сотрудники!$A$3:$L$1202,11,0)</f>
        <v>0</v>
      </c>
      <c r="F19" s="126">
        <f t="shared" si="176"/>
        <v>17</v>
      </c>
      <c r="G19" s="131">
        <v>5</v>
      </c>
      <c r="H19" s="131">
        <v>136</v>
      </c>
      <c r="I19" s="127" t="e">
        <f>VLOOKUP($A19,Сотрудники!$A$3:$L$1202,14,0)</f>
        <v>#REF!</v>
      </c>
      <c r="J19" s="128" t="e">
        <f t="shared" si="174"/>
        <v>#REF!</v>
      </c>
      <c r="K19" s="132" t="e">
        <f t="shared" si="175"/>
        <v>#REF!</v>
      </c>
    </row>
    <row r="20" s="119" customFormat="1">
      <c r="A20" s="135">
        <v>22</v>
      </c>
      <c r="B20" s="125" t="str">
        <f>VLOOKUP($A20,Сотрудники!$A$3:$L$1202,2,0)</f>
        <v xml:space="preserve">Виштак Татьяна</v>
      </c>
      <c r="C20" s="125" t="str">
        <f>VLOOKUP($A20,Сотрудники!$A$3:$L$1202,9,0)</f>
        <v>приземление</v>
      </c>
      <c r="D20" s="125">
        <f>VLOOKUP($A20,Сотрудники!$A$3:$L$1202,10,0)</f>
        <v>0</v>
      </c>
      <c r="E20" s="125" t="str">
        <f>VLOOKUP($A20,Сотрудники!$A$3:$L$1202,11,0)</f>
        <v xml:space="preserve">310 400 </v>
      </c>
      <c r="F20" s="126">
        <f t="shared" si="176"/>
        <v>22</v>
      </c>
      <c r="G20" s="131"/>
      <c r="H20" s="131">
        <v>176</v>
      </c>
      <c r="I20" s="127" t="e">
        <f>VLOOKUP($A20,Сотрудники!$A$3:$L$1202,14,0)</f>
        <v>#REF!</v>
      </c>
      <c r="J20" s="128" t="e">
        <f t="shared" si="174"/>
        <v>#REF!</v>
      </c>
      <c r="K20" s="132" t="e">
        <f t="shared" si="175"/>
        <v>#REF!</v>
      </c>
    </row>
    <row r="21" s="119" customFormat="1">
      <c r="A21" s="135">
        <v>23</v>
      </c>
      <c r="B21" s="125" t="str">
        <f>VLOOKUP($A21,Сотрудники!$A$3:$L$1202,2,0)</f>
        <v xml:space="preserve">Путилов Александр</v>
      </c>
      <c r="C21" s="125">
        <f>VLOOKUP($A21,Сотрудники!$A$3:$L$1202,9,0)</f>
        <v>0</v>
      </c>
      <c r="D21" s="125">
        <f>VLOOKUP($A21,Сотрудники!$A$3:$L$1202,10,0)</f>
        <v>0</v>
      </c>
      <c r="E21" s="125">
        <f>VLOOKUP($A21,Сотрудники!$A$3:$L$1202,11,0)</f>
        <v>303500</v>
      </c>
      <c r="F21" s="126">
        <f t="shared" si="176"/>
        <v>22</v>
      </c>
      <c r="G21" s="131"/>
      <c r="H21" s="131">
        <v>176</v>
      </c>
      <c r="I21" s="127" t="e">
        <f>VLOOKUP($A21,Сотрудники!$A$3:$L$1202,14,0)</f>
        <v>#REF!</v>
      </c>
      <c r="J21" s="128" t="e">
        <f t="shared" si="174"/>
        <v>#REF!</v>
      </c>
      <c r="K21" s="132" t="e">
        <f t="shared" si="175"/>
        <v>#REF!</v>
      </c>
    </row>
    <row r="22" s="119" customFormat="1" ht="33">
      <c r="A22" s="135">
        <v>24</v>
      </c>
      <c r="B22" s="125" t="str">
        <f>VLOOKUP($A22,Сотрудники!$A$3:$L$1202,2,0)</f>
        <v xml:space="preserve">Цыганкова Анастасия</v>
      </c>
      <c r="C22" s="125" t="str">
        <f>VLOOKUP($A22,Сотрудники!$A$3:$L$1202,9,0)</f>
        <v xml:space="preserve">Ресурсное планирование</v>
      </c>
      <c r="D22" s="125">
        <f>VLOOKUP($A22,Сотрудники!$A$3:$L$1202,10,0)</f>
        <v>0.14999999999999999</v>
      </c>
      <c r="E22" s="125">
        <f>VLOOKUP($A22,Сотрудники!$A$3:$L$1202,11,0)</f>
        <v>150000</v>
      </c>
      <c r="F22" s="126">
        <f t="shared" si="176"/>
        <v>22</v>
      </c>
      <c r="G22" s="131"/>
      <c r="H22" s="131">
        <v>176</v>
      </c>
      <c r="I22" s="127" t="e">
        <f>VLOOKUP($A22,Сотрудники!$A$3:$L$1202,14,0)</f>
        <v>#REF!</v>
      </c>
      <c r="J22" s="128" t="e">
        <f t="shared" si="174"/>
        <v>#REF!</v>
      </c>
      <c r="K22" s="132" t="e">
        <f t="shared" si="175"/>
        <v>#REF!</v>
      </c>
    </row>
    <row r="23" s="119" customFormat="1">
      <c r="A23" s="135">
        <v>25</v>
      </c>
      <c r="B23" s="125" t="str">
        <f>VLOOKUP($A23,Сотрудники!$A$3:$L$1202,2,0)</f>
        <v xml:space="preserve">Беседин Игорь</v>
      </c>
      <c r="C23" s="125" t="str">
        <f>VLOOKUP($A23,Сотрудники!$A$3:$L$1202,9,0)</f>
        <v>приземление</v>
      </c>
      <c r="D23" s="125">
        <f>VLOOKUP($A23,Сотрудники!$A$3:$L$1202,10,0)</f>
        <v>0</v>
      </c>
      <c r="E23" s="125">
        <f>VLOOKUP($A23,Сотрудники!$A$3:$L$1202,11,0)</f>
        <v>310000</v>
      </c>
      <c r="F23" s="126">
        <f t="shared" si="176"/>
        <v>22</v>
      </c>
      <c r="G23" s="131"/>
      <c r="H23" s="131">
        <v>176</v>
      </c>
      <c r="I23" s="127" t="e">
        <f>VLOOKUP($A23,Сотрудники!$A$3:$L$1202,14,0)</f>
        <v>#REF!</v>
      </c>
      <c r="J23" s="128" t="e">
        <f t="shared" si="174"/>
        <v>#REF!</v>
      </c>
      <c r="K23" s="132" t="e">
        <f t="shared" si="175"/>
        <v>#REF!</v>
      </c>
    </row>
    <row r="24" s="119" customFormat="1" ht="33">
      <c r="A24" s="135">
        <v>26</v>
      </c>
      <c r="B24" s="125" t="str">
        <f>VLOOKUP($A24,Сотрудники!$A$3:$L$1202,2,0)</f>
        <v xml:space="preserve">Молчанов Роман</v>
      </c>
      <c r="C24" s="125" t="str">
        <f>VLOOKUP($A24,Сотрудники!$A$3:$L$1202,9,0)</f>
        <v xml:space="preserve">Кредиты наличными </v>
      </c>
      <c r="D24" s="125">
        <f>VLOOKUP($A24,Сотрудники!$A$3:$L$1202,10,0)</f>
        <v>0</v>
      </c>
      <c r="E24" s="125">
        <f>VLOOKUP($A24,Сотрудники!$A$3:$L$1202,11,0)</f>
        <v>300000</v>
      </c>
      <c r="F24" s="126">
        <f t="shared" si="176"/>
        <v>22</v>
      </c>
      <c r="G24" s="131"/>
      <c r="H24" s="131">
        <v>176</v>
      </c>
      <c r="I24" s="127" t="e">
        <f>VLOOKUP($A24,Сотрудники!$A$3:$L$1202,14,0)</f>
        <v>#REF!</v>
      </c>
      <c r="J24" s="128" t="e">
        <f t="shared" si="174"/>
        <v>#REF!</v>
      </c>
      <c r="K24" s="132" t="e">
        <f t="shared" si="175"/>
        <v>#REF!</v>
      </c>
    </row>
    <row r="25" s="119" customFormat="1">
      <c r="A25" s="135">
        <v>27</v>
      </c>
      <c r="B25" s="125" t="str">
        <f>VLOOKUP($A25,Сотрудники!$A$3:$L$1202,2,0)</f>
        <v xml:space="preserve">Пузанов Андрей</v>
      </c>
      <c r="C25" s="125">
        <f>VLOOKUP($A25,Сотрудники!$A$3:$L$1202,9,0)</f>
        <v>0</v>
      </c>
      <c r="D25" s="125">
        <f>VLOOKUP($A25,Сотрудники!$A$3:$L$1202,10,0)</f>
        <v>0</v>
      </c>
      <c r="E25" s="125">
        <f>VLOOKUP($A25,Сотрудники!$A$3:$L$1202,11,0)</f>
        <v>0</v>
      </c>
      <c r="F25" s="126">
        <f t="shared" si="176"/>
        <v>22</v>
      </c>
      <c r="G25" s="131"/>
      <c r="H25" s="131">
        <v>176</v>
      </c>
      <c r="I25" s="127" t="e">
        <f>VLOOKUP($A25,Сотрудники!$A$3:$L$1202,14,0)</f>
        <v>#REF!</v>
      </c>
      <c r="J25" s="128" t="e">
        <f t="shared" si="174"/>
        <v>#REF!</v>
      </c>
      <c r="K25" s="132" t="e">
        <f t="shared" si="175"/>
        <v>#REF!</v>
      </c>
    </row>
    <row r="26" s="119" customFormat="1" ht="66">
      <c r="A26" s="135">
        <v>28</v>
      </c>
      <c r="B26" s="125" t="str">
        <f>VLOOKUP($A26,Сотрудники!$A$3:$L$1202,2,0)</f>
        <v xml:space="preserve">Хотулев Дмитрий</v>
      </c>
      <c r="C26" s="125" t="str">
        <f>VLOOKUP($A26,Сотрудники!$A$3:$L$1202,9,0)</f>
        <v xml:space="preserve">Платежи юридических лиц (Малый и средний бизнес)</v>
      </c>
      <c r="D26" s="125">
        <f>VLOOKUP($A26,Сотрудники!$A$3:$L$1202,10,0)</f>
        <v>0</v>
      </c>
      <c r="E26" s="125">
        <f>VLOOKUP($A26,Сотрудники!$A$3:$L$1202,11,0)</f>
        <v>0</v>
      </c>
      <c r="F26" s="126">
        <f t="shared" si="176"/>
        <v>22</v>
      </c>
      <c r="G26" s="131"/>
      <c r="H26" s="131">
        <v>176</v>
      </c>
      <c r="I26" s="127" t="e">
        <f>VLOOKUP($A26,Сотрудники!$A$3:$L$1202,14,0)</f>
        <v>#REF!</v>
      </c>
      <c r="J26" s="128" t="e">
        <f t="shared" si="174"/>
        <v>#REF!</v>
      </c>
      <c r="K26" s="132" t="e">
        <f t="shared" si="175"/>
        <v>#REF!</v>
      </c>
    </row>
    <row r="27" s="119" customFormat="1">
      <c r="A27" s="135">
        <v>30</v>
      </c>
      <c r="B27" s="125" t="str">
        <f>VLOOKUP($A27,Сотрудники!$A$3:$L$1202,2,0)</f>
        <v xml:space="preserve">Тарасов Алексей</v>
      </c>
      <c r="C27" s="125">
        <f>VLOOKUP($A27,Сотрудники!$A$3:$L$1202,9,0)</f>
        <v>0</v>
      </c>
      <c r="D27" s="125">
        <f>VLOOKUP($A27,Сотрудники!$A$3:$L$1202,10,0)</f>
        <v>0</v>
      </c>
      <c r="E27" s="125">
        <f>VLOOKUP($A27,Сотрудники!$A$3:$L$1202,11,0)</f>
        <v>248000</v>
      </c>
      <c r="F27" s="126">
        <f t="shared" si="176"/>
        <v>22</v>
      </c>
      <c r="G27" s="131"/>
      <c r="H27" s="131">
        <v>176</v>
      </c>
      <c r="I27" s="127" t="e">
        <f>VLOOKUP($A27,Сотрудники!$A$3:$L$1202,14,0)</f>
        <v>#REF!</v>
      </c>
      <c r="J27" s="128" t="e">
        <f t="shared" si="174"/>
        <v>#REF!</v>
      </c>
      <c r="K27" s="132" t="e">
        <f t="shared" si="175"/>
        <v>#REF!</v>
      </c>
    </row>
    <row r="28" s="119" customFormat="1">
      <c r="A28" s="135">
        <v>31</v>
      </c>
      <c r="B28" s="125" t="str">
        <f>VLOOKUP($A28,Сотрудники!$A$3:$L$1202,2,0)</f>
        <v xml:space="preserve">Саринков Андрей</v>
      </c>
      <c r="C28" s="125">
        <f>VLOOKUP($A28,Сотрудники!$A$3:$L$1202,9,0)</f>
        <v>0</v>
      </c>
      <c r="D28" s="125">
        <f>VLOOKUP($A28,Сотрудники!$A$3:$L$1202,10,0)</f>
        <v>0</v>
      </c>
      <c r="E28" s="125">
        <f>VLOOKUP($A28,Сотрудники!$A$3:$L$1202,11,0)</f>
        <v>0</v>
      </c>
      <c r="F28" s="126">
        <f t="shared" si="176"/>
        <v>22</v>
      </c>
      <c r="G28" s="131"/>
      <c r="H28" s="131">
        <v>176</v>
      </c>
      <c r="I28" s="127" t="e">
        <f>VLOOKUP($A28,Сотрудники!$A$3:$L$1202,14,0)</f>
        <v>#REF!</v>
      </c>
      <c r="J28" s="128" t="e">
        <f t="shared" si="174"/>
        <v>#REF!</v>
      </c>
      <c r="K28" s="132" t="e">
        <f t="shared" si="175"/>
        <v>#REF!</v>
      </c>
    </row>
    <row r="29" s="119" customFormat="1">
      <c r="A29" s="135">
        <v>33</v>
      </c>
      <c r="B29" s="125" t="str">
        <f>VLOOKUP($A29,Сотрудники!$A$3:$L$1202,2,0)</f>
        <v xml:space="preserve">Киевский Сергей</v>
      </c>
      <c r="C29" s="125">
        <f>VLOOKUP($A29,Сотрудники!$A$3:$L$1202,9,0)</f>
        <v>0</v>
      </c>
      <c r="D29" s="125">
        <f>VLOOKUP($A29,Сотрудники!$A$3:$L$1202,10,0)</f>
        <v>0</v>
      </c>
      <c r="E29" s="125">
        <f>VLOOKUP($A29,Сотрудники!$A$3:$L$1202,11,0)</f>
        <v>0</v>
      </c>
      <c r="F29" s="126">
        <f t="shared" si="176"/>
        <v>22</v>
      </c>
      <c r="G29" s="131"/>
      <c r="H29" s="131">
        <v>176</v>
      </c>
      <c r="I29" s="127" t="e">
        <f>VLOOKUP($A29,Сотрудники!$A$3:$L$1202,14,0)</f>
        <v>#REF!</v>
      </c>
      <c r="J29" s="128" t="e">
        <f t="shared" si="174"/>
        <v>#REF!</v>
      </c>
      <c r="K29" s="132" t="e">
        <f t="shared" si="175"/>
        <v>#REF!</v>
      </c>
    </row>
    <row r="30" s="119" customFormat="1">
      <c r="A30" s="135">
        <v>35</v>
      </c>
      <c r="B30" s="125" t="str">
        <f>VLOOKUP($A30,Сотрудники!$A$3:$L$1202,2,0)</f>
        <v xml:space="preserve">Дмитриев Николай</v>
      </c>
      <c r="C30" s="125">
        <f>VLOOKUP($A30,Сотрудники!$A$3:$L$1202,9,0)</f>
        <v>0</v>
      </c>
      <c r="D30" s="125">
        <f>VLOOKUP($A30,Сотрудники!$A$3:$L$1202,10,0)</f>
        <v>0</v>
      </c>
      <c r="E30" s="125">
        <f>VLOOKUP($A30,Сотрудники!$A$3:$L$1202,11,0)</f>
        <v>0</v>
      </c>
      <c r="F30" s="126">
        <f t="shared" si="176"/>
        <v>22</v>
      </c>
      <c r="G30" s="131"/>
      <c r="H30" s="131">
        <v>176</v>
      </c>
      <c r="I30" s="127" t="e">
        <f>VLOOKUP($A30,Сотрудники!$A$3:$L$1202,14,0)</f>
        <v>#REF!</v>
      </c>
      <c r="J30" s="128" t="e">
        <f t="shared" si="174"/>
        <v>#REF!</v>
      </c>
      <c r="K30" s="132" t="e">
        <f t="shared" si="175"/>
        <v>#REF!</v>
      </c>
    </row>
    <row r="31" s="119" customFormat="1">
      <c r="A31" s="135">
        <v>36</v>
      </c>
      <c r="B31" s="125" t="str">
        <f>VLOOKUP($A31,Сотрудники!$A$3:$L$1202,2,0)</f>
        <v xml:space="preserve">Юркин Николай</v>
      </c>
      <c r="C31" s="125">
        <f>VLOOKUP($A31,Сотрудники!$A$3:$L$1202,9,0)</f>
        <v>0</v>
      </c>
      <c r="D31" s="125">
        <f>VLOOKUP($A31,Сотрудники!$A$3:$L$1202,10,0)</f>
        <v>0</v>
      </c>
      <c r="E31" s="125">
        <f>VLOOKUP($A31,Сотрудники!$A$3:$L$1202,11,0)</f>
        <v>0</v>
      </c>
      <c r="F31" s="126">
        <f t="shared" si="176"/>
        <v>22</v>
      </c>
      <c r="G31" s="131"/>
      <c r="H31" s="131">
        <v>176</v>
      </c>
      <c r="I31" s="127" t="e">
        <f>VLOOKUP($A31,Сотрудники!$A$3:$L$1202,14,0)</f>
        <v>#REF!</v>
      </c>
      <c r="J31" s="128" t="e">
        <f t="shared" si="174"/>
        <v>#REF!</v>
      </c>
      <c r="K31" s="132" t="e">
        <f t="shared" si="175"/>
        <v>#REF!</v>
      </c>
    </row>
    <row r="32" s="119" customFormat="1">
      <c r="A32" s="135">
        <v>37</v>
      </c>
      <c r="B32" s="125" t="str">
        <f>VLOOKUP($A32,Сотрудники!$A$3:$L$1202,2,0)</f>
        <v xml:space="preserve">Ионов Евгений</v>
      </c>
      <c r="C32" s="125">
        <f>VLOOKUP($A32,Сотрудники!$A$3:$L$1202,9,0)</f>
        <v>0</v>
      </c>
      <c r="D32" s="125">
        <f>VLOOKUP($A32,Сотрудники!$A$3:$L$1202,10,0)</f>
        <v>0</v>
      </c>
      <c r="E32" s="125">
        <f>VLOOKUP($A32,Сотрудники!$A$3:$L$1202,11,0)</f>
        <v>0</v>
      </c>
      <c r="F32" s="126">
        <f t="shared" si="176"/>
        <v>13</v>
      </c>
      <c r="G32" s="131">
        <v>13</v>
      </c>
      <c r="H32" s="131">
        <v>104</v>
      </c>
      <c r="I32" s="127" t="e">
        <f>VLOOKUP($A32,Сотрудники!$A$3:$L$1202,14,0)</f>
        <v>#REF!</v>
      </c>
      <c r="J32" s="128" t="e">
        <f t="shared" si="174"/>
        <v>#REF!</v>
      </c>
      <c r="K32" s="132" t="e">
        <f t="shared" si="175"/>
        <v>#REF!</v>
      </c>
    </row>
    <row r="33" s="119" customFormat="1">
      <c r="A33" s="137">
        <v>38</v>
      </c>
      <c r="B33" s="125" t="str">
        <f>VLOOKUP($A33,Сотрудники!$A$3:$L$1202,2,0)</f>
        <v xml:space="preserve">Передков Константин</v>
      </c>
      <c r="C33" s="125">
        <f>VLOOKUP($A33,Сотрудники!$A$3:$L$1202,9,0)</f>
        <v>0</v>
      </c>
      <c r="D33" s="125">
        <f>VLOOKUP($A33,Сотрудники!$A$3:$L$1202,10,0)</f>
        <v>0</v>
      </c>
      <c r="E33" s="125">
        <f>VLOOKUP($A33,Сотрудники!$A$3:$L$1202,11,0)</f>
        <v>253000</v>
      </c>
      <c r="F33" s="126">
        <f t="shared" si="176"/>
        <v>14</v>
      </c>
      <c r="G33" s="131">
        <v>10</v>
      </c>
      <c r="H33" s="131">
        <v>112</v>
      </c>
      <c r="I33" s="127" t="e">
        <f>VLOOKUP($A33,Сотрудники!$A$3:$L$1202,14,0)</f>
        <v>#REF!</v>
      </c>
      <c r="J33" s="128" t="e">
        <f t="shared" si="174"/>
        <v>#REF!</v>
      </c>
      <c r="K33" s="132" t="e">
        <f t="shared" si="175"/>
        <v>#REF!</v>
      </c>
    </row>
    <row r="34" s="119" customFormat="1">
      <c r="A34" s="137">
        <v>40</v>
      </c>
      <c r="B34" s="125" t="str">
        <f>VLOOKUP($A34,Сотрудники!$A$3:$L$1202,2,0)</f>
        <v xml:space="preserve">Томских Виталий</v>
      </c>
      <c r="C34" s="125">
        <f>VLOOKUP($A34,Сотрудники!$A$3:$L$1202,9,0)</f>
        <v>0</v>
      </c>
      <c r="D34" s="125">
        <f>VLOOKUP($A34,Сотрудники!$A$3:$L$1202,10,0)</f>
        <v>0</v>
      </c>
      <c r="E34" s="125">
        <f>VLOOKUP($A34,Сотрудники!$A$3:$L$1202,11,0)</f>
        <v>0</v>
      </c>
      <c r="F34" s="126">
        <f t="shared" si="176"/>
        <v>22</v>
      </c>
      <c r="G34" s="131"/>
      <c r="H34" s="131">
        <v>176</v>
      </c>
      <c r="I34" s="127" t="e">
        <f>VLOOKUP($A34,Сотрудники!$A$3:$L$1202,14,0)</f>
        <v>#REF!</v>
      </c>
      <c r="J34" s="128" t="e">
        <f t="shared" si="174"/>
        <v>#REF!</v>
      </c>
      <c r="K34" s="132" t="e">
        <f t="shared" si="175"/>
        <v>#REF!</v>
      </c>
    </row>
    <row r="35" s="119" customFormat="1">
      <c r="A35" s="137">
        <v>41</v>
      </c>
      <c r="B35" s="125" t="str">
        <f>VLOOKUP($A35,Сотрудники!$A$3:$L$1202,2,0)</f>
        <v xml:space="preserve">Новиков Роман</v>
      </c>
      <c r="C35" s="125">
        <f>VLOOKUP($A35,Сотрудники!$A$3:$L$1202,9,0)</f>
        <v>0</v>
      </c>
      <c r="D35" s="125">
        <f>VLOOKUP($A35,Сотрудники!$A$3:$L$1202,10,0)</f>
        <v>0</v>
      </c>
      <c r="E35" s="125">
        <f>VLOOKUP($A35,Сотрудники!$A$3:$L$1202,11,0)</f>
        <v>0</v>
      </c>
      <c r="F35" s="126">
        <f t="shared" si="176"/>
        <v>22</v>
      </c>
      <c r="G35" s="131"/>
      <c r="H35" s="131">
        <v>176</v>
      </c>
      <c r="I35" s="127" t="e">
        <f>VLOOKUP($A35,Сотрудники!$A$3:$L$1202,14,0)</f>
        <v>#REF!</v>
      </c>
      <c r="J35" s="128" t="e">
        <f t="shared" si="174"/>
        <v>#REF!</v>
      </c>
      <c r="K35" s="132" t="e">
        <f t="shared" si="175"/>
        <v>#REF!</v>
      </c>
    </row>
    <row r="36" s="119" customFormat="1">
      <c r="A36" s="103">
        <v>42</v>
      </c>
      <c r="B36" s="125" t="str">
        <f>VLOOKUP($A36,Сотрудники!$A$3:$L$1202,2,0)</f>
        <v xml:space="preserve">Газизова Вероника</v>
      </c>
      <c r="C36" s="125" t="str">
        <f>VLOOKUP($A36,Сотрудники!$A$3:$L$1202,9,0)</f>
        <v>приземление</v>
      </c>
      <c r="D36" s="125">
        <f>VLOOKUP($A36,Сотрудники!$A$3:$L$1202,10,0)</f>
        <v>0.14999999999999999</v>
      </c>
      <c r="E36" s="125">
        <f>VLOOKUP($A36,Сотрудники!$A$3:$L$1202,11,0)</f>
        <v>285000</v>
      </c>
      <c r="F36" s="126">
        <f t="shared" si="176"/>
        <v>22</v>
      </c>
      <c r="G36" s="131"/>
      <c r="H36" s="131">
        <v>176</v>
      </c>
      <c r="I36" s="127" t="e">
        <f>VLOOKUP($A36,Сотрудники!$A$3:$L$1202,14,0)</f>
        <v>#REF!</v>
      </c>
      <c r="J36" s="128" t="e">
        <f t="shared" si="174"/>
        <v>#REF!</v>
      </c>
      <c r="K36" s="132" t="e">
        <f t="shared" si="175"/>
        <v>#REF!</v>
      </c>
    </row>
    <row r="37" s="119" customFormat="1">
      <c r="A37" s="103">
        <v>43</v>
      </c>
      <c r="B37" s="125" t="str">
        <f>VLOOKUP($A37,Сотрудники!$A$3:$L$1202,2,0)</f>
        <v xml:space="preserve">Титова Наталия</v>
      </c>
      <c r="C37" s="125">
        <f>VLOOKUP($A37,Сотрудники!$A$3:$L$1202,9,0)</f>
        <v>0</v>
      </c>
      <c r="D37" s="125">
        <f>VLOOKUP($A37,Сотрудники!$A$3:$L$1202,10,0)</f>
        <v>0</v>
      </c>
      <c r="E37" s="125">
        <f>VLOOKUP($A37,Сотрудники!$A$3:$L$1202,11,0)</f>
        <v>0</v>
      </c>
      <c r="F37" s="126">
        <f t="shared" si="176"/>
        <v>22</v>
      </c>
      <c r="G37" s="131"/>
      <c r="H37" s="131">
        <v>176</v>
      </c>
      <c r="I37" s="127" t="e">
        <f>VLOOKUP($A37,Сотрудники!$A$3:$L$1202,14,0)</f>
        <v>#REF!</v>
      </c>
      <c r="J37" s="128" t="e">
        <f t="shared" si="174"/>
        <v>#REF!</v>
      </c>
      <c r="K37" s="132" t="e">
        <f t="shared" si="175"/>
        <v>#REF!</v>
      </c>
    </row>
    <row r="38" s="119" customFormat="1">
      <c r="A38" s="103">
        <v>44</v>
      </c>
      <c r="B38" s="125" t="str">
        <f>VLOOKUP($A38,Сотрудники!$A$3:$L$1202,2,0)</f>
        <v xml:space="preserve">Роман Иван</v>
      </c>
      <c r="C38" s="125">
        <f>VLOOKUP($A38,Сотрудники!$A$3:$L$1202,9,0)</f>
        <v>0</v>
      </c>
      <c r="D38" s="125">
        <f>VLOOKUP($A38,Сотрудники!$A$3:$L$1202,10,0)</f>
        <v>0</v>
      </c>
      <c r="E38" s="125">
        <f>VLOOKUP($A38,Сотрудники!$A$3:$L$1202,11,0)</f>
        <v>287400</v>
      </c>
      <c r="F38" s="126">
        <f t="shared" si="176"/>
        <v>22</v>
      </c>
      <c r="G38" s="131"/>
      <c r="H38" s="131">
        <v>176</v>
      </c>
      <c r="I38" s="127" t="e">
        <f>VLOOKUP($A38,Сотрудники!$A$3:$L$1202,14,0)</f>
        <v>#REF!</v>
      </c>
      <c r="J38" s="128" t="e">
        <f t="shared" si="174"/>
        <v>#REF!</v>
      </c>
      <c r="K38" s="132" t="e">
        <f t="shared" si="175"/>
        <v>#REF!</v>
      </c>
    </row>
    <row r="39" s="119" customFormat="1">
      <c r="A39" s="103">
        <v>45</v>
      </c>
      <c r="B39" s="125" t="str">
        <f>VLOOKUP($A39,Сотрудники!$A$3:$L$1202,2,0)</f>
        <v xml:space="preserve">Волошина Виктория</v>
      </c>
      <c r="C39" s="125">
        <f>VLOOKUP($A39,Сотрудники!$A$3:$L$1202,9,0)</f>
        <v>0</v>
      </c>
      <c r="D39" s="125">
        <f>VLOOKUP($A39,Сотрудники!$A$3:$L$1202,10,0)</f>
        <v>0</v>
      </c>
      <c r="E39" s="125">
        <f>VLOOKUP($A39,Сотрудники!$A$3:$L$1202,11,0)</f>
        <v>0</v>
      </c>
      <c r="F39" s="126">
        <f t="shared" si="176"/>
        <v>22</v>
      </c>
      <c r="G39" s="131"/>
      <c r="H39" s="131">
        <v>176</v>
      </c>
      <c r="I39" s="127" t="e">
        <f>VLOOKUP($A39,Сотрудники!$A$3:$L$1202,14,0)</f>
        <v>#REF!</v>
      </c>
      <c r="J39" s="128" t="e">
        <f t="shared" si="174"/>
        <v>#REF!</v>
      </c>
      <c r="K39" s="132" t="e">
        <f t="shared" si="175"/>
        <v>#REF!</v>
      </c>
    </row>
    <row r="40" s="119" customFormat="1">
      <c r="A40" s="103">
        <v>46</v>
      </c>
      <c r="B40" s="125" t="str">
        <f>VLOOKUP($A40,Сотрудники!$A$3:$L$1202,2,0)</f>
        <v xml:space="preserve">Мельников Александр</v>
      </c>
      <c r="C40" s="125">
        <f>VLOOKUP($A40,Сотрудники!$A$3:$L$1202,9,0)</f>
        <v>0</v>
      </c>
      <c r="D40" s="125">
        <f>VLOOKUP($A40,Сотрудники!$A$3:$L$1202,10,0)</f>
        <v>0</v>
      </c>
      <c r="E40" s="125">
        <f>VLOOKUP($A40,Сотрудники!$A$3:$L$1202,11,0)</f>
        <v>269000</v>
      </c>
      <c r="F40" s="126">
        <f t="shared" si="176"/>
        <v>22</v>
      </c>
      <c r="G40" s="131"/>
      <c r="H40" s="131">
        <v>176</v>
      </c>
      <c r="I40" s="127" t="e">
        <f>VLOOKUP($A40,Сотрудники!$A$3:$L$1202,14,0)</f>
        <v>#REF!</v>
      </c>
      <c r="J40" s="128" t="e">
        <f t="shared" si="174"/>
        <v>#REF!</v>
      </c>
      <c r="K40" s="132" t="e">
        <f t="shared" si="175"/>
        <v>#REF!</v>
      </c>
    </row>
    <row r="41" s="119" customFormat="1">
      <c r="A41" s="103">
        <v>47</v>
      </c>
      <c r="B41" s="125" t="str">
        <f>VLOOKUP($A41,Сотрудники!$A$3:$L$1202,2,0)</f>
        <v xml:space="preserve">Некрасов Антон</v>
      </c>
      <c r="C41" s="125">
        <f>VLOOKUP($A41,Сотрудники!$A$3:$L$1202,9,0)</f>
        <v>0</v>
      </c>
      <c r="D41" s="125">
        <f>VLOOKUP($A41,Сотрудники!$A$3:$L$1202,10,0)</f>
        <v>0</v>
      </c>
      <c r="E41" s="125">
        <f>VLOOKUP($A41,Сотрудники!$A$3:$L$1202,11,0)</f>
        <v>0</v>
      </c>
      <c r="F41" s="126">
        <f t="shared" si="176"/>
        <v>22</v>
      </c>
      <c r="G41" s="131"/>
      <c r="H41" s="131">
        <v>176</v>
      </c>
      <c r="I41" s="127" t="e">
        <f>VLOOKUP($A41,Сотрудники!$A$3:$L$1202,14,0)</f>
        <v>#REF!</v>
      </c>
      <c r="J41" s="128" t="e">
        <f t="shared" si="174"/>
        <v>#REF!</v>
      </c>
      <c r="K41" s="132" t="e">
        <f t="shared" si="175"/>
        <v>#REF!</v>
      </c>
    </row>
    <row r="42" s="119" customFormat="1">
      <c r="A42" s="103">
        <v>48</v>
      </c>
      <c r="B42" s="125" t="str">
        <f>VLOOKUP($A42,Сотрудники!$A$3:$L$1202,2,0)</f>
        <v xml:space="preserve">Ромашкин Никита</v>
      </c>
      <c r="C42" s="125" t="str">
        <f>VLOOKUP($A42,Сотрудники!$A$3:$L$1202,9,0)</f>
        <v>приземление</v>
      </c>
      <c r="D42" s="125">
        <f>VLOOKUP($A42,Сотрудники!$A$3:$L$1202,10,0)</f>
        <v>0.14999999999999999</v>
      </c>
      <c r="E42" s="125">
        <f>VLOOKUP($A42,Сотрудники!$A$3:$L$1202,11,0)</f>
        <v>241500</v>
      </c>
      <c r="F42" s="126">
        <f t="shared" si="176"/>
        <v>22</v>
      </c>
      <c r="G42" s="131"/>
      <c r="H42" s="131">
        <v>176</v>
      </c>
      <c r="I42" s="127" t="e">
        <f>VLOOKUP($A42,Сотрудники!$A$3:$L$1202,14,0)</f>
        <v>#REF!</v>
      </c>
      <c r="J42" s="128" t="e">
        <f t="shared" si="174"/>
        <v>#REF!</v>
      </c>
      <c r="K42" s="132" t="e">
        <f t="shared" si="175"/>
        <v>#REF!</v>
      </c>
    </row>
    <row r="43" s="119" customFormat="1">
      <c r="A43" s="103">
        <v>49</v>
      </c>
      <c r="B43" s="125" t="str">
        <f>VLOOKUP($A43,Сотрудники!$A$3:$L$1202,2,0)</f>
        <v xml:space="preserve">Лагутин Иван</v>
      </c>
      <c r="C43" s="125">
        <f>VLOOKUP($A43,Сотрудники!$A$3:$L$1202,9,0)</f>
        <v>0</v>
      </c>
      <c r="D43" s="125">
        <f>VLOOKUP($A43,Сотрудники!$A$3:$L$1202,10,0)</f>
        <v>0</v>
      </c>
      <c r="E43" s="125">
        <f>VLOOKUP($A43,Сотрудники!$A$3:$L$1202,11,0)</f>
        <v>0</v>
      </c>
      <c r="F43" s="126">
        <f t="shared" si="176"/>
        <v>22</v>
      </c>
      <c r="G43" s="131"/>
      <c r="H43" s="131">
        <v>176</v>
      </c>
      <c r="I43" s="127" t="e">
        <f>VLOOKUP($A43,Сотрудники!$A$3:$L$1202,14,0)</f>
        <v>#REF!</v>
      </c>
      <c r="J43" s="128" t="e">
        <f t="shared" si="174"/>
        <v>#REF!</v>
      </c>
      <c r="K43" s="132" t="e">
        <f t="shared" si="175"/>
        <v>#REF!</v>
      </c>
    </row>
    <row r="44" s="119" customFormat="1">
      <c r="A44" s="103">
        <v>50</v>
      </c>
      <c r="B44" s="125" t="str">
        <f>VLOOKUP($A44,Сотрудники!$A$3:$L$1202,2,0)</f>
        <v xml:space="preserve">Жарницкий Давид</v>
      </c>
      <c r="C44" s="125">
        <f>VLOOKUP($A44,Сотрудники!$A$3:$L$1202,9,0)</f>
        <v>0</v>
      </c>
      <c r="D44" s="125">
        <f>VLOOKUP($A44,Сотрудники!$A$3:$L$1202,10,0)</f>
        <v>0</v>
      </c>
      <c r="E44" s="125">
        <f>VLOOKUP($A44,Сотрудники!$A$3:$L$1202,11,0)</f>
        <v>0</v>
      </c>
      <c r="F44" s="126">
        <f t="shared" si="176"/>
        <v>22</v>
      </c>
      <c r="G44" s="131"/>
      <c r="H44" s="131">
        <v>176</v>
      </c>
      <c r="I44" s="127" t="e">
        <f>VLOOKUP($A44,Сотрудники!$A$3:$L$1202,14,0)</f>
        <v>#REF!</v>
      </c>
      <c r="J44" s="128" t="e">
        <f t="shared" si="174"/>
        <v>#REF!</v>
      </c>
      <c r="K44" s="132" t="e">
        <f t="shared" si="175"/>
        <v>#REF!</v>
      </c>
    </row>
    <row r="45" s="119" customFormat="1">
      <c r="A45" s="103">
        <v>51</v>
      </c>
      <c r="B45" s="125" t="str">
        <f>VLOOKUP($A45,Сотрудники!$A$3:$L$1202,2,0)</f>
        <v xml:space="preserve">Колмогорова Анна</v>
      </c>
      <c r="C45" s="125">
        <f>VLOOKUP($A45,Сотрудники!$A$3:$L$1202,9,0)</f>
        <v>0</v>
      </c>
      <c r="D45" s="125">
        <f>VLOOKUP($A45,Сотрудники!$A$3:$L$1202,10,0)</f>
        <v>0</v>
      </c>
      <c r="E45" s="125">
        <f>VLOOKUP($A45,Сотрудники!$A$3:$L$1202,11,0)</f>
        <v>0</v>
      </c>
      <c r="F45" s="126">
        <f t="shared" si="176"/>
        <v>22</v>
      </c>
      <c r="G45" s="131"/>
      <c r="H45" s="131">
        <v>176</v>
      </c>
      <c r="I45" s="127" t="e">
        <f>VLOOKUP($A45,Сотрудники!$A$3:$L$1202,14,0)</f>
        <v>#REF!</v>
      </c>
      <c r="J45" s="128" t="e">
        <f t="shared" si="174"/>
        <v>#REF!</v>
      </c>
      <c r="K45" s="132" t="e">
        <f t="shared" si="175"/>
        <v>#REF!</v>
      </c>
    </row>
    <row r="46" s="119" customFormat="1">
      <c r="A46" s="103">
        <v>52</v>
      </c>
      <c r="B46" s="125" t="str">
        <f>VLOOKUP($A46,Сотрудники!$A$3:$L$1202,2,0)</f>
        <v xml:space="preserve">Головин Евгений</v>
      </c>
      <c r="C46" s="125">
        <f>VLOOKUP($A46,Сотрудники!$A$3:$L$1202,9,0)</f>
        <v>0</v>
      </c>
      <c r="D46" s="125">
        <f>VLOOKUP($A46,Сотрудники!$A$3:$L$1202,10,0)</f>
        <v>0</v>
      </c>
      <c r="E46" s="125">
        <f>VLOOKUP($A46,Сотрудники!$A$3:$L$1202,11,0)</f>
        <v>0</v>
      </c>
      <c r="F46" s="126">
        <f t="shared" si="176"/>
        <v>12</v>
      </c>
      <c r="G46" s="131">
        <v>14</v>
      </c>
      <c r="H46" s="131">
        <v>96</v>
      </c>
      <c r="I46" s="127" t="e">
        <f>VLOOKUP($A46,Сотрудники!$A$3:$L$1202,14,0)</f>
        <v>#REF!</v>
      </c>
      <c r="J46" s="128" t="e">
        <f t="shared" si="174"/>
        <v>#REF!</v>
      </c>
      <c r="K46" s="132" t="e">
        <f t="shared" si="175"/>
        <v>#REF!</v>
      </c>
    </row>
    <row r="47">
      <c r="A47" s="103">
        <v>53</v>
      </c>
      <c r="B47" s="125" t="str">
        <f>VLOOKUP($A47,Сотрудники!$A$3:$L$1202,2,0)</f>
        <v xml:space="preserve">Скаржинский Тимур</v>
      </c>
      <c r="C47" s="125">
        <f>VLOOKUP($A47,Сотрудники!$A$3:$L$1202,9,0)</f>
        <v>0</v>
      </c>
      <c r="D47" s="125">
        <f>VLOOKUP($A47,Сотрудники!$A$3:$L$1202,10,0)</f>
        <v>0</v>
      </c>
      <c r="E47" s="125">
        <f>VLOOKUP($A47,Сотрудники!$A$3:$L$1202,11,0)</f>
        <v>0</v>
      </c>
      <c r="F47" s="126">
        <f t="shared" si="176"/>
        <v>22</v>
      </c>
      <c r="G47" s="131"/>
      <c r="H47" s="131">
        <v>176</v>
      </c>
      <c r="I47" s="127" t="e">
        <f>VLOOKUP($A47,Сотрудники!$A$3:$L$1202,14,0)</f>
        <v>#REF!</v>
      </c>
      <c r="J47" s="128" t="e">
        <f t="shared" si="174"/>
        <v>#REF!</v>
      </c>
      <c r="K47" s="132" t="e">
        <f t="shared" si="175"/>
        <v>#REF!</v>
      </c>
    </row>
    <row r="48">
      <c r="A48" s="103">
        <v>54</v>
      </c>
      <c r="B48" s="125" t="str">
        <f>VLOOKUP($A48,Сотрудники!$A$3:$L$1202,2,0)</f>
        <v xml:space="preserve">Закрацкий Станислав</v>
      </c>
      <c r="C48" s="125" t="str">
        <f>VLOOKUP($A48,Сотрудники!$A$3:$L$1202,9,0)</f>
        <v>приземление</v>
      </c>
      <c r="D48" s="125">
        <f>VLOOKUP($A48,Сотрудники!$A$3:$L$1202,10,0)</f>
        <v>0</v>
      </c>
      <c r="E48" s="125">
        <f>VLOOKUP($A48,Сотрудники!$A$3:$L$1202,11,0)</f>
        <v>0</v>
      </c>
      <c r="F48" s="126">
        <f t="shared" si="176"/>
        <v>22</v>
      </c>
      <c r="G48" s="131"/>
      <c r="H48" s="131">
        <v>176</v>
      </c>
      <c r="I48" s="127" t="e">
        <f>VLOOKUP($A48,Сотрудники!$A$3:$L$1202,14,0)</f>
        <v>#REF!</v>
      </c>
      <c r="J48" s="128" t="e">
        <f t="shared" si="174"/>
        <v>#REF!</v>
      </c>
      <c r="K48" s="132" t="e">
        <f t="shared" si="175"/>
        <v>#REF!</v>
      </c>
    </row>
    <row r="49">
      <c r="A49" s="103">
        <v>55</v>
      </c>
      <c r="B49" s="125" t="str">
        <f>VLOOKUP($A49,Сотрудники!$A$3:$L$1202,2,0)</f>
        <v xml:space="preserve">Секисов Константин</v>
      </c>
      <c r="C49" s="125">
        <f>VLOOKUP($A49,Сотрудники!$A$3:$L$1202,9,0)</f>
        <v>0</v>
      </c>
      <c r="D49" s="125">
        <f>VLOOKUP($A49,Сотрудники!$A$3:$L$1202,10,0)</f>
        <v>0</v>
      </c>
      <c r="E49" s="125">
        <f>VLOOKUP($A49,Сотрудники!$A$3:$L$1202,11,0)</f>
        <v>0</v>
      </c>
      <c r="F49" s="126">
        <f t="shared" si="176"/>
        <v>22</v>
      </c>
      <c r="G49" s="131"/>
      <c r="H49" s="131">
        <v>176</v>
      </c>
      <c r="I49" s="127" t="e">
        <f>VLOOKUP($A49,Сотрудники!$A$3:$L$1202,14,0)</f>
        <v>#REF!</v>
      </c>
      <c r="J49" s="128" t="e">
        <f t="shared" si="174"/>
        <v>#REF!</v>
      </c>
      <c r="K49" s="132" t="e">
        <f t="shared" si="175"/>
        <v>#REF!</v>
      </c>
    </row>
    <row r="50">
      <c r="A50" s="103">
        <v>56</v>
      </c>
      <c r="B50" s="125" t="str">
        <f>VLOOKUP($A50,Сотрудники!$A$3:$L$1202,2,0)</f>
        <v xml:space="preserve">Русинов Михаил</v>
      </c>
      <c r="C50" s="125">
        <f>VLOOKUP($A50,Сотрудники!$A$3:$L$1202,9,0)</f>
        <v>0</v>
      </c>
      <c r="D50" s="125">
        <f>VLOOKUP($A50,Сотрудники!$A$3:$L$1202,10,0)</f>
        <v>0</v>
      </c>
      <c r="E50" s="125">
        <f>VLOOKUP($A50,Сотрудники!$A$3:$L$1202,11,0)</f>
        <v>0</v>
      </c>
      <c r="F50" s="126">
        <f t="shared" si="176"/>
        <v>22</v>
      </c>
      <c r="G50" s="131"/>
      <c r="H50" s="131">
        <v>176</v>
      </c>
      <c r="I50" s="127" t="e">
        <f>VLOOKUP($A50,Сотрудники!$A$3:$L$1202,14,0)</f>
        <v>#REF!</v>
      </c>
      <c r="J50" s="128" t="e">
        <f t="shared" si="174"/>
        <v>#REF!</v>
      </c>
      <c r="K50" s="132" t="e">
        <f t="shared" si="175"/>
        <v>#REF!</v>
      </c>
    </row>
    <row r="51">
      <c r="A51" s="103">
        <v>57</v>
      </c>
      <c r="B51" s="125" t="str">
        <f>VLOOKUP($A51,Сотрудники!$A$3:$L$1202,2,0)</f>
        <v xml:space="preserve">Кузякина Ирина</v>
      </c>
      <c r="C51" s="125" t="str">
        <f>VLOOKUP($A51,Сотрудники!$A$3:$L$1202,9,0)</f>
        <v>приземление</v>
      </c>
      <c r="D51" s="125">
        <f>VLOOKUP($A51,Сотрудники!$A$3:$L$1202,10,0)</f>
        <v>0</v>
      </c>
      <c r="E51" s="125">
        <f>VLOOKUP($A51,Сотрудники!$A$3:$L$1202,11,0)</f>
        <v>0</v>
      </c>
      <c r="F51" s="126">
        <f t="shared" si="176"/>
        <v>22</v>
      </c>
      <c r="G51" s="131"/>
      <c r="H51" s="131">
        <v>176</v>
      </c>
      <c r="I51" s="127" t="e">
        <f>VLOOKUP($A51,Сотрудники!$A$3:$L$1202,14,0)</f>
        <v>#REF!</v>
      </c>
      <c r="J51" s="128" t="e">
        <f t="shared" si="174"/>
        <v>#REF!</v>
      </c>
      <c r="K51" s="132" t="e">
        <f t="shared" si="175"/>
        <v>#REF!</v>
      </c>
    </row>
    <row r="52">
      <c r="A52" s="103">
        <v>58</v>
      </c>
      <c r="B52" s="125" t="str">
        <f>VLOOKUP($A52,Сотрудники!$A$3:$L$1202,2,0)</f>
        <v xml:space="preserve">Нгуен Дмитрий</v>
      </c>
      <c r="C52" s="125">
        <f>VLOOKUP($A52,Сотрудники!$A$3:$L$1202,9,0)</f>
        <v>0</v>
      </c>
      <c r="D52" s="125">
        <f>VLOOKUP($A52,Сотрудники!$A$3:$L$1202,10,0)</f>
        <v>0</v>
      </c>
      <c r="E52" s="125">
        <f>VLOOKUP($A52,Сотрудники!$A$3:$L$1202,11,0)</f>
        <v>252900</v>
      </c>
      <c r="F52" s="126">
        <f t="shared" si="176"/>
        <v>22</v>
      </c>
      <c r="G52" s="131"/>
      <c r="H52" s="131">
        <v>176</v>
      </c>
      <c r="I52" s="127" t="e">
        <f>VLOOKUP($A52,Сотрудники!$A$3:$L$1202,14,0)</f>
        <v>#REF!</v>
      </c>
      <c r="J52" s="128" t="e">
        <f t="shared" si="174"/>
        <v>#REF!</v>
      </c>
      <c r="K52" s="132" t="e">
        <f t="shared" si="175"/>
        <v>#REF!</v>
      </c>
    </row>
    <row r="53">
      <c r="A53" s="103">
        <v>59</v>
      </c>
      <c r="B53" s="125" t="str">
        <f>VLOOKUP($A53,Сотрудники!$A$3:$L$1202,2,0)</f>
        <v xml:space="preserve">Зырянов Николай</v>
      </c>
      <c r="C53" s="125" t="str">
        <f>VLOOKUP($A53,Сотрудники!$A$3:$L$1202,9,0)</f>
        <v xml:space="preserve">приземление </v>
      </c>
      <c r="D53" s="125">
        <f>VLOOKUP($A53,Сотрудники!$A$3:$L$1202,10,0)</f>
        <v>0.14999999999999999</v>
      </c>
      <c r="E53" s="125">
        <f>VLOOKUP($A53,Сотрудники!$A$3:$L$1202,11,0)</f>
        <v>149500</v>
      </c>
      <c r="F53" s="126">
        <f t="shared" si="176"/>
        <v>22</v>
      </c>
      <c r="G53" s="131"/>
      <c r="H53" s="131">
        <v>176</v>
      </c>
      <c r="I53" s="127" t="e">
        <f>VLOOKUP($A53,Сотрудники!$A$3:$L$1202,14,0)</f>
        <v>#REF!</v>
      </c>
      <c r="J53" s="128" t="e">
        <f t="shared" si="174"/>
        <v>#REF!</v>
      </c>
      <c r="K53" s="132" t="e">
        <f t="shared" si="175"/>
        <v>#REF!</v>
      </c>
    </row>
    <row r="54">
      <c r="A54" s="103">
        <v>60</v>
      </c>
      <c r="B54" s="125" t="str">
        <f>VLOOKUP($A54,Сотрудники!$A$3:$L$1202,2,0)</f>
        <v xml:space="preserve">Гнусов Алексей</v>
      </c>
      <c r="C54" s="125">
        <f>VLOOKUP($A54,Сотрудники!$A$3:$L$1202,9,0)</f>
        <v>0</v>
      </c>
      <c r="D54" s="125">
        <f>VLOOKUP($A54,Сотрудники!$A$3:$L$1202,10,0)</f>
        <v>0</v>
      </c>
      <c r="E54" s="125">
        <f>VLOOKUP($A54,Сотрудники!$A$3:$L$1202,11,0)</f>
        <v>0</v>
      </c>
      <c r="F54" s="126">
        <f t="shared" si="176"/>
        <v>22</v>
      </c>
      <c r="G54" s="131"/>
      <c r="H54" s="131">
        <v>176</v>
      </c>
      <c r="I54" s="127" t="e">
        <f>VLOOKUP($A54,Сотрудники!$A$3:$L$1202,14,0)</f>
        <v>#REF!</v>
      </c>
      <c r="J54" s="128" t="e">
        <f t="shared" si="174"/>
        <v>#REF!</v>
      </c>
      <c r="K54" s="132" t="e">
        <f t="shared" si="175"/>
        <v>#REF!</v>
      </c>
    </row>
    <row r="55">
      <c r="A55" s="103">
        <v>61</v>
      </c>
      <c r="B55" s="125" t="str">
        <f>VLOOKUP($A55,Сотрудники!$A$3:$L$1202,2,0)</f>
        <v xml:space="preserve">Ушаков Сергей</v>
      </c>
      <c r="C55" s="125" t="str">
        <f>VLOOKUP($A55,Сотрудники!$A$3:$L$1202,9,0)</f>
        <v xml:space="preserve">приземление </v>
      </c>
      <c r="D55" s="125">
        <f>VLOOKUP($A55,Сотрудники!$A$3:$L$1202,10,0)</f>
        <v>0.14999999999999999</v>
      </c>
      <c r="E55" s="125">
        <f>VLOOKUP($A55,Сотрудники!$A$3:$L$1202,11,0)</f>
        <v>344900</v>
      </c>
      <c r="F55" s="126">
        <f t="shared" si="176"/>
        <v>21</v>
      </c>
      <c r="G55" s="131"/>
      <c r="H55" s="131">
        <v>168</v>
      </c>
      <c r="I55" s="127" t="e">
        <f>VLOOKUP($A55,Сотрудники!$A$3:$L$1202,14,0)</f>
        <v>#REF!</v>
      </c>
      <c r="J55" s="128" t="e">
        <f t="shared" si="174"/>
        <v>#REF!</v>
      </c>
      <c r="K55" s="132" t="e">
        <f t="shared" si="175"/>
        <v>#REF!</v>
      </c>
    </row>
    <row r="56">
      <c r="A56" s="103">
        <v>62</v>
      </c>
      <c r="B56" s="125" t="str">
        <f>VLOOKUP($A56,Сотрудники!$A$3:$L$1202,2,0)</f>
        <v xml:space="preserve">Горьков Алексей</v>
      </c>
      <c r="C56" s="125" t="str">
        <f>VLOOKUP($A56,Сотрудники!$A$3:$L$1202,9,0)</f>
        <v xml:space="preserve">приземление </v>
      </c>
      <c r="D56" s="125">
        <f>VLOOKUP($A56,Сотрудники!$A$3:$L$1202,10,0)</f>
        <v>0</v>
      </c>
      <c r="E56" s="125">
        <f>VLOOKUP($A56,Сотрудники!$A$3:$L$1202,11,0)</f>
        <v>252900</v>
      </c>
      <c r="F56" s="126">
        <f t="shared" si="176"/>
        <v>20</v>
      </c>
      <c r="G56" s="131"/>
      <c r="H56" s="131">
        <v>160</v>
      </c>
      <c r="I56" s="127" t="e">
        <f>VLOOKUP($A56,Сотрудники!$A$3:$L$1202,14,0)</f>
        <v>#REF!</v>
      </c>
      <c r="J56" s="128" t="e">
        <f t="shared" si="174"/>
        <v>#REF!</v>
      </c>
      <c r="K56" s="132" t="e">
        <f t="shared" si="175"/>
        <v>#REF!</v>
      </c>
    </row>
    <row r="57">
      <c r="A57" s="103">
        <v>63</v>
      </c>
      <c r="B57" s="125" t="str">
        <f>VLOOKUP($A57,Сотрудники!$A$3:$L$1202,2,0)</f>
        <v xml:space="preserve">Ненякина Анастасия</v>
      </c>
      <c r="C57" s="125">
        <f>VLOOKUP($A57,Сотрудники!$A$3:$L$1202,9,0)</f>
        <v>0</v>
      </c>
      <c r="D57" s="125">
        <f>VLOOKUP($A57,Сотрудники!$A$3:$L$1202,10,0)</f>
        <v>0</v>
      </c>
      <c r="E57" s="125">
        <f>VLOOKUP($A57,Сотрудники!$A$3:$L$1202,11,0)</f>
        <v>138000</v>
      </c>
      <c r="F57" s="126">
        <f t="shared" si="176"/>
        <v>18</v>
      </c>
      <c r="G57" s="131"/>
      <c r="H57" s="131">
        <v>144</v>
      </c>
      <c r="I57" s="127" t="e">
        <f>VLOOKUP($A57,Сотрудники!$A$3:$L$1202,14,0)</f>
        <v>#REF!</v>
      </c>
      <c r="J57" s="128" t="e">
        <f t="shared" si="174"/>
        <v>#REF!</v>
      </c>
      <c r="K57" s="132" t="e">
        <f t="shared" si="175"/>
        <v>#REF!</v>
      </c>
    </row>
    <row r="58">
      <c r="A58" s="103">
        <v>64</v>
      </c>
      <c r="B58" s="125" t="str">
        <f>VLOOKUP($A58,Сотрудники!$A$3:$L$1202,2,0)</f>
        <v xml:space="preserve">Павлов Роман</v>
      </c>
      <c r="C58" s="125" t="str">
        <f>VLOOKUP($A58,Сотрудники!$A$3:$L$1202,9,0)</f>
        <v>приземление</v>
      </c>
      <c r="D58" s="125">
        <f>VLOOKUP($A58,Сотрудники!$A$3:$L$1202,10,0)</f>
        <v>0</v>
      </c>
      <c r="E58" s="125">
        <f>VLOOKUP($A58,Сотрудники!$A$3:$L$1202,11,0)</f>
        <v>0</v>
      </c>
      <c r="F58" s="126">
        <f t="shared" si="176"/>
        <v>13</v>
      </c>
      <c r="G58" s="131"/>
      <c r="H58" s="131">
        <v>104</v>
      </c>
      <c r="I58" s="127" t="e">
        <f>VLOOKUP($A58,Сотрудники!$A$3:$L$1202,14,0)</f>
        <v>#REF!</v>
      </c>
      <c r="J58" s="128" t="e">
        <f t="shared" si="174"/>
        <v>#REF!</v>
      </c>
      <c r="K58" s="132" t="e">
        <f t="shared" si="175"/>
        <v>#REF!</v>
      </c>
    </row>
    <row r="59">
      <c r="A59" s="103">
        <v>65</v>
      </c>
      <c r="B59" s="125" t="str">
        <f>VLOOKUP($A59,Сотрудники!$A$3:$L$1202,2,0)</f>
        <v xml:space="preserve">Мукина Кристина</v>
      </c>
      <c r="C59" s="125">
        <f>VLOOKUP($A59,Сотрудники!$A$3:$L$1202,9,0)</f>
        <v>0</v>
      </c>
      <c r="D59" s="125">
        <f>VLOOKUP($A59,Сотрудники!$A$3:$L$1202,10,0)</f>
        <v>0</v>
      </c>
      <c r="E59" s="125">
        <f>VLOOKUP($A59,Сотрудники!$A$3:$L$1202,11,0)</f>
        <v>0</v>
      </c>
      <c r="F59" s="126">
        <f t="shared" si="176"/>
        <v>10</v>
      </c>
      <c r="G59" s="131"/>
      <c r="H59" s="131">
        <v>80</v>
      </c>
      <c r="I59" s="127" t="e">
        <f>VLOOKUP($A59,Сотрудники!$A$3:$L$1202,14,0)</f>
        <v>#REF!</v>
      </c>
      <c r="J59" s="128" t="e">
        <f t="shared" si="174"/>
        <v>#REF!</v>
      </c>
      <c r="K59" s="132" t="e">
        <f t="shared" si="175"/>
        <v>#REF!</v>
      </c>
    </row>
    <row r="60">
      <c r="A60" s="103">
        <v>66</v>
      </c>
      <c r="B60" s="125" t="str">
        <f>VLOOKUP($A60,Сотрудники!$A$3:$L$1202,2,0)</f>
        <v xml:space="preserve">Лукьянов Станислав</v>
      </c>
      <c r="C60" s="125">
        <f>VLOOKUP($A60,Сотрудники!$A$3:$L$1202,9,0)</f>
        <v>0</v>
      </c>
      <c r="D60" s="125">
        <f>VLOOKUP($A60,Сотрудники!$A$3:$L$1202,10,0)</f>
        <v>0</v>
      </c>
      <c r="E60" s="125">
        <f>VLOOKUP($A60,Сотрудники!$A$3:$L$1202,11,0)</f>
        <v>0</v>
      </c>
      <c r="F60" s="126">
        <f t="shared" si="176"/>
        <v>6</v>
      </c>
      <c r="G60" s="131"/>
      <c r="H60" s="131">
        <v>48</v>
      </c>
      <c r="I60" s="127" t="e">
        <f>VLOOKUP($A60,Сотрудники!$A$3:$L$1202,14,0)</f>
        <v>#REF!</v>
      </c>
      <c r="J60" s="128" t="e">
        <f t="shared" si="174"/>
        <v>#REF!</v>
      </c>
      <c r="K60" s="132" t="e">
        <f t="shared" si="175"/>
        <v>#REF!</v>
      </c>
    </row>
    <row r="61">
      <c r="A61" s="103">
        <v>67</v>
      </c>
      <c r="B61" s="125" t="str">
        <f>VLOOKUP($A61,Сотрудники!$A$3:$L$1202,2,0)</f>
        <v xml:space="preserve">Киле Егор</v>
      </c>
      <c r="C61" s="125">
        <f>VLOOKUP($A61,Сотрудники!$A$3:$L$1202,9,0)</f>
        <v>0</v>
      </c>
      <c r="D61" s="125">
        <f>VLOOKUP($A61,Сотрудники!$A$3:$L$1202,10,0)</f>
        <v>0</v>
      </c>
      <c r="E61" s="125">
        <f>VLOOKUP($A61,Сотрудники!$A$3:$L$1202,11,0)</f>
        <v>0</v>
      </c>
      <c r="F61" s="126">
        <f t="shared" si="176"/>
        <v>5</v>
      </c>
      <c r="G61" s="131"/>
      <c r="H61" s="131">
        <v>40</v>
      </c>
      <c r="I61" s="127" t="e">
        <f>VLOOKUP($A61,Сотрудники!$A$3:$L$1202,14,0)</f>
        <v>#REF!</v>
      </c>
      <c r="J61" s="128" t="e">
        <f t="shared" si="174"/>
        <v>#REF!</v>
      </c>
      <c r="K61" s="132" t="e">
        <f t="shared" si="175"/>
        <v>#REF!</v>
      </c>
    </row>
    <row r="62">
      <c r="A62" s="103">
        <v>68</v>
      </c>
      <c r="B62" s="125" t="str">
        <f>VLOOKUP($A62,Сотрудники!$A$3:$L$1202,2,0)</f>
        <v xml:space="preserve">Кучмиёв Иван</v>
      </c>
      <c r="C62" s="125" t="str">
        <f>VLOOKUP($A62,Сотрудники!$A$3:$L$1202,9,0)</f>
        <v>приземление</v>
      </c>
      <c r="D62" s="125">
        <f>VLOOKUP($A62,Сотрудники!$A$3:$L$1202,10,0)</f>
        <v>0</v>
      </c>
      <c r="E62" s="125">
        <f>VLOOKUP($A62,Сотрудники!$A$3:$L$1202,11,0)</f>
        <v>190000</v>
      </c>
      <c r="F62" s="126">
        <f t="shared" si="176"/>
        <v>3</v>
      </c>
      <c r="G62" s="131"/>
      <c r="H62" s="131">
        <v>24</v>
      </c>
      <c r="I62" s="127" t="e">
        <f>VLOOKUP($A62,Сотрудники!$A$3:$L$1202,14,0)</f>
        <v>#REF!</v>
      </c>
      <c r="J62" s="128" t="e">
        <f t="shared" si="174"/>
        <v>#REF!</v>
      </c>
      <c r="K62" s="132" t="e">
        <f t="shared" si="175"/>
        <v>#REF!</v>
      </c>
    </row>
    <row r="63">
      <c r="A63" s="103">
        <v>69</v>
      </c>
      <c r="B63" s="125" t="str">
        <f>VLOOKUP($A63,Сотрудники!$A$3:$L$1202,2,0)</f>
        <v xml:space="preserve">Егоров Валерий</v>
      </c>
      <c r="C63" s="125">
        <f>VLOOKUP($A63,Сотрудники!$A$3:$L$1202,9,0)</f>
        <v>0</v>
      </c>
      <c r="D63" s="125">
        <f>VLOOKUP($A63,Сотрудники!$A$3:$L$1202,10,0)</f>
        <v>0</v>
      </c>
      <c r="E63" s="125">
        <f>VLOOKUP($A63,Сотрудники!$A$3:$L$1202,11,0)</f>
        <v>149500</v>
      </c>
      <c r="F63" s="126">
        <f t="shared" si="176"/>
        <v>2</v>
      </c>
      <c r="G63" s="131"/>
      <c r="H63" s="131">
        <v>16</v>
      </c>
      <c r="I63" s="127" t="e">
        <f>VLOOKUP($A63,Сотрудники!$A$3:$L$1202,14,0)</f>
        <v>#REF!</v>
      </c>
      <c r="J63" s="128" t="e">
        <f t="shared" si="174"/>
        <v>#REF!</v>
      </c>
      <c r="K63" s="132" t="e">
        <f t="shared" si="175"/>
        <v>#REF!</v>
      </c>
    </row>
    <row r="64">
      <c r="K64" s="119" t="e">
        <f>SUM(K5:K63)</f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69">
      <pane activePane="bottomRight" state="frozen" topLeftCell="C3" xSplit="2" ySplit="2"/>
      <selection activeCell="D61" activeCellId="0" sqref="D61"/>
    </sheetView>
  </sheetViews>
  <sheetFormatPr defaultColWidth="9" defaultRowHeight="16.5"/>
  <cols>
    <col customWidth="1" min="1" max="1" style="108" width="3.3984375"/>
    <col bestFit="1" customWidth="1" min="2" max="2" style="108" width="29.3984375"/>
    <col customWidth="1" min="3" max="3" style="108" width="29.19921875"/>
    <col bestFit="1" customWidth="1" min="4" max="14" style="108" width="10.09765625"/>
    <col customWidth="1" min="15" max="15" style="108" width="10.69921875"/>
    <col bestFit="1" customWidth="1" min="16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2">
        <v>44105</v>
      </c>
      <c r="E2" s="112">
        <f>D2+1</f>
        <v>44106</v>
      </c>
      <c r="F2" s="111">
        <f t="shared" ref="F2:G2" si="177">E2+1</f>
        <v>44107</v>
      </c>
      <c r="G2" s="111">
        <f t="shared" si="177"/>
        <v>44108</v>
      </c>
      <c r="H2" s="112">
        <f>G2+1</f>
        <v>44109</v>
      </c>
      <c r="I2" s="112">
        <f t="shared" ref="I2:AF2" si="178">H2+1</f>
        <v>44110</v>
      </c>
      <c r="J2" s="112">
        <f t="shared" si="178"/>
        <v>44111</v>
      </c>
      <c r="K2" s="112">
        <f t="shared" si="178"/>
        <v>44112</v>
      </c>
      <c r="L2" s="112">
        <f t="shared" si="178"/>
        <v>44113</v>
      </c>
      <c r="M2" s="111">
        <f t="shared" si="178"/>
        <v>44114</v>
      </c>
      <c r="N2" s="111">
        <f t="shared" si="178"/>
        <v>44115</v>
      </c>
      <c r="O2" s="112">
        <f t="shared" si="178"/>
        <v>44116</v>
      </c>
      <c r="P2" s="112">
        <f t="shared" si="178"/>
        <v>44117</v>
      </c>
      <c r="Q2" s="112">
        <f t="shared" si="178"/>
        <v>44118</v>
      </c>
      <c r="R2" s="112">
        <f t="shared" si="178"/>
        <v>44119</v>
      </c>
      <c r="S2" s="112">
        <f t="shared" si="178"/>
        <v>44120</v>
      </c>
      <c r="T2" s="111">
        <f t="shared" si="178"/>
        <v>44121</v>
      </c>
      <c r="U2" s="111">
        <f t="shared" si="178"/>
        <v>44122</v>
      </c>
      <c r="V2" s="112">
        <f t="shared" si="178"/>
        <v>44123</v>
      </c>
      <c r="W2" s="112">
        <f t="shared" si="178"/>
        <v>44124</v>
      </c>
      <c r="X2" s="112">
        <f t="shared" si="178"/>
        <v>44125</v>
      </c>
      <c r="Y2" s="112">
        <f t="shared" si="178"/>
        <v>44126</v>
      </c>
      <c r="Z2" s="112">
        <f t="shared" si="178"/>
        <v>44127</v>
      </c>
      <c r="AA2" s="111">
        <f t="shared" si="178"/>
        <v>44128</v>
      </c>
      <c r="AB2" s="111">
        <f t="shared" si="178"/>
        <v>44129</v>
      </c>
      <c r="AC2" s="112">
        <f t="shared" si="178"/>
        <v>44130</v>
      </c>
      <c r="AD2" s="112">
        <f t="shared" si="178"/>
        <v>44131</v>
      </c>
      <c r="AE2" s="112">
        <f t="shared" si="178"/>
        <v>44132</v>
      </c>
      <c r="AF2" s="112">
        <f t="shared" si="178"/>
        <v>44133</v>
      </c>
      <c r="AG2" s="112">
        <f>+AF2+1</f>
        <v>44134</v>
      </c>
      <c r="AH2" s="111">
        <f>+AG2+1</f>
        <v>44135</v>
      </c>
      <c r="AI2" s="112">
        <f>+AH2+1</f>
        <v>44136</v>
      </c>
      <c r="AJ2" s="112">
        <f>+AI2+1</f>
        <v>44137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5" t="str">
        <f t="shared" ref="D3:AJ18" si="179">IF(ISBLANK(D77),"",IF(D77=0,"Выходной",IF(D77&lt;&gt;0,"Работал","")))</f>
        <v>Работал</v>
      </c>
      <c r="E3" s="115" t="str">
        <f t="shared" si="179"/>
        <v>Работал</v>
      </c>
      <c r="F3" s="133" t="str">
        <f t="shared" si="179"/>
        <v/>
      </c>
      <c r="G3" s="114" t="str">
        <f t="shared" si="179"/>
        <v/>
      </c>
      <c r="H3" s="113" t="str">
        <f t="shared" si="179"/>
        <v>Работал</v>
      </c>
      <c r="I3" s="115" t="str">
        <f t="shared" si="179"/>
        <v>Работал</v>
      </c>
      <c r="J3" s="115" t="str">
        <f t="shared" si="179"/>
        <v>Работал</v>
      </c>
      <c r="K3" s="115" t="str">
        <f t="shared" si="179"/>
        <v>Работал</v>
      </c>
      <c r="L3" s="115" t="str">
        <f t="shared" si="179"/>
        <v>Работал</v>
      </c>
      <c r="M3" s="133" t="str">
        <f t="shared" si="179"/>
        <v/>
      </c>
      <c r="N3" s="133" t="str">
        <f t="shared" si="179"/>
        <v/>
      </c>
      <c r="O3" s="115" t="str">
        <f t="shared" si="179"/>
        <v>Работал</v>
      </c>
      <c r="P3" s="115" t="str">
        <f t="shared" si="179"/>
        <v>Работал</v>
      </c>
      <c r="Q3" s="115" t="str">
        <f t="shared" si="179"/>
        <v>Работал</v>
      </c>
      <c r="R3" s="115" t="str">
        <f t="shared" si="179"/>
        <v>Работал</v>
      </c>
      <c r="S3" s="115" t="str">
        <f t="shared" si="179"/>
        <v>Работал</v>
      </c>
      <c r="T3" s="133" t="str">
        <f t="shared" si="179"/>
        <v/>
      </c>
      <c r="U3" s="133" t="str">
        <f t="shared" si="179"/>
        <v/>
      </c>
      <c r="V3" s="115" t="str">
        <f t="shared" si="179"/>
        <v>Работал</v>
      </c>
      <c r="W3" s="115" t="str">
        <f t="shared" si="179"/>
        <v>Работал</v>
      </c>
      <c r="X3" s="115" t="str">
        <f t="shared" si="179"/>
        <v>Работал</v>
      </c>
      <c r="Y3" s="115" t="str">
        <f t="shared" si="179"/>
        <v>Работал</v>
      </c>
      <c r="Z3" s="115" t="str">
        <f t="shared" si="179"/>
        <v>Работал</v>
      </c>
      <c r="AA3" s="133" t="str">
        <f t="shared" si="179"/>
        <v/>
      </c>
      <c r="AB3" s="133" t="str">
        <f t="shared" si="179"/>
        <v/>
      </c>
      <c r="AC3" s="115" t="str">
        <f t="shared" si="179"/>
        <v>Работал</v>
      </c>
      <c r="AD3" s="115" t="str">
        <f t="shared" si="179"/>
        <v>Работал</v>
      </c>
      <c r="AE3" s="115" t="str">
        <f t="shared" si="179"/>
        <v>Работал</v>
      </c>
      <c r="AF3" s="115" t="str">
        <f t="shared" si="179"/>
        <v>Работал</v>
      </c>
      <c r="AG3" s="115" t="str">
        <f t="shared" si="179"/>
        <v>Работал</v>
      </c>
      <c r="AH3" s="133" t="str">
        <f t="shared" si="179"/>
        <v/>
      </c>
      <c r="AI3" s="115" t="str">
        <f t="shared" si="179"/>
        <v/>
      </c>
      <c r="AJ3" s="115" t="str">
        <f t="shared" si="179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5" t="str">
        <f t="shared" si="179"/>
        <v>Работал</v>
      </c>
      <c r="E4" s="115" t="str">
        <f t="shared" si="179"/>
        <v>Работал</v>
      </c>
      <c r="F4" s="133" t="str">
        <f t="shared" si="179"/>
        <v/>
      </c>
      <c r="G4" s="133" t="str">
        <f t="shared" si="179"/>
        <v/>
      </c>
      <c r="H4" s="115" t="str">
        <f t="shared" si="179"/>
        <v>Работал</v>
      </c>
      <c r="I4" s="115" t="str">
        <f t="shared" si="179"/>
        <v>Работал</v>
      </c>
      <c r="J4" s="115" t="str">
        <f t="shared" si="179"/>
        <v>Работал</v>
      </c>
      <c r="K4" s="115" t="str">
        <f t="shared" si="179"/>
        <v>Работал</v>
      </c>
      <c r="L4" s="115" t="str">
        <f t="shared" si="179"/>
        <v>Работал</v>
      </c>
      <c r="M4" s="133" t="str">
        <f t="shared" si="179"/>
        <v/>
      </c>
      <c r="N4" s="133" t="str">
        <f t="shared" si="179"/>
        <v/>
      </c>
      <c r="O4" s="115" t="str">
        <f t="shared" si="179"/>
        <v>Выходной</v>
      </c>
      <c r="P4" s="115" t="str">
        <f t="shared" si="179"/>
        <v>Выходной</v>
      </c>
      <c r="Q4" s="115" t="str">
        <f t="shared" si="179"/>
        <v>Выходной</v>
      </c>
      <c r="R4" s="115" t="str">
        <f t="shared" si="179"/>
        <v>Выходной</v>
      </c>
      <c r="S4" s="115" t="str">
        <f t="shared" si="179"/>
        <v>Выходной</v>
      </c>
      <c r="T4" s="133" t="str">
        <f t="shared" si="179"/>
        <v>Выходной</v>
      </c>
      <c r="U4" s="133" t="str">
        <f t="shared" si="179"/>
        <v>Выходной</v>
      </c>
      <c r="V4" s="115" t="str">
        <f t="shared" si="179"/>
        <v>Работал</v>
      </c>
      <c r="W4" s="115" t="str">
        <f t="shared" si="179"/>
        <v>Работал</v>
      </c>
      <c r="X4" s="115" t="str">
        <f t="shared" si="179"/>
        <v>Работал</v>
      </c>
      <c r="Y4" s="115" t="str">
        <f t="shared" si="179"/>
        <v>Работал</v>
      </c>
      <c r="Z4" s="115" t="str">
        <f t="shared" si="179"/>
        <v>Работал</v>
      </c>
      <c r="AA4" s="133" t="str">
        <f t="shared" si="179"/>
        <v/>
      </c>
      <c r="AB4" s="133" t="str">
        <f t="shared" si="179"/>
        <v/>
      </c>
      <c r="AC4" s="115" t="str">
        <f t="shared" si="179"/>
        <v>Работал</v>
      </c>
      <c r="AD4" s="115" t="str">
        <f t="shared" si="179"/>
        <v>Работал</v>
      </c>
      <c r="AE4" s="115" t="str">
        <f t="shared" si="179"/>
        <v>Работал</v>
      </c>
      <c r="AF4" s="115" t="str">
        <f t="shared" si="179"/>
        <v>Работал</v>
      </c>
      <c r="AG4" s="115" t="str">
        <f t="shared" si="179"/>
        <v>Работал</v>
      </c>
      <c r="AH4" s="133" t="str">
        <f t="shared" si="179"/>
        <v/>
      </c>
      <c r="AI4" s="115" t="str">
        <f t="shared" si="179"/>
        <v/>
      </c>
      <c r="AJ4" s="115" t="str">
        <f t="shared" si="179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5" t="str">
        <f t="shared" si="179"/>
        <v>Работал</v>
      </c>
      <c r="E5" s="115" t="str">
        <f t="shared" si="179"/>
        <v>Работал</v>
      </c>
      <c r="F5" s="133" t="str">
        <f t="shared" si="179"/>
        <v/>
      </c>
      <c r="G5" s="133" t="str">
        <f t="shared" si="179"/>
        <v/>
      </c>
      <c r="H5" s="115" t="str">
        <f t="shared" si="179"/>
        <v>Работал</v>
      </c>
      <c r="I5" s="115" t="str">
        <f t="shared" si="179"/>
        <v>Работал</v>
      </c>
      <c r="J5" s="115" t="str">
        <f t="shared" si="179"/>
        <v>Работал</v>
      </c>
      <c r="K5" s="115" t="str">
        <f t="shared" si="179"/>
        <v>Работал</v>
      </c>
      <c r="L5" s="115" t="str">
        <f t="shared" si="179"/>
        <v>Работал</v>
      </c>
      <c r="M5" s="133" t="str">
        <f t="shared" si="179"/>
        <v/>
      </c>
      <c r="N5" s="133" t="str">
        <f t="shared" si="179"/>
        <v/>
      </c>
      <c r="O5" s="115" t="str">
        <f t="shared" si="179"/>
        <v>Работал</v>
      </c>
      <c r="P5" s="115" t="str">
        <f t="shared" si="179"/>
        <v>Работал</v>
      </c>
      <c r="Q5" s="115" t="str">
        <f t="shared" si="179"/>
        <v>Работал</v>
      </c>
      <c r="R5" s="115" t="str">
        <f t="shared" si="179"/>
        <v>Работал</v>
      </c>
      <c r="S5" s="115" t="str">
        <f t="shared" si="179"/>
        <v>Работал</v>
      </c>
      <c r="T5" s="133" t="str">
        <f t="shared" si="179"/>
        <v/>
      </c>
      <c r="U5" s="133" t="str">
        <f t="shared" si="179"/>
        <v/>
      </c>
      <c r="V5" s="115" t="str">
        <f t="shared" si="179"/>
        <v>Работал</v>
      </c>
      <c r="W5" s="115" t="str">
        <f t="shared" si="179"/>
        <v>Работал</v>
      </c>
      <c r="X5" s="115" t="str">
        <f t="shared" si="179"/>
        <v>Работал</v>
      </c>
      <c r="Y5" s="115" t="str">
        <f t="shared" si="179"/>
        <v>Работал</v>
      </c>
      <c r="Z5" s="115" t="str">
        <f t="shared" si="179"/>
        <v>Работал</v>
      </c>
      <c r="AA5" s="133" t="str">
        <f t="shared" si="179"/>
        <v/>
      </c>
      <c r="AB5" s="133" t="str">
        <f t="shared" si="179"/>
        <v/>
      </c>
      <c r="AC5" s="115" t="str">
        <f t="shared" si="179"/>
        <v>Работал</v>
      </c>
      <c r="AD5" s="115" t="str">
        <f t="shared" si="179"/>
        <v>Работал</v>
      </c>
      <c r="AE5" s="115" t="str">
        <f t="shared" si="179"/>
        <v>Работал</v>
      </c>
      <c r="AF5" s="115" t="str">
        <f t="shared" si="179"/>
        <v>Работал</v>
      </c>
      <c r="AG5" s="115" t="str">
        <f t="shared" si="179"/>
        <v>Работал</v>
      </c>
      <c r="AH5" s="133" t="str">
        <f t="shared" si="179"/>
        <v/>
      </c>
      <c r="AI5" s="115" t="str">
        <f t="shared" si="179"/>
        <v/>
      </c>
      <c r="AJ5" s="115" t="str">
        <f t="shared" si="179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15" t="str">
        <f t="shared" si="179"/>
        <v>Работал</v>
      </c>
      <c r="E6" s="115" t="str">
        <f t="shared" si="179"/>
        <v>Работал</v>
      </c>
      <c r="F6" s="133" t="str">
        <f t="shared" si="179"/>
        <v/>
      </c>
      <c r="G6" s="133" t="str">
        <f t="shared" si="179"/>
        <v/>
      </c>
      <c r="H6" s="115" t="str">
        <f t="shared" si="179"/>
        <v>Работал</v>
      </c>
      <c r="I6" s="115" t="str">
        <f t="shared" si="179"/>
        <v>Работал</v>
      </c>
      <c r="J6" s="115" t="str">
        <f t="shared" si="179"/>
        <v>Работал</v>
      </c>
      <c r="K6" s="115" t="str">
        <f t="shared" si="179"/>
        <v>Работал</v>
      </c>
      <c r="L6" s="115" t="str">
        <f t="shared" si="179"/>
        <v>Работал</v>
      </c>
      <c r="M6" s="133" t="str">
        <f t="shared" si="179"/>
        <v/>
      </c>
      <c r="N6" s="133" t="str">
        <f t="shared" si="179"/>
        <v/>
      </c>
      <c r="O6" s="115" t="str">
        <f t="shared" si="179"/>
        <v>Работал</v>
      </c>
      <c r="P6" s="115" t="str">
        <f t="shared" si="179"/>
        <v>Работал</v>
      </c>
      <c r="Q6" s="115" t="str">
        <f t="shared" si="179"/>
        <v>Работал</v>
      </c>
      <c r="R6" s="115" t="str">
        <f t="shared" si="179"/>
        <v>Работал</v>
      </c>
      <c r="S6" s="115" t="str">
        <f t="shared" si="179"/>
        <v>Работал</v>
      </c>
      <c r="T6" s="133" t="str">
        <f t="shared" si="179"/>
        <v/>
      </c>
      <c r="U6" s="133" t="str">
        <f t="shared" si="179"/>
        <v/>
      </c>
      <c r="V6" s="115" t="str">
        <f t="shared" si="179"/>
        <v>Работал</v>
      </c>
      <c r="W6" s="115" t="str">
        <f t="shared" si="179"/>
        <v>Работал</v>
      </c>
      <c r="X6" s="115" t="str">
        <f t="shared" si="179"/>
        <v>Работал</v>
      </c>
      <c r="Y6" s="115" t="str">
        <f t="shared" si="179"/>
        <v>Работал</v>
      </c>
      <c r="Z6" s="115" t="str">
        <f t="shared" si="179"/>
        <v>Работал</v>
      </c>
      <c r="AA6" s="133" t="str">
        <f t="shared" si="179"/>
        <v/>
      </c>
      <c r="AB6" s="133" t="str">
        <f t="shared" si="179"/>
        <v/>
      </c>
      <c r="AC6" s="115" t="str">
        <f t="shared" si="179"/>
        <v>Работал</v>
      </c>
      <c r="AD6" s="115" t="str">
        <f t="shared" si="179"/>
        <v>Работал</v>
      </c>
      <c r="AE6" s="115" t="str">
        <f t="shared" si="179"/>
        <v>Работал</v>
      </c>
      <c r="AF6" s="115" t="str">
        <f t="shared" si="179"/>
        <v>Работал</v>
      </c>
      <c r="AG6" s="115" t="str">
        <f t="shared" si="179"/>
        <v>Работал</v>
      </c>
      <c r="AH6" s="133" t="str">
        <f t="shared" si="179"/>
        <v/>
      </c>
      <c r="AI6" s="115" t="str">
        <f t="shared" si="179"/>
        <v/>
      </c>
      <c r="AJ6" s="115" t="str">
        <f t="shared" si="179"/>
        <v/>
      </c>
    </row>
    <row r="7">
      <c r="A7" s="108">
        <v>8</v>
      </c>
      <c r="B7" s="113" t="str">
        <f>VLOOKUP($A7,Сотрудники!$A$3:$L$1202,2,0)</f>
        <v xml:space="preserve">Хохлова Крестина</v>
      </c>
      <c r="C7" s="113" t="str">
        <f>VLOOKUP($A7,Сотрудники!$A$3:$L$1202,8,0)</f>
        <v>Москва</v>
      </c>
      <c r="D7" s="115" t="str">
        <f t="shared" si="179"/>
        <v>Работал</v>
      </c>
      <c r="E7" s="115" t="str">
        <f t="shared" si="179"/>
        <v>Работал</v>
      </c>
      <c r="F7" s="133" t="str">
        <f t="shared" si="179"/>
        <v/>
      </c>
      <c r="G7" s="133" t="str">
        <f t="shared" si="179"/>
        <v/>
      </c>
      <c r="H7" s="115" t="str">
        <f t="shared" si="179"/>
        <v>Работал</v>
      </c>
      <c r="I7" s="115" t="str">
        <f t="shared" si="179"/>
        <v>Работал</v>
      </c>
      <c r="J7" s="115" t="str">
        <f t="shared" si="179"/>
        <v>Работал</v>
      </c>
      <c r="K7" s="115" t="str">
        <f t="shared" si="179"/>
        <v>Работал</v>
      </c>
      <c r="L7" s="115" t="str">
        <f t="shared" si="179"/>
        <v>Работал</v>
      </c>
      <c r="M7" s="133" t="str">
        <f t="shared" si="179"/>
        <v/>
      </c>
      <c r="N7" s="133" t="str">
        <f t="shared" si="179"/>
        <v/>
      </c>
      <c r="O7" s="115" t="str">
        <f t="shared" si="179"/>
        <v>Работал</v>
      </c>
      <c r="P7" s="115" t="str">
        <f t="shared" si="179"/>
        <v>Работал</v>
      </c>
      <c r="Q7" s="115" t="str">
        <f t="shared" si="179"/>
        <v>Работал</v>
      </c>
      <c r="R7" s="115" t="str">
        <f t="shared" si="179"/>
        <v>Работал</v>
      </c>
      <c r="S7" s="115" t="str">
        <f t="shared" si="179"/>
        <v>Работал</v>
      </c>
      <c r="T7" s="133" t="str">
        <f t="shared" si="179"/>
        <v/>
      </c>
      <c r="U7" s="133" t="str">
        <f t="shared" si="179"/>
        <v/>
      </c>
      <c r="V7" s="115" t="str">
        <f t="shared" si="179"/>
        <v>Работал</v>
      </c>
      <c r="W7" s="115" t="str">
        <f t="shared" si="179"/>
        <v>Работал</v>
      </c>
      <c r="X7" s="115" t="str">
        <f t="shared" si="179"/>
        <v>Работал</v>
      </c>
      <c r="Y7" s="115" t="str">
        <f t="shared" si="179"/>
        <v>Работал</v>
      </c>
      <c r="Z7" s="115" t="str">
        <f t="shared" si="179"/>
        <v>Работал</v>
      </c>
      <c r="AA7" s="133" t="str">
        <f t="shared" si="179"/>
        <v/>
      </c>
      <c r="AB7" s="133" t="str">
        <f t="shared" si="179"/>
        <v/>
      </c>
      <c r="AC7" s="115" t="str">
        <f t="shared" si="179"/>
        <v>Работал</v>
      </c>
      <c r="AD7" s="115" t="str">
        <f t="shared" si="179"/>
        <v>Работал</v>
      </c>
      <c r="AE7" s="115" t="str">
        <f t="shared" si="179"/>
        <v>Работал</v>
      </c>
      <c r="AF7" s="115" t="str">
        <f t="shared" si="179"/>
        <v>Работал</v>
      </c>
      <c r="AG7" s="115" t="str">
        <f t="shared" si="179"/>
        <v>Работал</v>
      </c>
      <c r="AH7" s="133" t="str">
        <f t="shared" si="179"/>
        <v/>
      </c>
      <c r="AI7" s="115" t="str">
        <f t="shared" si="179"/>
        <v/>
      </c>
      <c r="AJ7" s="115" t="str">
        <f t="shared" si="179"/>
        <v/>
      </c>
    </row>
    <row r="8">
      <c r="A8" s="108">
        <v>9</v>
      </c>
      <c r="B8" s="113" t="str">
        <f>VLOOKUP($A8,Сотрудники!$A$3:$L$1202,2,0)</f>
        <v xml:space="preserve">Пойш Виталий</v>
      </c>
      <c r="C8" s="113" t="str">
        <f>VLOOKUP($A8,Сотрудники!$A$3:$L$1202,8,0)</f>
        <v>Екатеринбург</v>
      </c>
      <c r="D8" s="115" t="str">
        <f t="shared" si="179"/>
        <v>Работал</v>
      </c>
      <c r="E8" s="115" t="str">
        <f t="shared" si="179"/>
        <v>Работал</v>
      </c>
      <c r="F8" s="133" t="str">
        <f t="shared" si="179"/>
        <v/>
      </c>
      <c r="G8" s="133" t="str">
        <f t="shared" si="179"/>
        <v/>
      </c>
      <c r="H8" s="115" t="str">
        <f t="shared" si="179"/>
        <v>Работал</v>
      </c>
      <c r="I8" s="115" t="str">
        <f t="shared" si="179"/>
        <v>Работал</v>
      </c>
      <c r="J8" s="115" t="str">
        <f t="shared" si="179"/>
        <v>Работал</v>
      </c>
      <c r="K8" s="115" t="str">
        <f t="shared" si="179"/>
        <v>Работал</v>
      </c>
      <c r="L8" s="115" t="str">
        <f t="shared" si="179"/>
        <v>Работал</v>
      </c>
      <c r="M8" s="133" t="str">
        <f t="shared" si="179"/>
        <v/>
      </c>
      <c r="N8" s="133" t="str">
        <f t="shared" si="179"/>
        <v/>
      </c>
      <c r="O8" s="115" t="str">
        <f t="shared" si="179"/>
        <v>Работал</v>
      </c>
      <c r="P8" s="115" t="str">
        <f t="shared" si="179"/>
        <v>Работал</v>
      </c>
      <c r="Q8" s="115" t="str">
        <f t="shared" si="179"/>
        <v>Работал</v>
      </c>
      <c r="R8" s="115" t="str">
        <f t="shared" si="179"/>
        <v>Работал</v>
      </c>
      <c r="S8" s="115" t="str">
        <f t="shared" si="179"/>
        <v>Работал</v>
      </c>
      <c r="T8" s="133" t="str">
        <f t="shared" si="179"/>
        <v/>
      </c>
      <c r="U8" s="133" t="str">
        <f t="shared" si="179"/>
        <v/>
      </c>
      <c r="V8" s="115" t="str">
        <f t="shared" si="179"/>
        <v>Работал</v>
      </c>
      <c r="W8" s="115" t="str">
        <f t="shared" si="179"/>
        <v>Работал</v>
      </c>
      <c r="X8" s="115" t="str">
        <f t="shared" si="179"/>
        <v>Работал</v>
      </c>
      <c r="Y8" s="115" t="str">
        <f t="shared" si="179"/>
        <v>Работал</v>
      </c>
      <c r="Z8" s="115" t="str">
        <f t="shared" si="179"/>
        <v>Работал</v>
      </c>
      <c r="AA8" s="133" t="str">
        <f t="shared" si="179"/>
        <v/>
      </c>
      <c r="AB8" s="133" t="str">
        <f t="shared" si="179"/>
        <v/>
      </c>
      <c r="AC8" s="115" t="str">
        <f t="shared" si="179"/>
        <v>Работал</v>
      </c>
      <c r="AD8" s="115" t="str">
        <f t="shared" si="179"/>
        <v>Работал</v>
      </c>
      <c r="AE8" s="115" t="str">
        <f t="shared" si="179"/>
        <v>Работал</v>
      </c>
      <c r="AF8" s="115" t="str">
        <f t="shared" si="179"/>
        <v>Работал</v>
      </c>
      <c r="AG8" s="115" t="str">
        <f t="shared" si="179"/>
        <v>Работал</v>
      </c>
      <c r="AH8" s="133" t="str">
        <f t="shared" si="179"/>
        <v/>
      </c>
      <c r="AI8" s="115" t="str">
        <f t="shared" si="179"/>
        <v/>
      </c>
      <c r="AJ8" s="115" t="str">
        <f t="shared" si="179"/>
        <v/>
      </c>
    </row>
    <row r="9">
      <c r="A9" s="108">
        <v>10</v>
      </c>
      <c r="B9" s="113" t="str">
        <f>VLOOKUP($A9,Сотрудники!$A$3:$L$1202,2,0)</f>
        <v xml:space="preserve">Офицеров Дмитрий</v>
      </c>
      <c r="C9" s="113" t="str">
        <f>VLOOKUP($A9,Сотрудники!$A$3:$L$1202,8,0)</f>
        <v>СПБ</v>
      </c>
      <c r="D9" s="115" t="str">
        <f t="shared" si="179"/>
        <v>Работал</v>
      </c>
      <c r="E9" s="115" t="str">
        <f t="shared" si="179"/>
        <v>Работал</v>
      </c>
      <c r="F9" s="133" t="str">
        <f t="shared" si="179"/>
        <v/>
      </c>
      <c r="G9" s="133" t="str">
        <f t="shared" si="179"/>
        <v/>
      </c>
      <c r="H9" s="115" t="str">
        <f t="shared" si="179"/>
        <v>Работал</v>
      </c>
      <c r="I9" s="115" t="str">
        <f t="shared" si="179"/>
        <v>Работал</v>
      </c>
      <c r="J9" s="115" t="str">
        <f t="shared" si="179"/>
        <v>Работал</v>
      </c>
      <c r="K9" s="115" t="str">
        <f t="shared" si="179"/>
        <v>Работал</v>
      </c>
      <c r="L9" s="115" t="str">
        <f t="shared" si="179"/>
        <v>Работал</v>
      </c>
      <c r="M9" s="133" t="str">
        <f t="shared" si="179"/>
        <v/>
      </c>
      <c r="N9" s="133" t="str">
        <f t="shared" si="179"/>
        <v/>
      </c>
      <c r="O9" s="115" t="str">
        <f t="shared" si="179"/>
        <v>Работал</v>
      </c>
      <c r="P9" s="115" t="str">
        <f t="shared" si="179"/>
        <v>Работал</v>
      </c>
      <c r="Q9" s="115" t="str">
        <f t="shared" si="179"/>
        <v>Работал</v>
      </c>
      <c r="R9" s="115" t="str">
        <f t="shared" si="179"/>
        <v>Работал</v>
      </c>
      <c r="S9" s="115" t="str">
        <f t="shared" si="179"/>
        <v>Работал</v>
      </c>
      <c r="T9" s="133" t="str">
        <f t="shared" si="179"/>
        <v/>
      </c>
      <c r="U9" s="133" t="str">
        <f t="shared" si="179"/>
        <v/>
      </c>
      <c r="V9" s="115" t="str">
        <f t="shared" si="179"/>
        <v>Работал</v>
      </c>
      <c r="W9" s="115" t="str">
        <f t="shared" si="179"/>
        <v>Работал</v>
      </c>
      <c r="X9" s="115" t="str">
        <f t="shared" si="179"/>
        <v>Работал</v>
      </c>
      <c r="Y9" s="115" t="str">
        <f t="shared" si="179"/>
        <v>Работал</v>
      </c>
      <c r="Z9" s="115" t="str">
        <f t="shared" si="179"/>
        <v>Работал</v>
      </c>
      <c r="AA9" s="133" t="str">
        <f t="shared" si="179"/>
        <v/>
      </c>
      <c r="AB9" s="133" t="str">
        <f t="shared" si="179"/>
        <v/>
      </c>
      <c r="AC9" s="115" t="str">
        <f t="shared" si="179"/>
        <v>Работал</v>
      </c>
      <c r="AD9" s="115" t="str">
        <f t="shared" si="179"/>
        <v>Работал</v>
      </c>
      <c r="AE9" s="115" t="str">
        <f t="shared" si="179"/>
        <v>Работал</v>
      </c>
      <c r="AF9" s="115" t="str">
        <f t="shared" si="179"/>
        <v>Работал</v>
      </c>
      <c r="AG9" s="115" t="str">
        <f t="shared" si="179"/>
        <v>Работал</v>
      </c>
      <c r="AH9" s="133" t="str">
        <f t="shared" si="179"/>
        <v/>
      </c>
      <c r="AI9" s="115" t="str">
        <f t="shared" si="179"/>
        <v/>
      </c>
      <c r="AJ9" s="115" t="str">
        <f t="shared" si="179"/>
        <v/>
      </c>
    </row>
    <row r="10">
      <c r="A10" s="108">
        <v>11</v>
      </c>
      <c r="B10" s="113" t="str">
        <f>VLOOKUP($A10,Сотрудники!$A$3:$L$1202,2,0)</f>
        <v xml:space="preserve">Муштекенов Тимур</v>
      </c>
      <c r="C10" s="113" t="str">
        <f>VLOOKUP($A10,Сотрудники!$A$3:$L$1202,8,0)</f>
        <v>СПБ</v>
      </c>
      <c r="D10" s="115" t="str">
        <f t="shared" si="179"/>
        <v>Работал</v>
      </c>
      <c r="E10" s="115" t="str">
        <f t="shared" si="179"/>
        <v>Работал</v>
      </c>
      <c r="F10" s="133" t="str">
        <f t="shared" si="179"/>
        <v/>
      </c>
      <c r="G10" s="133" t="str">
        <f t="shared" si="179"/>
        <v/>
      </c>
      <c r="H10" s="115" t="str">
        <f t="shared" si="179"/>
        <v>Работал</v>
      </c>
      <c r="I10" s="115" t="str">
        <f t="shared" si="179"/>
        <v>Работал</v>
      </c>
      <c r="J10" s="115" t="str">
        <f t="shared" si="179"/>
        <v>Работал</v>
      </c>
      <c r="K10" s="115" t="str">
        <f t="shared" si="179"/>
        <v>Работал</v>
      </c>
      <c r="L10" s="115" t="str">
        <f t="shared" si="179"/>
        <v>Работал</v>
      </c>
      <c r="M10" s="133" t="str">
        <f t="shared" si="179"/>
        <v/>
      </c>
      <c r="N10" s="133" t="str">
        <f t="shared" si="179"/>
        <v/>
      </c>
      <c r="O10" s="115" t="str">
        <f t="shared" si="179"/>
        <v>Работал</v>
      </c>
      <c r="P10" s="115" t="str">
        <f t="shared" si="179"/>
        <v>Работал</v>
      </c>
      <c r="Q10" s="115" t="str">
        <f t="shared" si="179"/>
        <v>Работал</v>
      </c>
      <c r="R10" s="115" t="str">
        <f t="shared" si="179"/>
        <v>Работал</v>
      </c>
      <c r="S10" s="115" t="str">
        <f t="shared" si="179"/>
        <v>Работал</v>
      </c>
      <c r="T10" s="133" t="str">
        <f t="shared" si="179"/>
        <v/>
      </c>
      <c r="U10" s="133" t="str">
        <f t="shared" si="179"/>
        <v/>
      </c>
      <c r="V10" s="115" t="str">
        <f t="shared" si="179"/>
        <v>Работал</v>
      </c>
      <c r="W10" s="115" t="str">
        <f t="shared" si="179"/>
        <v>Работал</v>
      </c>
      <c r="X10" s="115" t="str">
        <f t="shared" si="179"/>
        <v>Работал</v>
      </c>
      <c r="Y10" s="115" t="str">
        <f t="shared" si="179"/>
        <v>Работал</v>
      </c>
      <c r="Z10" s="115" t="str">
        <f t="shared" si="179"/>
        <v>Работал</v>
      </c>
      <c r="AA10" s="133" t="str">
        <f t="shared" si="179"/>
        <v/>
      </c>
      <c r="AB10" s="133" t="str">
        <f t="shared" ref="AB10:AJ10" si="180">IF(ISBLANK(AB84),"",IF(AB84=0,"Выходной",IF(AB84&lt;&gt;0,"Работал","")))</f>
        <v/>
      </c>
      <c r="AC10" s="115" t="str">
        <f t="shared" si="180"/>
        <v>Работал</v>
      </c>
      <c r="AD10" s="115" t="str">
        <f t="shared" si="180"/>
        <v>Работал</v>
      </c>
      <c r="AE10" s="115" t="str">
        <f t="shared" si="180"/>
        <v>Работал</v>
      </c>
      <c r="AF10" s="115" t="str">
        <f t="shared" si="180"/>
        <v>Работал</v>
      </c>
      <c r="AG10" s="115" t="str">
        <f t="shared" si="180"/>
        <v>Работал</v>
      </c>
      <c r="AH10" s="133" t="str">
        <f t="shared" si="180"/>
        <v/>
      </c>
      <c r="AI10" s="115" t="str">
        <f t="shared" si="180"/>
        <v/>
      </c>
      <c r="AJ10" s="115" t="str">
        <f t="shared" si="180"/>
        <v/>
      </c>
    </row>
    <row r="11">
      <c r="A11" s="108">
        <v>13</v>
      </c>
      <c r="B11" s="113" t="str">
        <f>VLOOKUP($A11,Сотрудники!$A$3:$L$1202,2,0)</f>
        <v xml:space="preserve">Богданов Михаил</v>
      </c>
      <c r="C11" s="113" t="str">
        <f>VLOOKUP($A11,Сотрудники!$A$3:$L$1202,8,0)</f>
        <v>СПБ</v>
      </c>
      <c r="D11" s="115" t="str">
        <f t="shared" si="179"/>
        <v>Работал</v>
      </c>
      <c r="E11" s="115" t="str">
        <f t="shared" si="179"/>
        <v>Работал</v>
      </c>
      <c r="F11" s="133" t="str">
        <f t="shared" si="179"/>
        <v/>
      </c>
      <c r="G11" s="133" t="str">
        <f t="shared" si="179"/>
        <v/>
      </c>
      <c r="H11" s="115" t="str">
        <f t="shared" si="179"/>
        <v>Работал</v>
      </c>
      <c r="I11" s="115" t="str">
        <f t="shared" si="179"/>
        <v>Работал</v>
      </c>
      <c r="J11" s="115" t="str">
        <f t="shared" si="179"/>
        <v>Работал</v>
      </c>
      <c r="K11" s="115" t="str">
        <f t="shared" si="179"/>
        <v>Работал</v>
      </c>
      <c r="L11" s="115" t="str">
        <f t="shared" si="179"/>
        <v>Работал</v>
      </c>
      <c r="M11" s="133" t="str">
        <f t="shared" si="179"/>
        <v/>
      </c>
      <c r="N11" s="133" t="str">
        <f t="shared" si="179"/>
        <v/>
      </c>
      <c r="O11" s="115" t="str">
        <f t="shared" si="179"/>
        <v>Работал</v>
      </c>
      <c r="P11" s="115" t="str">
        <f t="shared" si="179"/>
        <v>Работал</v>
      </c>
      <c r="Q11" s="115" t="str">
        <f t="shared" si="179"/>
        <v>Работал</v>
      </c>
      <c r="R11" s="115" t="str">
        <f t="shared" si="179"/>
        <v>Работал</v>
      </c>
      <c r="S11" s="115" t="str">
        <f t="shared" si="179"/>
        <v>Работал</v>
      </c>
      <c r="T11" s="133" t="str">
        <f t="shared" si="179"/>
        <v/>
      </c>
      <c r="U11" s="133" t="str">
        <f t="shared" si="179"/>
        <v/>
      </c>
      <c r="V11" s="115" t="str">
        <f t="shared" si="179"/>
        <v>Работал</v>
      </c>
      <c r="W11" s="115" t="str">
        <f t="shared" si="179"/>
        <v>Работал</v>
      </c>
      <c r="X11" s="115" t="str">
        <f t="shared" si="179"/>
        <v>Работал</v>
      </c>
      <c r="Y11" s="115" t="str">
        <f t="shared" si="179"/>
        <v>Работал</v>
      </c>
      <c r="Z11" s="115" t="str">
        <f t="shared" si="179"/>
        <v>Работал</v>
      </c>
      <c r="AA11" s="133" t="str">
        <f t="shared" si="179"/>
        <v/>
      </c>
      <c r="AB11" s="133" t="str">
        <f t="shared" si="179"/>
        <v/>
      </c>
      <c r="AC11" s="115" t="str">
        <f t="shared" si="179"/>
        <v>Работал</v>
      </c>
      <c r="AD11" s="115" t="str">
        <f t="shared" si="179"/>
        <v>Работал</v>
      </c>
      <c r="AE11" s="115" t="str">
        <f t="shared" si="179"/>
        <v>Работал</v>
      </c>
      <c r="AF11" s="115" t="str">
        <f t="shared" si="179"/>
        <v>Работал</v>
      </c>
      <c r="AG11" s="115" t="str">
        <f t="shared" si="179"/>
        <v>Работал</v>
      </c>
      <c r="AH11" s="133" t="str">
        <f t="shared" si="179"/>
        <v/>
      </c>
      <c r="AI11" s="115" t="str">
        <f t="shared" si="179"/>
        <v/>
      </c>
      <c r="AJ11" s="115" t="str">
        <f t="shared" si="179"/>
        <v/>
      </c>
    </row>
    <row r="12">
      <c r="A12" s="108">
        <v>14</v>
      </c>
      <c r="B12" s="113" t="str">
        <f>VLOOKUP($A12,Сотрудники!$A$3:$L$1202,2,0)</f>
        <v xml:space="preserve">Смирнова Екатерина</v>
      </c>
      <c r="C12" s="113" t="str">
        <f>VLOOKUP($A12,Сотрудники!$A$3:$L$1202,8,0)</f>
        <v>Москва</v>
      </c>
      <c r="D12" s="115" t="str">
        <f t="shared" si="179"/>
        <v>Работал</v>
      </c>
      <c r="E12" s="115" t="str">
        <f t="shared" si="179"/>
        <v>Работал</v>
      </c>
      <c r="F12" s="133" t="str">
        <f t="shared" si="179"/>
        <v/>
      </c>
      <c r="G12" s="133" t="str">
        <f t="shared" si="179"/>
        <v/>
      </c>
      <c r="H12" s="115" t="str">
        <f t="shared" si="179"/>
        <v>Работал</v>
      </c>
      <c r="I12" s="115" t="str">
        <f t="shared" si="179"/>
        <v>Работал</v>
      </c>
      <c r="J12" s="115" t="str">
        <f t="shared" si="179"/>
        <v>Работал</v>
      </c>
      <c r="K12" s="115" t="str">
        <f t="shared" si="179"/>
        <v>Работал</v>
      </c>
      <c r="L12" s="115" t="str">
        <f t="shared" si="179"/>
        <v>Работал</v>
      </c>
      <c r="M12" s="133" t="str">
        <f t="shared" si="179"/>
        <v/>
      </c>
      <c r="N12" s="133" t="str">
        <f t="shared" si="179"/>
        <v/>
      </c>
      <c r="O12" s="115" t="str">
        <f t="shared" si="179"/>
        <v>Работал</v>
      </c>
      <c r="P12" s="115" t="str">
        <f t="shared" si="179"/>
        <v>Работал</v>
      </c>
      <c r="Q12" s="115" t="str">
        <f t="shared" si="179"/>
        <v>Работал</v>
      </c>
      <c r="R12" s="115" t="str">
        <f t="shared" si="179"/>
        <v>Работал</v>
      </c>
      <c r="S12" s="115" t="str">
        <f t="shared" si="179"/>
        <v>Работал</v>
      </c>
      <c r="T12" s="133" t="str">
        <f t="shared" si="179"/>
        <v/>
      </c>
      <c r="U12" s="133" t="str">
        <f t="shared" si="179"/>
        <v/>
      </c>
      <c r="V12" s="115" t="str">
        <f t="shared" si="179"/>
        <v>Работал</v>
      </c>
      <c r="W12" s="115" t="str">
        <f t="shared" si="179"/>
        <v>Работал</v>
      </c>
      <c r="X12" s="115" t="str">
        <f t="shared" si="179"/>
        <v>Работал</v>
      </c>
      <c r="Y12" s="115" t="str">
        <f t="shared" si="179"/>
        <v>Работал</v>
      </c>
      <c r="Z12" s="115" t="str">
        <f t="shared" si="179"/>
        <v>Работал</v>
      </c>
      <c r="AA12" s="133" t="str">
        <f t="shared" si="179"/>
        <v/>
      </c>
      <c r="AB12" s="133" t="str">
        <f t="shared" si="179"/>
        <v/>
      </c>
      <c r="AC12" s="115" t="str">
        <f t="shared" si="179"/>
        <v>Работал</v>
      </c>
      <c r="AD12" s="115" t="str">
        <f t="shared" si="179"/>
        <v>Работал</v>
      </c>
      <c r="AE12" s="115" t="str">
        <f t="shared" si="179"/>
        <v>Работал</v>
      </c>
      <c r="AF12" s="115" t="str">
        <f t="shared" si="179"/>
        <v>Работал</v>
      </c>
      <c r="AG12" s="115" t="str">
        <f t="shared" si="179"/>
        <v>Выходной</v>
      </c>
      <c r="AH12" s="133" t="str">
        <f t="shared" si="179"/>
        <v/>
      </c>
      <c r="AI12" s="115" t="str">
        <f t="shared" si="179"/>
        <v/>
      </c>
      <c r="AJ12" s="115" t="str">
        <f t="shared" si="179"/>
        <v/>
      </c>
    </row>
    <row r="13">
      <c r="A13" s="108">
        <v>15</v>
      </c>
      <c r="B13" s="113" t="str">
        <f>VLOOKUP($A13,Сотрудники!$A$3:$L$1202,2,0)</f>
        <v xml:space="preserve">Герасимова Елизавета</v>
      </c>
      <c r="C13" s="113" t="str">
        <f>VLOOKUP($A13,Сотрудники!$A$3:$L$1202,8,0)</f>
        <v>Москва</v>
      </c>
      <c r="D13" s="115" t="str">
        <f t="shared" si="179"/>
        <v>Работал</v>
      </c>
      <c r="E13" s="115" t="str">
        <f t="shared" si="179"/>
        <v>Работал</v>
      </c>
      <c r="F13" s="133" t="str">
        <f t="shared" si="179"/>
        <v/>
      </c>
      <c r="G13" s="133" t="str">
        <f t="shared" si="179"/>
        <v/>
      </c>
      <c r="H13" s="115" t="str">
        <f t="shared" si="179"/>
        <v>Работал</v>
      </c>
      <c r="I13" s="115" t="str">
        <f t="shared" si="179"/>
        <v>Работал</v>
      </c>
      <c r="J13" s="115" t="str">
        <f t="shared" si="179"/>
        <v>Работал</v>
      </c>
      <c r="K13" s="115" t="str">
        <f t="shared" si="179"/>
        <v>Работал</v>
      </c>
      <c r="L13" s="115" t="str">
        <f t="shared" si="179"/>
        <v>Работал</v>
      </c>
      <c r="M13" s="133" t="str">
        <f t="shared" si="179"/>
        <v/>
      </c>
      <c r="N13" s="133" t="str">
        <f t="shared" si="179"/>
        <v/>
      </c>
      <c r="O13" s="115" t="str">
        <f t="shared" si="179"/>
        <v>Работал</v>
      </c>
      <c r="P13" s="115" t="str">
        <f t="shared" si="179"/>
        <v>Работал</v>
      </c>
      <c r="Q13" s="115" t="str">
        <f t="shared" si="179"/>
        <v>Работал</v>
      </c>
      <c r="R13" s="115" t="str">
        <f t="shared" si="179"/>
        <v>Работал</v>
      </c>
      <c r="S13" s="115" t="str">
        <f t="shared" si="179"/>
        <v>Работал</v>
      </c>
      <c r="T13" s="133" t="str">
        <f t="shared" si="179"/>
        <v/>
      </c>
      <c r="U13" s="133" t="str">
        <f t="shared" si="179"/>
        <v/>
      </c>
      <c r="V13" s="115" t="str">
        <f t="shared" si="179"/>
        <v>Выходной</v>
      </c>
      <c r="W13" s="115" t="str">
        <f t="shared" si="179"/>
        <v>Выходной</v>
      </c>
      <c r="X13" s="115" t="str">
        <f t="shared" si="179"/>
        <v>Выходной</v>
      </c>
      <c r="Y13" s="115" t="str">
        <f t="shared" si="179"/>
        <v>Выходной</v>
      </c>
      <c r="Z13" s="115" t="str">
        <f t="shared" si="179"/>
        <v>Выходной</v>
      </c>
      <c r="AA13" s="133" t="str">
        <f t="shared" si="179"/>
        <v>Выходной</v>
      </c>
      <c r="AB13" s="133" t="str">
        <f t="shared" si="179"/>
        <v>Выходной</v>
      </c>
      <c r="AC13" s="115" t="str">
        <f t="shared" si="179"/>
        <v>Выходной</v>
      </c>
      <c r="AD13" s="115" t="str">
        <f t="shared" si="179"/>
        <v>Выходной</v>
      </c>
      <c r="AE13" s="115" t="str">
        <f t="shared" si="179"/>
        <v>Выходной</v>
      </c>
      <c r="AF13" s="115" t="str">
        <f t="shared" si="179"/>
        <v>Выходной</v>
      </c>
      <c r="AG13" s="115" t="str">
        <f t="shared" si="179"/>
        <v>Выходной</v>
      </c>
      <c r="AH13" s="133" t="str">
        <f t="shared" si="179"/>
        <v/>
      </c>
      <c r="AI13" s="115" t="str">
        <f t="shared" si="179"/>
        <v/>
      </c>
      <c r="AJ13" s="115" t="str">
        <f t="shared" si="179"/>
        <v/>
      </c>
    </row>
    <row r="14">
      <c r="A14" s="108">
        <v>16</v>
      </c>
      <c r="B14" s="113" t="str">
        <f>VLOOKUP($A14,Сотрудники!$A$3:$L$1202,2,0)</f>
        <v xml:space="preserve">Абдуллаева Анжелика</v>
      </c>
      <c r="C14" s="113" t="str">
        <f>VLOOKUP($A14,Сотрудники!$A$3:$L$1202,8,0)</f>
        <v>Москва</v>
      </c>
      <c r="D14" s="115" t="str">
        <f t="shared" si="179"/>
        <v>Работал</v>
      </c>
      <c r="E14" s="115" t="str">
        <f t="shared" si="179"/>
        <v>Работал</v>
      </c>
      <c r="F14" s="133" t="str">
        <f t="shared" si="179"/>
        <v/>
      </c>
      <c r="G14" s="133" t="str">
        <f t="shared" si="179"/>
        <v/>
      </c>
      <c r="H14" s="115" t="str">
        <f t="shared" si="179"/>
        <v>Выходной</v>
      </c>
      <c r="I14" s="115" t="str">
        <f t="shared" si="179"/>
        <v>Выходной</v>
      </c>
      <c r="J14" s="115" t="str">
        <f t="shared" si="179"/>
        <v>Выходной</v>
      </c>
      <c r="K14" s="115" t="str">
        <f t="shared" si="179"/>
        <v>Выходной</v>
      </c>
      <c r="L14" s="115" t="str">
        <f t="shared" si="179"/>
        <v>Выходной</v>
      </c>
      <c r="M14" s="133" t="str">
        <f t="shared" si="179"/>
        <v/>
      </c>
      <c r="N14" s="133" t="str">
        <f t="shared" si="179"/>
        <v/>
      </c>
      <c r="O14" s="115" t="str">
        <f t="shared" si="179"/>
        <v>Выходной</v>
      </c>
      <c r="P14" s="115" t="str">
        <f t="shared" si="179"/>
        <v>Работал</v>
      </c>
      <c r="Q14" s="115" t="str">
        <f t="shared" si="179"/>
        <v>Работал</v>
      </c>
      <c r="R14" s="115" t="str">
        <f t="shared" si="179"/>
        <v>Работал</v>
      </c>
      <c r="S14" s="115" t="str">
        <f t="shared" si="179"/>
        <v>Работал</v>
      </c>
      <c r="T14" s="133" t="str">
        <f t="shared" si="179"/>
        <v/>
      </c>
      <c r="U14" s="133" t="str">
        <f t="shared" si="179"/>
        <v/>
      </c>
      <c r="V14" s="115" t="str">
        <f t="shared" si="179"/>
        <v>Работал</v>
      </c>
      <c r="W14" s="115" t="str">
        <f t="shared" si="179"/>
        <v>Работал</v>
      </c>
      <c r="X14" s="115" t="str">
        <f t="shared" si="179"/>
        <v>Работал</v>
      </c>
      <c r="Y14" s="115" t="str">
        <f t="shared" si="179"/>
        <v>Работал</v>
      </c>
      <c r="Z14" s="115" t="str">
        <f t="shared" si="179"/>
        <v>Работал</v>
      </c>
      <c r="AA14" s="133" t="str">
        <f t="shared" si="179"/>
        <v/>
      </c>
      <c r="AB14" s="133" t="str">
        <f t="shared" si="179"/>
        <v/>
      </c>
      <c r="AC14" s="115" t="str">
        <f t="shared" si="179"/>
        <v>Работал</v>
      </c>
      <c r="AD14" s="115" t="str">
        <f t="shared" si="179"/>
        <v>Работал</v>
      </c>
      <c r="AE14" s="115" t="str">
        <f t="shared" si="179"/>
        <v>Работал</v>
      </c>
      <c r="AF14" s="115" t="str">
        <f t="shared" si="179"/>
        <v>Работал</v>
      </c>
      <c r="AG14" s="115" t="str">
        <f t="shared" si="179"/>
        <v>Работал</v>
      </c>
      <c r="AH14" s="133" t="str">
        <f t="shared" si="179"/>
        <v/>
      </c>
      <c r="AI14" s="115" t="str">
        <f t="shared" si="179"/>
        <v/>
      </c>
      <c r="AJ14" s="115" t="str">
        <f t="shared" si="179"/>
        <v/>
      </c>
    </row>
    <row r="15">
      <c r="A15" s="108">
        <v>17</v>
      </c>
      <c r="B15" s="113" t="str">
        <f>VLOOKUP($A15,Сотрудники!$A$3:$L$1202,2,0)</f>
        <v xml:space="preserve">Наймушин Евгений</v>
      </c>
      <c r="C15" s="113" t="str">
        <f>VLOOKUP($A15,Сотрудники!$A$3:$L$1202,8,0)</f>
        <v>Екатеринбург</v>
      </c>
      <c r="D15" s="115" t="str">
        <f t="shared" si="179"/>
        <v>Работал</v>
      </c>
      <c r="E15" s="115" t="str">
        <f t="shared" si="179"/>
        <v>Работал</v>
      </c>
      <c r="F15" s="133" t="str">
        <f t="shared" si="179"/>
        <v/>
      </c>
      <c r="G15" s="133" t="str">
        <f t="shared" si="179"/>
        <v/>
      </c>
      <c r="H15" s="115" t="str">
        <f t="shared" si="179"/>
        <v>Работал</v>
      </c>
      <c r="I15" s="115" t="str">
        <f t="shared" si="179"/>
        <v>Работал</v>
      </c>
      <c r="J15" s="115" t="str">
        <f t="shared" si="179"/>
        <v>Работал</v>
      </c>
      <c r="K15" s="115" t="str">
        <f t="shared" si="179"/>
        <v>Работал</v>
      </c>
      <c r="L15" s="115" t="str">
        <f t="shared" si="179"/>
        <v>Работал</v>
      </c>
      <c r="M15" s="133" t="str">
        <f t="shared" si="179"/>
        <v/>
      </c>
      <c r="N15" s="133" t="str">
        <f t="shared" si="179"/>
        <v/>
      </c>
      <c r="O15" s="115" t="str">
        <f t="shared" si="179"/>
        <v>Работал</v>
      </c>
      <c r="P15" s="115" t="str">
        <f t="shared" si="179"/>
        <v>Работал</v>
      </c>
      <c r="Q15" s="115" t="str">
        <f t="shared" si="179"/>
        <v>Работал</v>
      </c>
      <c r="R15" s="115" t="str">
        <f t="shared" si="179"/>
        <v>Работал</v>
      </c>
      <c r="S15" s="115" t="str">
        <f t="shared" si="179"/>
        <v>Работал</v>
      </c>
      <c r="T15" s="133" t="str">
        <f t="shared" si="179"/>
        <v/>
      </c>
      <c r="U15" s="133" t="str">
        <f t="shared" si="179"/>
        <v/>
      </c>
      <c r="V15" s="115" t="str">
        <f t="shared" si="179"/>
        <v>Работал</v>
      </c>
      <c r="W15" s="115" t="str">
        <f t="shared" si="179"/>
        <v>Работал</v>
      </c>
      <c r="X15" s="115" t="str">
        <f t="shared" si="179"/>
        <v>Работал</v>
      </c>
      <c r="Y15" s="115" t="str">
        <f t="shared" si="179"/>
        <v>Работал</v>
      </c>
      <c r="Z15" s="115" t="str">
        <f t="shared" si="179"/>
        <v>Работал</v>
      </c>
      <c r="AA15" s="133" t="str">
        <f t="shared" si="179"/>
        <v/>
      </c>
      <c r="AB15" s="133" t="str">
        <f t="shared" si="179"/>
        <v/>
      </c>
      <c r="AC15" s="115" t="str">
        <f t="shared" si="179"/>
        <v>Работал</v>
      </c>
      <c r="AD15" s="115" t="str">
        <f t="shared" si="179"/>
        <v>Работал</v>
      </c>
      <c r="AE15" s="115" t="str">
        <f t="shared" si="179"/>
        <v>Работал</v>
      </c>
      <c r="AF15" s="115" t="str">
        <f t="shared" si="179"/>
        <v>Работал</v>
      </c>
      <c r="AG15" s="115" t="str">
        <f t="shared" si="179"/>
        <v>Работал</v>
      </c>
      <c r="AH15" s="133" t="str">
        <f t="shared" si="179"/>
        <v/>
      </c>
      <c r="AI15" s="115" t="str">
        <f t="shared" si="179"/>
        <v/>
      </c>
      <c r="AJ15" s="115" t="str">
        <f t="shared" si="179"/>
        <v/>
      </c>
    </row>
    <row r="16">
      <c r="A16" s="108">
        <v>19</v>
      </c>
      <c r="B16" s="113" t="str">
        <f>VLOOKUP($A16,Сотрудники!$A$3:$L$1202,2,0)</f>
        <v xml:space="preserve">Лопатин Максим</v>
      </c>
      <c r="C16" s="113" t="str">
        <f>VLOOKUP($A16,Сотрудники!$A$3:$L$1202,8,0)</f>
        <v>Москва</v>
      </c>
      <c r="D16" s="115" t="str">
        <f t="shared" si="179"/>
        <v>Работал</v>
      </c>
      <c r="E16" s="115" t="str">
        <f t="shared" si="179"/>
        <v>Работал</v>
      </c>
      <c r="F16" s="133" t="str">
        <f t="shared" si="179"/>
        <v/>
      </c>
      <c r="G16" s="133" t="str">
        <f t="shared" si="179"/>
        <v/>
      </c>
      <c r="H16" s="115" t="str">
        <f t="shared" si="179"/>
        <v>Работал</v>
      </c>
      <c r="I16" s="115" t="str">
        <f t="shared" si="179"/>
        <v>Работал</v>
      </c>
      <c r="J16" s="115" t="str">
        <f t="shared" si="179"/>
        <v>Работал</v>
      </c>
      <c r="K16" s="115" t="str">
        <f t="shared" si="179"/>
        <v>Работал</v>
      </c>
      <c r="L16" s="115" t="str">
        <f t="shared" si="179"/>
        <v>Работал</v>
      </c>
      <c r="M16" s="133" t="str">
        <f t="shared" si="179"/>
        <v/>
      </c>
      <c r="N16" s="133" t="str">
        <f t="shared" si="179"/>
        <v/>
      </c>
      <c r="O16" s="115" t="str">
        <f t="shared" si="179"/>
        <v>Работал</v>
      </c>
      <c r="P16" s="115" t="str">
        <f t="shared" si="179"/>
        <v>Работал</v>
      </c>
      <c r="Q16" s="115" t="str">
        <f t="shared" si="179"/>
        <v>Работал</v>
      </c>
      <c r="R16" s="115" t="str">
        <f t="shared" si="179"/>
        <v>Работал</v>
      </c>
      <c r="S16" s="115" t="str">
        <f t="shared" si="179"/>
        <v>Работал</v>
      </c>
      <c r="T16" s="133" t="str">
        <f t="shared" si="179"/>
        <v/>
      </c>
      <c r="U16" s="133" t="str">
        <f t="shared" si="179"/>
        <v/>
      </c>
      <c r="V16" s="115" t="str">
        <f t="shared" si="179"/>
        <v>Работал</v>
      </c>
      <c r="W16" s="115" t="str">
        <f t="shared" si="179"/>
        <v>Работал</v>
      </c>
      <c r="X16" s="115" t="str">
        <f t="shared" si="179"/>
        <v>Работал</v>
      </c>
      <c r="Y16" s="115" t="str">
        <f t="shared" si="179"/>
        <v>Работал</v>
      </c>
      <c r="Z16" s="115" t="str">
        <f t="shared" si="179"/>
        <v>Работал</v>
      </c>
      <c r="AA16" s="133" t="str">
        <f t="shared" si="179"/>
        <v/>
      </c>
      <c r="AB16" s="133" t="str">
        <f t="shared" si="179"/>
        <v/>
      </c>
      <c r="AC16" s="115" t="str">
        <f t="shared" si="179"/>
        <v>Работал</v>
      </c>
      <c r="AD16" s="115" t="str">
        <f t="shared" si="179"/>
        <v>Работал</v>
      </c>
      <c r="AE16" s="115" t="str">
        <f t="shared" si="179"/>
        <v>Работал</v>
      </c>
      <c r="AF16" s="115" t="str">
        <f t="shared" si="179"/>
        <v>Работал</v>
      </c>
      <c r="AG16" s="115" t="str">
        <f t="shared" si="179"/>
        <v>Работал</v>
      </c>
      <c r="AH16" s="133" t="str">
        <f t="shared" si="179"/>
        <v/>
      </c>
      <c r="AI16" s="115" t="str">
        <f t="shared" si="179"/>
        <v/>
      </c>
      <c r="AJ16" s="115" t="str">
        <f t="shared" si="179"/>
        <v/>
      </c>
    </row>
    <row r="17">
      <c r="A17" s="108">
        <v>21</v>
      </c>
      <c r="B17" s="113" t="str">
        <f>VLOOKUP($A17,Сотрудники!$A$3:$L$1202,2,0)</f>
        <v xml:space="preserve">Шимберев Борис</v>
      </c>
      <c r="C17" s="113" t="str">
        <f>VLOOKUP($A17,Сотрудники!$A$3:$L$1202,8,0)</f>
        <v>СПБ</v>
      </c>
      <c r="D17" s="115" t="str">
        <f t="shared" si="179"/>
        <v>Работал</v>
      </c>
      <c r="E17" s="115" t="str">
        <f t="shared" si="179"/>
        <v>Работал</v>
      </c>
      <c r="F17" s="133" t="str">
        <f t="shared" si="179"/>
        <v/>
      </c>
      <c r="G17" s="133" t="str">
        <f t="shared" si="179"/>
        <v/>
      </c>
      <c r="H17" s="115" t="str">
        <f t="shared" si="179"/>
        <v>Работал</v>
      </c>
      <c r="I17" s="115" t="str">
        <f t="shared" si="179"/>
        <v>Работал</v>
      </c>
      <c r="J17" s="115" t="str">
        <f t="shared" si="179"/>
        <v>Работал</v>
      </c>
      <c r="K17" s="115" t="str">
        <f t="shared" si="179"/>
        <v>Выходной</v>
      </c>
      <c r="L17" s="115" t="str">
        <f t="shared" si="179"/>
        <v>Выходной</v>
      </c>
      <c r="M17" s="133" t="str">
        <f t="shared" si="179"/>
        <v/>
      </c>
      <c r="N17" s="133" t="str">
        <f t="shared" si="179"/>
        <v/>
      </c>
      <c r="O17" s="115" t="str">
        <f t="shared" si="179"/>
        <v>Работал</v>
      </c>
      <c r="P17" s="115" t="str">
        <f t="shared" si="179"/>
        <v>Работал</v>
      </c>
      <c r="Q17" s="115" t="str">
        <f t="shared" si="179"/>
        <v>Работал</v>
      </c>
      <c r="R17" s="115" t="str">
        <f t="shared" si="179"/>
        <v>Работал</v>
      </c>
      <c r="S17" s="115" t="str">
        <f t="shared" si="179"/>
        <v>Работал</v>
      </c>
      <c r="T17" s="133" t="str">
        <f t="shared" si="179"/>
        <v/>
      </c>
      <c r="U17" s="133" t="str">
        <f t="shared" si="179"/>
        <v/>
      </c>
      <c r="V17" s="115" t="str">
        <f t="shared" si="179"/>
        <v>Работал</v>
      </c>
      <c r="W17" s="115" t="str">
        <f t="shared" si="179"/>
        <v>Работал</v>
      </c>
      <c r="X17" s="115" t="str">
        <f t="shared" si="179"/>
        <v>Работал</v>
      </c>
      <c r="Y17" s="115" t="str">
        <f t="shared" si="179"/>
        <v>Работал</v>
      </c>
      <c r="Z17" s="115" t="str">
        <f t="shared" si="179"/>
        <v>Работал</v>
      </c>
      <c r="AA17" s="133" t="str">
        <f t="shared" si="179"/>
        <v/>
      </c>
      <c r="AB17" s="133" t="str">
        <f t="shared" si="179"/>
        <v/>
      </c>
      <c r="AC17" s="115" t="str">
        <f t="shared" si="179"/>
        <v>Работал</v>
      </c>
      <c r="AD17" s="115" t="str">
        <f t="shared" si="179"/>
        <v>Работал</v>
      </c>
      <c r="AE17" s="115" t="str">
        <f t="shared" si="179"/>
        <v>Работал</v>
      </c>
      <c r="AF17" s="115" t="str">
        <f t="shared" si="179"/>
        <v>Работал</v>
      </c>
      <c r="AG17" s="115" t="str">
        <f t="shared" si="179"/>
        <v>Работал</v>
      </c>
      <c r="AH17" s="133" t="str">
        <f t="shared" si="179"/>
        <v/>
      </c>
      <c r="AI17" s="115" t="str">
        <f t="shared" si="179"/>
        <v/>
      </c>
      <c r="AJ17" s="115" t="str">
        <f t="shared" si="179"/>
        <v/>
      </c>
    </row>
    <row r="18">
      <c r="A18" s="108">
        <v>22</v>
      </c>
      <c r="B18" s="113" t="str">
        <f>VLOOKUP($A18,Сотрудники!$A$3:$L$1202,2,0)</f>
        <v xml:space="preserve">Виштак Татьяна</v>
      </c>
      <c r="C18" s="113" t="str">
        <f>VLOOKUP($A18,Сотрудники!$A$3:$L$1202,8,0)</f>
        <v>Москва</v>
      </c>
      <c r="D18" s="115" t="str">
        <f t="shared" si="179"/>
        <v>Работал</v>
      </c>
      <c r="E18" s="115" t="str">
        <f t="shared" si="179"/>
        <v>Работал</v>
      </c>
      <c r="F18" s="133" t="str">
        <f t="shared" si="179"/>
        <v/>
      </c>
      <c r="G18" s="133" t="str">
        <f t="shared" si="179"/>
        <v/>
      </c>
      <c r="H18" s="115" t="str">
        <f t="shared" si="179"/>
        <v>Работал</v>
      </c>
      <c r="I18" s="115" t="str">
        <f t="shared" si="179"/>
        <v>Работал</v>
      </c>
      <c r="J18" s="115" t="str">
        <f t="shared" si="179"/>
        <v>Работал</v>
      </c>
      <c r="K18" s="115" t="str">
        <f t="shared" si="179"/>
        <v>Работал</v>
      </c>
      <c r="L18" s="115" t="str">
        <f t="shared" si="179"/>
        <v>Работал</v>
      </c>
      <c r="M18" s="133" t="str">
        <f t="shared" si="179"/>
        <v/>
      </c>
      <c r="N18" s="133" t="str">
        <f t="shared" si="179"/>
        <v/>
      </c>
      <c r="O18" s="115" t="str">
        <f t="shared" si="179"/>
        <v>Работал</v>
      </c>
      <c r="P18" s="115" t="str">
        <f t="shared" si="179"/>
        <v>Работал</v>
      </c>
      <c r="Q18" s="115" t="str">
        <f t="shared" si="179"/>
        <v>Работал</v>
      </c>
      <c r="R18" s="115" t="str">
        <f t="shared" si="179"/>
        <v>Работал</v>
      </c>
      <c r="S18" s="115" t="str">
        <f t="shared" si="179"/>
        <v>Работал</v>
      </c>
      <c r="T18" s="133" t="str">
        <f t="shared" si="179"/>
        <v/>
      </c>
      <c r="U18" s="133" t="str">
        <f t="shared" si="179"/>
        <v/>
      </c>
      <c r="V18" s="115" t="str">
        <f t="shared" si="179"/>
        <v>Работал</v>
      </c>
      <c r="W18" s="115" t="str">
        <f t="shared" si="179"/>
        <v>Работал</v>
      </c>
      <c r="X18" s="115" t="str">
        <f t="shared" si="179"/>
        <v>Работал</v>
      </c>
      <c r="Y18" s="115" t="str">
        <f t="shared" si="179"/>
        <v>Работал</v>
      </c>
      <c r="Z18" s="115" t="str">
        <f t="shared" si="179"/>
        <v>Работал</v>
      </c>
      <c r="AA18" s="133" t="str">
        <f t="shared" si="179"/>
        <v/>
      </c>
      <c r="AB18" s="133" t="str">
        <f t="shared" ref="D18:AJ26" si="181">IF(ISBLANK(AB92),"",IF(AB92=0,"Выходной",IF(AB92&lt;&gt;0,"Работал","")))</f>
        <v/>
      </c>
      <c r="AC18" s="115" t="str">
        <f t="shared" si="181"/>
        <v>Работал</v>
      </c>
      <c r="AD18" s="115" t="str">
        <f t="shared" si="181"/>
        <v>Работал</v>
      </c>
      <c r="AE18" s="115" t="str">
        <f t="shared" si="181"/>
        <v>Работал</v>
      </c>
      <c r="AF18" s="115" t="str">
        <f t="shared" si="181"/>
        <v>Работал</v>
      </c>
      <c r="AG18" s="115" t="str">
        <f t="shared" si="181"/>
        <v>Работал</v>
      </c>
      <c r="AH18" s="133" t="str">
        <f t="shared" si="181"/>
        <v/>
      </c>
      <c r="AI18" s="115" t="str">
        <f t="shared" si="181"/>
        <v/>
      </c>
      <c r="AJ18" s="115" t="str">
        <f t="shared" si="181"/>
        <v/>
      </c>
    </row>
    <row r="19">
      <c r="A19" s="108">
        <v>23</v>
      </c>
      <c r="B19" s="113" t="str">
        <f>VLOOKUP($A19,Сотрудники!$A$3:$L$1202,2,0)</f>
        <v xml:space="preserve">Путилов Александр</v>
      </c>
      <c r="C19" s="113" t="str">
        <f>VLOOKUP($A19,Сотрудники!$A$3:$L$1202,8,0)</f>
        <v>Екатеринбург</v>
      </c>
      <c r="D19" s="115" t="str">
        <f t="shared" si="181"/>
        <v>Работал</v>
      </c>
      <c r="E19" s="115" t="str">
        <f t="shared" si="181"/>
        <v>Работал</v>
      </c>
      <c r="F19" s="133" t="str">
        <f t="shared" si="181"/>
        <v/>
      </c>
      <c r="G19" s="133" t="str">
        <f t="shared" si="181"/>
        <v/>
      </c>
      <c r="H19" s="115" t="str">
        <f t="shared" si="181"/>
        <v>Работал</v>
      </c>
      <c r="I19" s="115" t="str">
        <f t="shared" si="181"/>
        <v>Работал</v>
      </c>
      <c r="J19" s="115" t="str">
        <f t="shared" si="181"/>
        <v>Работал</v>
      </c>
      <c r="K19" s="115" t="str">
        <f t="shared" si="181"/>
        <v>Работал</v>
      </c>
      <c r="L19" s="115" t="str">
        <f t="shared" si="181"/>
        <v>Работал</v>
      </c>
      <c r="M19" s="133" t="str">
        <f t="shared" si="181"/>
        <v/>
      </c>
      <c r="N19" s="133" t="str">
        <f t="shared" si="181"/>
        <v/>
      </c>
      <c r="O19" s="115" t="str">
        <f t="shared" si="181"/>
        <v>Работал</v>
      </c>
      <c r="P19" s="115" t="str">
        <f t="shared" si="181"/>
        <v>Работал</v>
      </c>
      <c r="Q19" s="115" t="str">
        <f t="shared" si="181"/>
        <v>Работал</v>
      </c>
      <c r="R19" s="115" t="str">
        <f t="shared" si="181"/>
        <v>Работал</v>
      </c>
      <c r="S19" s="115" t="str">
        <f t="shared" si="181"/>
        <v>Работал</v>
      </c>
      <c r="T19" s="133" t="str">
        <f t="shared" si="181"/>
        <v/>
      </c>
      <c r="U19" s="133" t="str">
        <f t="shared" si="181"/>
        <v/>
      </c>
      <c r="V19" s="115" t="str">
        <f t="shared" si="181"/>
        <v>Работал</v>
      </c>
      <c r="W19" s="115" t="str">
        <f t="shared" si="181"/>
        <v>Работал</v>
      </c>
      <c r="X19" s="115" t="str">
        <f t="shared" si="181"/>
        <v>Работал</v>
      </c>
      <c r="Y19" s="115" t="str">
        <f t="shared" si="181"/>
        <v>Работал</v>
      </c>
      <c r="Z19" s="115" t="str">
        <f t="shared" si="181"/>
        <v>Работал</v>
      </c>
      <c r="AA19" s="133" t="str">
        <f t="shared" si="181"/>
        <v/>
      </c>
      <c r="AB19" s="133" t="str">
        <f t="shared" si="181"/>
        <v/>
      </c>
      <c r="AC19" s="115" t="str">
        <f t="shared" si="181"/>
        <v>Работал</v>
      </c>
      <c r="AD19" s="115" t="str">
        <f t="shared" si="181"/>
        <v>Работал</v>
      </c>
      <c r="AE19" s="115" t="str">
        <f t="shared" si="181"/>
        <v>Работал</v>
      </c>
      <c r="AF19" s="115" t="str">
        <f t="shared" si="181"/>
        <v>Работал</v>
      </c>
      <c r="AG19" s="115" t="str">
        <f t="shared" si="181"/>
        <v>Работал</v>
      </c>
      <c r="AH19" s="133" t="str">
        <f t="shared" si="181"/>
        <v/>
      </c>
      <c r="AI19" s="115" t="str">
        <f t="shared" si="181"/>
        <v/>
      </c>
      <c r="AJ19" s="115" t="str">
        <f t="shared" si="181"/>
        <v/>
      </c>
    </row>
    <row r="20">
      <c r="A20" s="108">
        <v>24</v>
      </c>
      <c r="B20" s="113" t="str">
        <f>VLOOKUP($A20,Сотрудники!$A$3:$L$1202,2,0)</f>
        <v xml:space="preserve">Цыганкова Анастасия</v>
      </c>
      <c r="C20" s="113" t="str">
        <f>VLOOKUP($A20,Сотрудники!$A$3:$L$1202,8,0)</f>
        <v>Москва</v>
      </c>
      <c r="D20" s="115" t="str">
        <f t="shared" si="181"/>
        <v>Работал</v>
      </c>
      <c r="E20" s="115" t="str">
        <f t="shared" si="181"/>
        <v>Работал</v>
      </c>
      <c r="F20" s="133" t="str">
        <f t="shared" si="181"/>
        <v/>
      </c>
      <c r="G20" s="133" t="str">
        <f t="shared" si="181"/>
        <v/>
      </c>
      <c r="H20" s="115" t="str">
        <f t="shared" si="181"/>
        <v>Работал</v>
      </c>
      <c r="I20" s="115" t="str">
        <f t="shared" si="181"/>
        <v>Работал</v>
      </c>
      <c r="J20" s="115" t="str">
        <f t="shared" si="181"/>
        <v>Работал</v>
      </c>
      <c r="K20" s="115" t="str">
        <f t="shared" si="181"/>
        <v>Работал</v>
      </c>
      <c r="L20" s="115" t="str">
        <f t="shared" si="181"/>
        <v>Работал</v>
      </c>
      <c r="M20" s="133" t="str">
        <f t="shared" si="181"/>
        <v/>
      </c>
      <c r="N20" s="133" t="str">
        <f t="shared" si="181"/>
        <v/>
      </c>
      <c r="O20" s="115" t="str">
        <f t="shared" si="181"/>
        <v>Работал</v>
      </c>
      <c r="P20" s="115" t="str">
        <f t="shared" si="181"/>
        <v>Работал</v>
      </c>
      <c r="Q20" s="115" t="str">
        <f t="shared" si="181"/>
        <v>Работал</v>
      </c>
      <c r="R20" s="115" t="str">
        <f t="shared" si="181"/>
        <v>Работал</v>
      </c>
      <c r="S20" s="115" t="str">
        <f t="shared" si="181"/>
        <v>Работал</v>
      </c>
      <c r="T20" s="133" t="str">
        <f t="shared" si="181"/>
        <v/>
      </c>
      <c r="U20" s="133" t="str">
        <f t="shared" si="181"/>
        <v/>
      </c>
      <c r="V20" s="115" t="str">
        <f t="shared" si="181"/>
        <v>Работал</v>
      </c>
      <c r="W20" s="115" t="str">
        <f t="shared" si="181"/>
        <v>Работал</v>
      </c>
      <c r="X20" s="115" t="str">
        <f t="shared" si="181"/>
        <v>Работал</v>
      </c>
      <c r="Y20" s="115" t="str">
        <f t="shared" si="181"/>
        <v>Работал</v>
      </c>
      <c r="Z20" s="115" t="str">
        <f t="shared" si="181"/>
        <v>Работал</v>
      </c>
      <c r="AA20" s="133" t="str">
        <f t="shared" si="181"/>
        <v/>
      </c>
      <c r="AB20" s="133" t="str">
        <f t="shared" si="181"/>
        <v/>
      </c>
      <c r="AC20" s="115" t="str">
        <f t="shared" si="181"/>
        <v>Работал</v>
      </c>
      <c r="AD20" s="115" t="str">
        <f t="shared" si="181"/>
        <v>Работал</v>
      </c>
      <c r="AE20" s="115" t="str">
        <f t="shared" si="181"/>
        <v>Работал</v>
      </c>
      <c r="AF20" s="115" t="str">
        <f t="shared" si="181"/>
        <v>Работал</v>
      </c>
      <c r="AG20" s="115" t="str">
        <f t="shared" si="181"/>
        <v>Работал</v>
      </c>
      <c r="AH20" s="133" t="str">
        <f t="shared" si="181"/>
        <v/>
      </c>
      <c r="AI20" s="115" t="str">
        <f t="shared" si="181"/>
        <v/>
      </c>
      <c r="AJ20" s="115" t="str">
        <f t="shared" si="181"/>
        <v/>
      </c>
    </row>
    <row r="21">
      <c r="A21" s="108">
        <v>25</v>
      </c>
      <c r="B21" s="113" t="str">
        <f>VLOOKUP($A21,Сотрудники!$A$3:$L$1202,2,0)</f>
        <v xml:space="preserve">Беседин Игорь</v>
      </c>
      <c r="C21" s="113" t="str">
        <f>VLOOKUP($A21,Сотрудники!$A$3:$L$1202,8,0)</f>
        <v xml:space="preserve">Нижний Новгород</v>
      </c>
      <c r="D21" s="115" t="str">
        <f t="shared" si="181"/>
        <v>Работал</v>
      </c>
      <c r="E21" s="115" t="str">
        <f t="shared" si="181"/>
        <v>Работал</v>
      </c>
      <c r="F21" s="133" t="str">
        <f t="shared" si="181"/>
        <v/>
      </c>
      <c r="G21" s="133" t="str">
        <f t="shared" si="181"/>
        <v/>
      </c>
      <c r="H21" s="115" t="str">
        <f t="shared" si="181"/>
        <v>Работал</v>
      </c>
      <c r="I21" s="115" t="str">
        <f t="shared" si="181"/>
        <v>Работал</v>
      </c>
      <c r="J21" s="115" t="str">
        <f t="shared" si="181"/>
        <v>Работал</v>
      </c>
      <c r="K21" s="115" t="str">
        <f t="shared" si="181"/>
        <v>Работал</v>
      </c>
      <c r="L21" s="115" t="str">
        <f t="shared" si="181"/>
        <v>Работал</v>
      </c>
      <c r="M21" s="133" t="str">
        <f t="shared" si="181"/>
        <v/>
      </c>
      <c r="N21" s="133" t="str">
        <f t="shared" si="181"/>
        <v/>
      </c>
      <c r="O21" s="115" t="str">
        <f t="shared" si="181"/>
        <v>Работал</v>
      </c>
      <c r="P21" s="115" t="str">
        <f t="shared" si="181"/>
        <v>Работал</v>
      </c>
      <c r="Q21" s="115" t="str">
        <f t="shared" si="181"/>
        <v>Работал</v>
      </c>
      <c r="R21" s="115" t="str">
        <f t="shared" si="181"/>
        <v>Работал</v>
      </c>
      <c r="S21" s="115" t="str">
        <f t="shared" si="181"/>
        <v>Работал</v>
      </c>
      <c r="T21" s="133" t="str">
        <f t="shared" si="181"/>
        <v/>
      </c>
      <c r="U21" s="133" t="str">
        <f t="shared" si="181"/>
        <v/>
      </c>
      <c r="V21" s="115" t="str">
        <f t="shared" si="181"/>
        <v>Работал</v>
      </c>
      <c r="W21" s="115" t="str">
        <f t="shared" si="181"/>
        <v>Работал</v>
      </c>
      <c r="X21" s="115" t="str">
        <f t="shared" si="181"/>
        <v>Работал</v>
      </c>
      <c r="Y21" s="115" t="str">
        <f t="shared" si="181"/>
        <v>Работал</v>
      </c>
      <c r="Z21" s="115" t="str">
        <f t="shared" si="181"/>
        <v>Работал</v>
      </c>
      <c r="AA21" s="133" t="str">
        <f t="shared" si="181"/>
        <v/>
      </c>
      <c r="AB21" s="133" t="str">
        <f t="shared" si="181"/>
        <v/>
      </c>
      <c r="AC21" s="115" t="str">
        <f t="shared" si="181"/>
        <v>Работал</v>
      </c>
      <c r="AD21" s="115" t="str">
        <f t="shared" si="181"/>
        <v>Работал</v>
      </c>
      <c r="AE21" s="115" t="str">
        <f t="shared" si="181"/>
        <v>Работал</v>
      </c>
      <c r="AF21" s="115" t="str">
        <f t="shared" si="181"/>
        <v>Работал</v>
      </c>
      <c r="AG21" s="115" t="str">
        <f t="shared" si="181"/>
        <v>Работал</v>
      </c>
      <c r="AH21" s="133" t="str">
        <f t="shared" si="181"/>
        <v/>
      </c>
      <c r="AI21" s="115" t="str">
        <f t="shared" si="181"/>
        <v/>
      </c>
      <c r="AJ21" s="115" t="str">
        <f t="shared" si="181"/>
        <v/>
      </c>
    </row>
    <row r="22">
      <c r="A22" s="108">
        <v>26</v>
      </c>
      <c r="B22" s="113" t="str">
        <f>VLOOKUP($A22,Сотрудники!$A$3:$L$1202,2,0)</f>
        <v xml:space="preserve">Молчанов Роман</v>
      </c>
      <c r="C22" s="113" t="str">
        <f>VLOOKUP($A22,Сотрудники!$A$3:$L$1202,8,0)</f>
        <v>Москва</v>
      </c>
      <c r="D22" s="115" t="str">
        <f t="shared" si="181"/>
        <v>Работал</v>
      </c>
      <c r="E22" s="115" t="str">
        <f t="shared" si="181"/>
        <v>Работал</v>
      </c>
      <c r="F22" s="133" t="str">
        <f t="shared" si="181"/>
        <v/>
      </c>
      <c r="G22" s="133" t="str">
        <f t="shared" si="181"/>
        <v/>
      </c>
      <c r="H22" s="115" t="str">
        <f t="shared" si="181"/>
        <v>Работал</v>
      </c>
      <c r="I22" s="115" t="str">
        <f t="shared" si="181"/>
        <v>Работал</v>
      </c>
      <c r="J22" s="115" t="str">
        <f t="shared" si="181"/>
        <v>Работал</v>
      </c>
      <c r="K22" s="115" t="str">
        <f t="shared" si="181"/>
        <v>Работал</v>
      </c>
      <c r="L22" s="115" t="str">
        <f t="shared" si="181"/>
        <v>Работал</v>
      </c>
      <c r="M22" s="133" t="str">
        <f t="shared" si="181"/>
        <v/>
      </c>
      <c r="N22" s="133" t="str">
        <f t="shared" si="181"/>
        <v/>
      </c>
      <c r="O22" s="115" t="str">
        <f t="shared" si="181"/>
        <v>Работал</v>
      </c>
      <c r="P22" s="115" t="str">
        <f t="shared" si="181"/>
        <v>Работал</v>
      </c>
      <c r="Q22" s="115" t="str">
        <f t="shared" si="181"/>
        <v>Работал</v>
      </c>
      <c r="R22" s="115" t="str">
        <f t="shared" si="181"/>
        <v>Работал</v>
      </c>
      <c r="S22" s="115" t="str">
        <f t="shared" si="181"/>
        <v>Работал</v>
      </c>
      <c r="T22" s="133" t="str">
        <f t="shared" si="181"/>
        <v/>
      </c>
      <c r="U22" s="133" t="str">
        <f t="shared" si="181"/>
        <v/>
      </c>
      <c r="V22" s="115" t="str">
        <f t="shared" si="181"/>
        <v>Работал</v>
      </c>
      <c r="W22" s="115" t="str">
        <f t="shared" si="181"/>
        <v>Работал</v>
      </c>
      <c r="X22" s="115" t="str">
        <f t="shared" si="181"/>
        <v>Работал</v>
      </c>
      <c r="Y22" s="115" t="str">
        <f t="shared" si="181"/>
        <v>Работал</v>
      </c>
      <c r="Z22" s="115" t="str">
        <f t="shared" si="181"/>
        <v>Работал</v>
      </c>
      <c r="AA22" s="133" t="str">
        <f t="shared" si="181"/>
        <v/>
      </c>
      <c r="AB22" s="133" t="str">
        <f t="shared" si="181"/>
        <v/>
      </c>
      <c r="AC22" s="115" t="str">
        <f t="shared" si="181"/>
        <v>Работал</v>
      </c>
      <c r="AD22" s="115" t="str">
        <f t="shared" si="181"/>
        <v>Работал</v>
      </c>
      <c r="AE22" s="115" t="str">
        <f t="shared" si="181"/>
        <v>Работал</v>
      </c>
      <c r="AF22" s="115" t="str">
        <f t="shared" si="181"/>
        <v>Работал</v>
      </c>
      <c r="AG22" s="115" t="str">
        <f t="shared" si="181"/>
        <v>Работал</v>
      </c>
      <c r="AH22" s="133" t="str">
        <f t="shared" si="181"/>
        <v/>
      </c>
      <c r="AI22" s="115" t="str">
        <f t="shared" si="181"/>
        <v/>
      </c>
      <c r="AJ22" s="115" t="str">
        <f t="shared" si="181"/>
        <v/>
      </c>
    </row>
    <row r="23">
      <c r="A23" s="108">
        <v>27</v>
      </c>
      <c r="B23" s="113" t="str">
        <f>VLOOKUP($A23,Сотрудники!$A$3:$L$1202,2,0)</f>
        <v xml:space="preserve">Пузанов Андрей</v>
      </c>
      <c r="C23" s="113" t="str">
        <f>VLOOKUP($A23,Сотрудники!$A$3:$L$1202,8,0)</f>
        <v>Москва</v>
      </c>
      <c r="D23" s="115" t="str">
        <f t="shared" si="181"/>
        <v>Работал</v>
      </c>
      <c r="E23" s="115" t="str">
        <f t="shared" si="181"/>
        <v>Работал</v>
      </c>
      <c r="F23" s="133" t="str">
        <f t="shared" si="181"/>
        <v/>
      </c>
      <c r="G23" s="133" t="str">
        <f t="shared" si="181"/>
        <v/>
      </c>
      <c r="H23" s="115" t="str">
        <f t="shared" si="181"/>
        <v>Работал</v>
      </c>
      <c r="I23" s="115" t="str">
        <f t="shared" si="181"/>
        <v>Работал</v>
      </c>
      <c r="J23" s="115" t="str">
        <f t="shared" si="181"/>
        <v>Работал</v>
      </c>
      <c r="K23" s="115" t="str">
        <f t="shared" si="181"/>
        <v>Работал</v>
      </c>
      <c r="L23" s="115" t="str">
        <f t="shared" si="181"/>
        <v>Работал</v>
      </c>
      <c r="M23" s="133" t="str">
        <f t="shared" si="181"/>
        <v/>
      </c>
      <c r="N23" s="133" t="str">
        <f t="shared" si="181"/>
        <v/>
      </c>
      <c r="O23" s="115" t="str">
        <f t="shared" si="181"/>
        <v>Работал</v>
      </c>
      <c r="P23" s="115" t="str">
        <f t="shared" si="181"/>
        <v>Работал</v>
      </c>
      <c r="Q23" s="115" t="str">
        <f t="shared" si="181"/>
        <v>Работал</v>
      </c>
      <c r="R23" s="115" t="str">
        <f t="shared" si="181"/>
        <v>Работал</v>
      </c>
      <c r="S23" s="115" t="str">
        <f t="shared" si="181"/>
        <v>Работал</v>
      </c>
      <c r="T23" s="133" t="str">
        <f t="shared" si="181"/>
        <v/>
      </c>
      <c r="U23" s="133" t="str">
        <f t="shared" si="181"/>
        <v/>
      </c>
      <c r="V23" s="115" t="str">
        <f t="shared" si="181"/>
        <v>Работал</v>
      </c>
      <c r="W23" s="115" t="str">
        <f t="shared" si="181"/>
        <v>Работал</v>
      </c>
      <c r="X23" s="115" t="str">
        <f t="shared" si="181"/>
        <v>Работал</v>
      </c>
      <c r="Y23" s="115" t="str">
        <f t="shared" si="181"/>
        <v>Работал</v>
      </c>
      <c r="Z23" s="115" t="str">
        <f t="shared" si="181"/>
        <v>Работал</v>
      </c>
      <c r="AA23" s="133" t="str">
        <f t="shared" si="181"/>
        <v/>
      </c>
      <c r="AB23" s="133" t="str">
        <f t="shared" si="181"/>
        <v/>
      </c>
      <c r="AC23" s="115" t="str">
        <f t="shared" si="181"/>
        <v>Работал</v>
      </c>
      <c r="AD23" s="115" t="str">
        <f t="shared" si="181"/>
        <v>Работал</v>
      </c>
      <c r="AE23" s="115" t="str">
        <f t="shared" si="181"/>
        <v>Работал</v>
      </c>
      <c r="AF23" s="115" t="str">
        <f t="shared" si="181"/>
        <v>Работал</v>
      </c>
      <c r="AG23" s="115" t="str">
        <f t="shared" si="181"/>
        <v>Работал</v>
      </c>
      <c r="AH23" s="133" t="str">
        <f t="shared" si="181"/>
        <v/>
      </c>
      <c r="AI23" s="115" t="str">
        <f t="shared" si="181"/>
        <v/>
      </c>
      <c r="AJ23" s="115" t="str">
        <f t="shared" si="181"/>
        <v/>
      </c>
    </row>
    <row r="24">
      <c r="A24" s="108">
        <v>28</v>
      </c>
      <c r="B24" s="113" t="str">
        <f>VLOOKUP($A24,Сотрудники!$A$3:$L$1202,2,0)</f>
        <v xml:space="preserve">Хотулев Дмитрий</v>
      </c>
      <c r="C24" s="113" t="str">
        <f>VLOOKUP($A24,Сотрудники!$A$3:$L$1202,8,0)</f>
        <v>Саратов</v>
      </c>
      <c r="D24" s="115" t="str">
        <f t="shared" si="181"/>
        <v>Работал</v>
      </c>
      <c r="E24" s="115" t="str">
        <f t="shared" si="181"/>
        <v>Работал</v>
      </c>
      <c r="F24" s="133" t="str">
        <f t="shared" si="181"/>
        <v/>
      </c>
      <c r="G24" s="133" t="str">
        <f t="shared" si="181"/>
        <v/>
      </c>
      <c r="H24" s="115" t="str">
        <f t="shared" si="181"/>
        <v>Работал</v>
      </c>
      <c r="I24" s="115" t="str">
        <f t="shared" si="181"/>
        <v>Работал</v>
      </c>
      <c r="J24" s="115" t="str">
        <f t="shared" si="181"/>
        <v>Работал</v>
      </c>
      <c r="K24" s="115" t="str">
        <f t="shared" si="181"/>
        <v>Работал</v>
      </c>
      <c r="L24" s="115" t="str">
        <f t="shared" si="181"/>
        <v>Работал</v>
      </c>
      <c r="M24" s="133" t="str">
        <f t="shared" si="181"/>
        <v/>
      </c>
      <c r="N24" s="133" t="str">
        <f t="shared" si="181"/>
        <v/>
      </c>
      <c r="O24" s="115" t="str">
        <f t="shared" si="181"/>
        <v>Работал</v>
      </c>
      <c r="P24" s="115" t="str">
        <f t="shared" si="181"/>
        <v>Работал</v>
      </c>
      <c r="Q24" s="115" t="str">
        <f t="shared" si="181"/>
        <v>Работал</v>
      </c>
      <c r="R24" s="115" t="str">
        <f t="shared" si="181"/>
        <v>Работал</v>
      </c>
      <c r="S24" s="115" t="str">
        <f t="shared" si="181"/>
        <v>Работал</v>
      </c>
      <c r="T24" s="133" t="str">
        <f t="shared" si="181"/>
        <v/>
      </c>
      <c r="U24" s="133" t="str">
        <f t="shared" si="181"/>
        <v/>
      </c>
      <c r="V24" s="115" t="str">
        <f t="shared" si="181"/>
        <v>Работал</v>
      </c>
      <c r="W24" s="115" t="str">
        <f t="shared" si="181"/>
        <v>Работал</v>
      </c>
      <c r="X24" s="115" t="str">
        <f t="shared" si="181"/>
        <v>Работал</v>
      </c>
      <c r="Y24" s="115" t="str">
        <f t="shared" si="181"/>
        <v>Работал</v>
      </c>
      <c r="Z24" s="115" t="str">
        <f t="shared" si="181"/>
        <v>Работал</v>
      </c>
      <c r="AA24" s="133" t="str">
        <f t="shared" si="181"/>
        <v/>
      </c>
      <c r="AB24" s="133" t="str">
        <f t="shared" si="181"/>
        <v/>
      </c>
      <c r="AC24" s="115" t="str">
        <f t="shared" si="181"/>
        <v>Работал</v>
      </c>
      <c r="AD24" s="115" t="str">
        <f t="shared" si="181"/>
        <v>Работал</v>
      </c>
      <c r="AE24" s="115" t="str">
        <f t="shared" si="181"/>
        <v>Работал</v>
      </c>
      <c r="AF24" s="115" t="str">
        <f t="shared" si="181"/>
        <v>Работал</v>
      </c>
      <c r="AG24" s="115" t="str">
        <f t="shared" si="181"/>
        <v>Работал</v>
      </c>
      <c r="AH24" s="133" t="str">
        <f t="shared" si="181"/>
        <v/>
      </c>
      <c r="AI24" s="115" t="str">
        <f t="shared" si="181"/>
        <v/>
      </c>
      <c r="AJ24" s="115" t="str">
        <f t="shared" si="181"/>
        <v/>
      </c>
    </row>
    <row r="25">
      <c r="A25" s="108">
        <v>30</v>
      </c>
      <c r="B25" s="113" t="str">
        <f>VLOOKUP($A25,Сотрудники!$A$3:$L$1202,2,0)</f>
        <v xml:space="preserve">Тарасов Алексей</v>
      </c>
      <c r="C25" s="113" t="str">
        <f>VLOOKUP($A25,Сотрудники!$A$3:$L$1202,8,0)</f>
        <v>СПБ</v>
      </c>
      <c r="D25" s="115" t="str">
        <f t="shared" si="181"/>
        <v>Работал</v>
      </c>
      <c r="E25" s="115" t="str">
        <f t="shared" si="181"/>
        <v>Работал</v>
      </c>
      <c r="F25" s="133" t="str">
        <f t="shared" si="181"/>
        <v/>
      </c>
      <c r="G25" s="133" t="str">
        <f t="shared" si="181"/>
        <v/>
      </c>
      <c r="H25" s="115" t="str">
        <f t="shared" si="181"/>
        <v>Работал</v>
      </c>
      <c r="I25" s="115" t="str">
        <f t="shared" si="181"/>
        <v>Работал</v>
      </c>
      <c r="J25" s="115" t="str">
        <f t="shared" si="181"/>
        <v>Работал</v>
      </c>
      <c r="K25" s="115" t="str">
        <f t="shared" si="181"/>
        <v>Работал</v>
      </c>
      <c r="L25" s="115" t="str">
        <f t="shared" si="181"/>
        <v>Работал</v>
      </c>
      <c r="M25" s="133" t="str">
        <f t="shared" si="181"/>
        <v/>
      </c>
      <c r="N25" s="133" t="str">
        <f t="shared" si="181"/>
        <v/>
      </c>
      <c r="O25" s="115" t="str">
        <f t="shared" si="181"/>
        <v>Работал</v>
      </c>
      <c r="P25" s="115" t="str">
        <f t="shared" si="181"/>
        <v>Работал</v>
      </c>
      <c r="Q25" s="115" t="str">
        <f t="shared" si="181"/>
        <v>Работал</v>
      </c>
      <c r="R25" s="115" t="str">
        <f t="shared" si="181"/>
        <v>Работал</v>
      </c>
      <c r="S25" s="115" t="str">
        <f t="shared" si="181"/>
        <v>Работал</v>
      </c>
      <c r="T25" s="133" t="str">
        <f t="shared" si="181"/>
        <v/>
      </c>
      <c r="U25" s="133" t="str">
        <f t="shared" si="181"/>
        <v/>
      </c>
      <c r="V25" s="115" t="str">
        <f t="shared" si="181"/>
        <v>Работал</v>
      </c>
      <c r="W25" s="115" t="str">
        <f t="shared" si="181"/>
        <v>Работал</v>
      </c>
      <c r="X25" s="115" t="str">
        <f t="shared" si="181"/>
        <v>Работал</v>
      </c>
      <c r="Y25" s="115" t="str">
        <f t="shared" si="181"/>
        <v>Работал</v>
      </c>
      <c r="Z25" s="115" t="str">
        <f t="shared" si="181"/>
        <v>Работал</v>
      </c>
      <c r="AA25" s="133" t="str">
        <f t="shared" si="181"/>
        <v/>
      </c>
      <c r="AB25" s="133" t="str">
        <f t="shared" si="181"/>
        <v/>
      </c>
      <c r="AC25" s="115" t="str">
        <f t="shared" si="181"/>
        <v>Работал</v>
      </c>
      <c r="AD25" s="115" t="str">
        <f t="shared" si="181"/>
        <v>Работал</v>
      </c>
      <c r="AE25" s="115" t="str">
        <f t="shared" si="181"/>
        <v>Работал</v>
      </c>
      <c r="AF25" s="115" t="str">
        <f t="shared" si="181"/>
        <v>Работал</v>
      </c>
      <c r="AG25" s="115" t="str">
        <f t="shared" si="181"/>
        <v>Работал</v>
      </c>
      <c r="AH25" s="133" t="str">
        <f t="shared" si="181"/>
        <v/>
      </c>
      <c r="AI25" s="115" t="str">
        <f t="shared" si="181"/>
        <v/>
      </c>
      <c r="AJ25" s="115" t="str">
        <f t="shared" si="181"/>
        <v/>
      </c>
    </row>
    <row r="26">
      <c r="A26" s="108">
        <v>31</v>
      </c>
      <c r="B26" s="113" t="str">
        <f>VLOOKUP($A26,Сотрудники!$A$3:$L$1202,2,0)</f>
        <v xml:space="preserve">Саринков Андрей</v>
      </c>
      <c r="C26" s="113" t="str">
        <f>VLOOKUP($A26,Сотрудники!$A$3:$L$1202,8,0)</f>
        <v>Москва</v>
      </c>
      <c r="D26" s="115" t="str">
        <f t="shared" si="181"/>
        <v>Работал</v>
      </c>
      <c r="E26" s="115" t="str">
        <f t="shared" si="181"/>
        <v>Работал</v>
      </c>
      <c r="F26" s="133" t="str">
        <f t="shared" si="181"/>
        <v/>
      </c>
      <c r="G26" s="133" t="str">
        <f t="shared" si="181"/>
        <v/>
      </c>
      <c r="H26" s="115" t="str">
        <f t="shared" si="181"/>
        <v>Работал</v>
      </c>
      <c r="I26" s="115" t="str">
        <f t="shared" si="181"/>
        <v>Работал</v>
      </c>
      <c r="J26" s="115" t="str">
        <f t="shared" si="181"/>
        <v>Работал</v>
      </c>
      <c r="K26" s="115" t="str">
        <f t="shared" si="181"/>
        <v>Работал</v>
      </c>
      <c r="L26" s="115" t="str">
        <f t="shared" si="181"/>
        <v>Работал</v>
      </c>
      <c r="M26" s="133" t="str">
        <f t="shared" si="181"/>
        <v/>
      </c>
      <c r="N26" s="133" t="str">
        <f t="shared" si="181"/>
        <v/>
      </c>
      <c r="O26" s="115" t="str">
        <f t="shared" si="181"/>
        <v>Работал</v>
      </c>
      <c r="P26" s="115" t="str">
        <f t="shared" si="181"/>
        <v>Работал</v>
      </c>
      <c r="Q26" s="115" t="str">
        <f t="shared" si="181"/>
        <v>Работал</v>
      </c>
      <c r="R26" s="115" t="str">
        <f t="shared" si="181"/>
        <v>Работал</v>
      </c>
      <c r="S26" s="115" t="str">
        <f t="shared" ref="S26:AJ26" si="182">IF(ISBLANK(S100),"",IF(S100=0,"Выходной",IF(S100&lt;&gt;0,"Работал","")))</f>
        <v>Работал</v>
      </c>
      <c r="T26" s="133" t="str">
        <f t="shared" si="182"/>
        <v/>
      </c>
      <c r="U26" s="133" t="str">
        <f t="shared" si="182"/>
        <v/>
      </c>
      <c r="V26" s="115" t="str">
        <f t="shared" si="182"/>
        <v>Работал</v>
      </c>
      <c r="W26" s="115" t="str">
        <f t="shared" si="182"/>
        <v>Работал</v>
      </c>
      <c r="X26" s="115" t="str">
        <f t="shared" si="182"/>
        <v>Работал</v>
      </c>
      <c r="Y26" s="115" t="str">
        <f t="shared" si="182"/>
        <v>Работал</v>
      </c>
      <c r="Z26" s="115" t="str">
        <f t="shared" si="182"/>
        <v>Работал</v>
      </c>
      <c r="AA26" s="133" t="str">
        <f t="shared" si="182"/>
        <v/>
      </c>
      <c r="AB26" s="133" t="str">
        <f t="shared" si="182"/>
        <v/>
      </c>
      <c r="AC26" s="115" t="str">
        <f t="shared" si="182"/>
        <v>Работал</v>
      </c>
      <c r="AD26" s="115" t="str">
        <f t="shared" si="182"/>
        <v>Работал</v>
      </c>
      <c r="AE26" s="115" t="str">
        <f t="shared" si="182"/>
        <v>Работал</v>
      </c>
      <c r="AF26" s="115" t="str">
        <f t="shared" si="182"/>
        <v>Работал</v>
      </c>
      <c r="AG26" s="115" t="str">
        <f t="shared" si="182"/>
        <v>Работал</v>
      </c>
      <c r="AH26" s="133" t="str">
        <f t="shared" si="182"/>
        <v/>
      </c>
      <c r="AI26" s="115" t="str">
        <f t="shared" si="182"/>
        <v/>
      </c>
      <c r="AJ26" s="115" t="str">
        <f t="shared" si="182"/>
        <v/>
      </c>
    </row>
    <row r="27">
      <c r="A27" s="108">
        <v>33</v>
      </c>
      <c r="B27" s="113" t="str">
        <f>VLOOKUP($A27,Сотрудники!$A$3:$L$1202,2,0)</f>
        <v xml:space="preserve">Киевский Сергей</v>
      </c>
      <c r="C27" s="113" t="str">
        <f>VLOOKUP($A27,Сотрудники!$A$3:$L$1202,8,0)</f>
        <v>Москва</v>
      </c>
      <c r="D27" s="115" t="str">
        <f t="shared" ref="D27:AJ55" si="183">IF(ISBLANK(D101),"",IF(D101=0,"Выходной",IF(D101&lt;&gt;0,"Работал","")))</f>
        <v>Работал</v>
      </c>
      <c r="E27" s="115" t="str">
        <f t="shared" si="183"/>
        <v>Работал</v>
      </c>
      <c r="F27" s="133" t="str">
        <f t="shared" si="183"/>
        <v/>
      </c>
      <c r="G27" s="133" t="str">
        <f t="shared" si="183"/>
        <v/>
      </c>
      <c r="H27" s="115" t="str">
        <f t="shared" si="183"/>
        <v>Работал</v>
      </c>
      <c r="I27" s="115" t="str">
        <f t="shared" si="183"/>
        <v>Работал</v>
      </c>
      <c r="J27" s="115" t="str">
        <f t="shared" si="183"/>
        <v>Работал</v>
      </c>
      <c r="K27" s="115" t="str">
        <f t="shared" si="183"/>
        <v/>
      </c>
      <c r="L27" s="115" t="str">
        <f t="shared" si="183"/>
        <v/>
      </c>
      <c r="M27" s="133" t="str">
        <f t="shared" si="183"/>
        <v>Работал</v>
      </c>
      <c r="N27" s="133" t="str">
        <f t="shared" si="183"/>
        <v/>
      </c>
      <c r="O27" s="115" t="str">
        <f t="shared" si="183"/>
        <v>Выходной</v>
      </c>
      <c r="P27" s="115" t="str">
        <f t="shared" si="183"/>
        <v>Выходной</v>
      </c>
      <c r="Q27" s="115" t="str">
        <f t="shared" si="183"/>
        <v>Выходной</v>
      </c>
      <c r="R27" s="115" t="str">
        <f t="shared" si="183"/>
        <v>Выходной</v>
      </c>
      <c r="S27" s="115" t="str">
        <f t="shared" si="183"/>
        <v>Выходной</v>
      </c>
      <c r="T27" s="133" t="str">
        <f t="shared" si="183"/>
        <v>Выходной</v>
      </c>
      <c r="U27" s="133" t="str">
        <f t="shared" si="183"/>
        <v>Выходной</v>
      </c>
      <c r="V27" s="115" t="str">
        <f t="shared" si="183"/>
        <v>Выходной</v>
      </c>
      <c r="W27" s="115" t="str">
        <f t="shared" si="183"/>
        <v>Выходной</v>
      </c>
      <c r="X27" s="115" t="str">
        <f t="shared" si="183"/>
        <v>Выходной</v>
      </c>
      <c r="Y27" s="115" t="str">
        <f t="shared" si="183"/>
        <v>Выходной</v>
      </c>
      <c r="Z27" s="115" t="str">
        <f t="shared" si="183"/>
        <v>Выходной</v>
      </c>
      <c r="AA27" s="133" t="str">
        <f t="shared" si="183"/>
        <v>Выходной</v>
      </c>
      <c r="AB27" s="133" t="str">
        <f t="shared" si="183"/>
        <v>Выходной</v>
      </c>
      <c r="AC27" s="115" t="str">
        <f t="shared" si="183"/>
        <v>Работал</v>
      </c>
      <c r="AD27" s="115" t="str">
        <f t="shared" si="183"/>
        <v>Работал</v>
      </c>
      <c r="AE27" s="115" t="str">
        <f t="shared" si="183"/>
        <v>Работал</v>
      </c>
      <c r="AF27" s="115" t="str">
        <f t="shared" si="183"/>
        <v>Работал</v>
      </c>
      <c r="AG27" s="115" t="str">
        <f t="shared" si="183"/>
        <v>Работал</v>
      </c>
      <c r="AH27" s="133" t="str">
        <f t="shared" si="183"/>
        <v/>
      </c>
      <c r="AI27" s="115" t="str">
        <f t="shared" si="183"/>
        <v/>
      </c>
      <c r="AJ27" s="115" t="str">
        <f t="shared" si="183"/>
        <v/>
      </c>
    </row>
    <row r="28">
      <c r="A28" s="108">
        <v>35</v>
      </c>
      <c r="B28" s="113" t="str">
        <f>VLOOKUP($A28,Сотрудники!$A$3:$L$1202,2,0)</f>
        <v xml:space="preserve">Дмитриев Николай</v>
      </c>
      <c r="C28" s="113" t="str">
        <f>VLOOKUP($A28,Сотрудники!$A$3:$L$1202,8,0)</f>
        <v>Москва</v>
      </c>
      <c r="D28" s="115" t="str">
        <f t="shared" si="183"/>
        <v>Работал</v>
      </c>
      <c r="E28" s="115" t="str">
        <f t="shared" si="183"/>
        <v>Работал</v>
      </c>
      <c r="F28" s="133" t="str">
        <f t="shared" si="183"/>
        <v/>
      </c>
      <c r="G28" s="133" t="str">
        <f t="shared" si="183"/>
        <v/>
      </c>
      <c r="H28" s="115" t="str">
        <f t="shared" si="183"/>
        <v>Работал</v>
      </c>
      <c r="I28" s="115" t="str">
        <f t="shared" si="183"/>
        <v>Выходной</v>
      </c>
      <c r="J28" s="115" t="str">
        <f t="shared" si="183"/>
        <v>Работал</v>
      </c>
      <c r="K28" s="115" t="str">
        <f t="shared" si="183"/>
        <v>Работал</v>
      </c>
      <c r="L28" s="115" t="str">
        <f t="shared" si="183"/>
        <v>Работал</v>
      </c>
      <c r="M28" s="133" t="str">
        <f t="shared" si="183"/>
        <v/>
      </c>
      <c r="N28" s="133" t="str">
        <f t="shared" si="183"/>
        <v/>
      </c>
      <c r="O28" s="115" t="str">
        <f t="shared" si="183"/>
        <v>Работал</v>
      </c>
      <c r="P28" s="115" t="str">
        <f t="shared" si="183"/>
        <v>Работал</v>
      </c>
      <c r="Q28" s="115" t="str">
        <f t="shared" si="183"/>
        <v>Работал</v>
      </c>
      <c r="R28" s="115" t="str">
        <f t="shared" si="183"/>
        <v>Работал</v>
      </c>
      <c r="S28" s="115" t="str">
        <f t="shared" si="183"/>
        <v>Работал</v>
      </c>
      <c r="T28" s="133" t="str">
        <f t="shared" si="183"/>
        <v/>
      </c>
      <c r="U28" s="133" t="str">
        <f t="shared" si="183"/>
        <v/>
      </c>
      <c r="V28" s="115" t="str">
        <f t="shared" si="183"/>
        <v>Работал</v>
      </c>
      <c r="W28" s="115" t="str">
        <f t="shared" si="183"/>
        <v>Работал</v>
      </c>
      <c r="X28" s="115" t="str">
        <f t="shared" si="183"/>
        <v>Работал</v>
      </c>
      <c r="Y28" s="115" t="str">
        <f t="shared" si="183"/>
        <v>Работал</v>
      </c>
      <c r="Z28" s="115" t="str">
        <f t="shared" si="183"/>
        <v>Работал</v>
      </c>
      <c r="AA28" s="133" t="str">
        <f t="shared" si="183"/>
        <v/>
      </c>
      <c r="AB28" s="133" t="str">
        <f t="shared" si="183"/>
        <v/>
      </c>
      <c r="AC28" s="115" t="str">
        <f t="shared" si="183"/>
        <v>Работал</v>
      </c>
      <c r="AD28" s="115" t="str">
        <f t="shared" si="183"/>
        <v>Работал</v>
      </c>
      <c r="AE28" s="115" t="str">
        <f t="shared" si="183"/>
        <v>Работал</v>
      </c>
      <c r="AF28" s="115" t="str">
        <f t="shared" si="183"/>
        <v>Работал</v>
      </c>
      <c r="AG28" s="115" t="str">
        <f t="shared" si="183"/>
        <v>Работал</v>
      </c>
      <c r="AH28" s="133" t="str">
        <f t="shared" si="183"/>
        <v/>
      </c>
      <c r="AI28" s="115" t="str">
        <f t="shared" si="183"/>
        <v/>
      </c>
      <c r="AJ28" s="115" t="str">
        <f t="shared" si="183"/>
        <v/>
      </c>
    </row>
    <row r="29">
      <c r="A29" s="108">
        <v>36</v>
      </c>
      <c r="B29" s="113" t="str">
        <f>VLOOKUP($A29,Сотрудники!$A$3:$L$1202,2,0)</f>
        <v xml:space="preserve">Юркин Николай</v>
      </c>
      <c r="C29" s="113" t="str">
        <f>VLOOKUP($A29,Сотрудники!$A$3:$L$1202,8,0)</f>
        <v>Москва</v>
      </c>
      <c r="D29" s="115" t="str">
        <f t="shared" si="183"/>
        <v>Работал</v>
      </c>
      <c r="E29" s="115" t="str">
        <f t="shared" si="183"/>
        <v>Работал</v>
      </c>
      <c r="F29" s="133" t="str">
        <f t="shared" si="183"/>
        <v/>
      </c>
      <c r="G29" s="133" t="str">
        <f t="shared" si="183"/>
        <v/>
      </c>
      <c r="H29" s="115" t="str">
        <f t="shared" si="183"/>
        <v>Работал</v>
      </c>
      <c r="I29" s="115" t="str">
        <f t="shared" si="183"/>
        <v>Работал</v>
      </c>
      <c r="J29" s="115" t="str">
        <f t="shared" si="183"/>
        <v>Работал</v>
      </c>
      <c r="K29" s="115" t="str">
        <f t="shared" si="183"/>
        <v>Работал</v>
      </c>
      <c r="L29" s="115" t="str">
        <f t="shared" si="183"/>
        <v>Работал</v>
      </c>
      <c r="M29" s="133" t="str">
        <f t="shared" si="183"/>
        <v/>
      </c>
      <c r="N29" s="133" t="str">
        <f t="shared" si="183"/>
        <v/>
      </c>
      <c r="O29" s="115" t="str">
        <f t="shared" si="183"/>
        <v>Работал</v>
      </c>
      <c r="P29" s="115" t="str">
        <f t="shared" si="183"/>
        <v>Работал</v>
      </c>
      <c r="Q29" s="115" t="str">
        <f t="shared" si="183"/>
        <v>Работал</v>
      </c>
      <c r="R29" s="115" t="str">
        <f t="shared" si="183"/>
        <v>Работал</v>
      </c>
      <c r="S29" s="115" t="str">
        <f t="shared" si="183"/>
        <v>Работал</v>
      </c>
      <c r="T29" s="133" t="str">
        <f t="shared" si="183"/>
        <v/>
      </c>
      <c r="U29" s="133" t="str">
        <f t="shared" si="183"/>
        <v/>
      </c>
      <c r="V29" s="115" t="str">
        <f t="shared" si="183"/>
        <v>Работал</v>
      </c>
      <c r="W29" s="115" t="str">
        <f t="shared" si="183"/>
        <v>Работал</v>
      </c>
      <c r="X29" s="115" t="str">
        <f t="shared" si="183"/>
        <v>Работал</v>
      </c>
      <c r="Y29" s="115" t="str">
        <f t="shared" si="183"/>
        <v>Работал</v>
      </c>
      <c r="Z29" s="115" t="str">
        <f t="shared" si="183"/>
        <v>Работал</v>
      </c>
      <c r="AA29" s="133" t="str">
        <f t="shared" si="183"/>
        <v/>
      </c>
      <c r="AB29" s="133" t="str">
        <f t="shared" si="183"/>
        <v/>
      </c>
      <c r="AC29" s="115" t="str">
        <f t="shared" si="183"/>
        <v>Работал</v>
      </c>
      <c r="AD29" s="115" t="str">
        <f t="shared" si="183"/>
        <v>Работал</v>
      </c>
      <c r="AE29" s="115" t="str">
        <f t="shared" si="183"/>
        <v>Работал</v>
      </c>
      <c r="AF29" s="115" t="str">
        <f t="shared" si="183"/>
        <v>Работал</v>
      </c>
      <c r="AG29" s="115" t="str">
        <f t="shared" si="183"/>
        <v>Работал</v>
      </c>
      <c r="AH29" s="133" t="str">
        <f t="shared" si="183"/>
        <v/>
      </c>
      <c r="AI29" s="115" t="str">
        <f t="shared" si="183"/>
        <v/>
      </c>
      <c r="AJ29" s="115" t="str">
        <f t="shared" si="183"/>
        <v/>
      </c>
    </row>
    <row r="30">
      <c r="A30" s="108">
        <v>37</v>
      </c>
      <c r="B30" s="113" t="str">
        <f>VLOOKUP($A30,Сотрудники!$A$3:$L$1202,2,0)</f>
        <v xml:space="preserve">Ионов Евгений</v>
      </c>
      <c r="C30" s="113" t="str">
        <f>VLOOKUP($A30,Сотрудники!$A$3:$L$1202,8,0)</f>
        <v>Москва</v>
      </c>
      <c r="D30" s="115" t="str">
        <f t="shared" si="183"/>
        <v>Работал</v>
      </c>
      <c r="E30" s="115" t="str">
        <f t="shared" si="183"/>
        <v>Работал</v>
      </c>
      <c r="F30" s="133" t="str">
        <f t="shared" si="183"/>
        <v/>
      </c>
      <c r="G30" s="133" t="str">
        <f t="shared" si="183"/>
        <v/>
      </c>
      <c r="H30" s="115" t="str">
        <f t="shared" si="183"/>
        <v>Работал</v>
      </c>
      <c r="I30" s="115" t="str">
        <f t="shared" si="183"/>
        <v>Работал</v>
      </c>
      <c r="J30" s="115" t="str">
        <f t="shared" si="183"/>
        <v>Работал</v>
      </c>
      <c r="K30" s="115" t="str">
        <f t="shared" si="183"/>
        <v>Работал</v>
      </c>
      <c r="L30" s="115" t="str">
        <f t="shared" si="183"/>
        <v>Работал</v>
      </c>
      <c r="M30" s="133" t="str">
        <f t="shared" si="183"/>
        <v/>
      </c>
      <c r="N30" s="133" t="str">
        <f t="shared" si="183"/>
        <v/>
      </c>
      <c r="O30" s="115" t="str">
        <f t="shared" si="183"/>
        <v>Работал</v>
      </c>
      <c r="P30" s="115" t="str">
        <f t="shared" si="183"/>
        <v>Работал</v>
      </c>
      <c r="Q30" s="115" t="str">
        <f t="shared" si="183"/>
        <v>Работал</v>
      </c>
      <c r="R30" s="115" t="str">
        <f t="shared" si="183"/>
        <v>Работал</v>
      </c>
      <c r="S30" s="115" t="str">
        <f t="shared" si="183"/>
        <v>Работал</v>
      </c>
      <c r="T30" s="133" t="str">
        <f t="shared" si="183"/>
        <v/>
      </c>
      <c r="U30" s="133" t="str">
        <f t="shared" si="183"/>
        <v/>
      </c>
      <c r="V30" s="115" t="str">
        <f t="shared" si="183"/>
        <v>Работал</v>
      </c>
      <c r="W30" s="115" t="str">
        <f t="shared" si="183"/>
        <v>Работал</v>
      </c>
      <c r="X30" s="115" t="str">
        <f t="shared" si="183"/>
        <v>Работал</v>
      </c>
      <c r="Y30" s="115" t="str">
        <f t="shared" si="183"/>
        <v>Работал</v>
      </c>
      <c r="Z30" s="115" t="str">
        <f t="shared" si="183"/>
        <v>Работал</v>
      </c>
      <c r="AA30" s="133" t="str">
        <f t="shared" si="183"/>
        <v/>
      </c>
      <c r="AB30" s="133" t="str">
        <f t="shared" si="183"/>
        <v/>
      </c>
      <c r="AC30" s="115" t="str">
        <f t="shared" si="183"/>
        <v>Работал</v>
      </c>
      <c r="AD30" s="115" t="str">
        <f t="shared" si="183"/>
        <v>Работал</v>
      </c>
      <c r="AE30" s="115" t="str">
        <f t="shared" si="183"/>
        <v>Работал</v>
      </c>
      <c r="AF30" s="115" t="str">
        <f t="shared" si="183"/>
        <v>Работал</v>
      </c>
      <c r="AG30" s="115" t="str">
        <f t="shared" si="183"/>
        <v>Работал</v>
      </c>
      <c r="AH30" s="133" t="str">
        <f t="shared" si="183"/>
        <v/>
      </c>
      <c r="AI30" s="115" t="str">
        <f t="shared" si="183"/>
        <v/>
      </c>
      <c r="AJ30" s="115" t="str">
        <f t="shared" si="183"/>
        <v/>
      </c>
    </row>
    <row r="31">
      <c r="A31" s="108">
        <v>38</v>
      </c>
      <c r="B31" s="113" t="str">
        <f>VLOOKUP($A31,Сотрудники!$A$3:$L$1202,2,0)</f>
        <v xml:space="preserve">Передков Константин</v>
      </c>
      <c r="C31" s="113" t="str">
        <f>VLOOKUP($A31,Сотрудники!$A$3:$L$1202,8,0)</f>
        <v>Москва</v>
      </c>
      <c r="D31" s="115" t="str">
        <f t="shared" si="183"/>
        <v>Выходной</v>
      </c>
      <c r="E31" s="115" t="str">
        <f t="shared" si="183"/>
        <v>Выходной</v>
      </c>
      <c r="F31" s="133" t="str">
        <f t="shared" si="183"/>
        <v>Выходной</v>
      </c>
      <c r="G31" s="133" t="str">
        <f t="shared" si="183"/>
        <v>Выходной</v>
      </c>
      <c r="H31" s="115" t="str">
        <f t="shared" si="183"/>
        <v>Работал</v>
      </c>
      <c r="I31" s="115" t="str">
        <f t="shared" si="183"/>
        <v>Работал</v>
      </c>
      <c r="J31" s="115" t="str">
        <f t="shared" si="183"/>
        <v>Работал</v>
      </c>
      <c r="K31" s="115" t="str">
        <f t="shared" si="183"/>
        <v>Работал</v>
      </c>
      <c r="L31" s="115" t="str">
        <f t="shared" si="183"/>
        <v>Работал</v>
      </c>
      <c r="M31" s="133" t="str">
        <f t="shared" si="183"/>
        <v/>
      </c>
      <c r="N31" s="133" t="str">
        <f t="shared" si="183"/>
        <v/>
      </c>
      <c r="O31" s="115" t="str">
        <f t="shared" si="183"/>
        <v>Работал</v>
      </c>
      <c r="P31" s="115" t="str">
        <f t="shared" si="183"/>
        <v>Работал</v>
      </c>
      <c r="Q31" s="115" t="str">
        <f t="shared" si="183"/>
        <v>Работал</v>
      </c>
      <c r="R31" s="115" t="str">
        <f t="shared" si="183"/>
        <v>Работал</v>
      </c>
      <c r="S31" s="115" t="str">
        <f t="shared" si="183"/>
        <v>Работал</v>
      </c>
      <c r="T31" s="133" t="str">
        <f t="shared" si="183"/>
        <v/>
      </c>
      <c r="U31" s="133" t="str">
        <f t="shared" si="183"/>
        <v/>
      </c>
      <c r="V31" s="115" t="str">
        <f t="shared" si="183"/>
        <v>Работал</v>
      </c>
      <c r="W31" s="115" t="str">
        <f t="shared" si="183"/>
        <v>Работал</v>
      </c>
      <c r="X31" s="115" t="str">
        <f t="shared" si="183"/>
        <v>Работал</v>
      </c>
      <c r="Y31" s="115" t="str">
        <f t="shared" si="183"/>
        <v>Работал</v>
      </c>
      <c r="Z31" s="115" t="str">
        <f t="shared" si="183"/>
        <v>Работал</v>
      </c>
      <c r="AA31" s="133" t="str">
        <f t="shared" si="183"/>
        <v/>
      </c>
      <c r="AB31" s="133" t="str">
        <f t="shared" si="183"/>
        <v/>
      </c>
      <c r="AC31" s="115" t="str">
        <f t="shared" si="183"/>
        <v>Работал</v>
      </c>
      <c r="AD31" s="115" t="str">
        <f t="shared" si="183"/>
        <v>Работал</v>
      </c>
      <c r="AE31" s="115" t="str">
        <f t="shared" si="183"/>
        <v>Работал</v>
      </c>
      <c r="AF31" s="115" t="str">
        <f t="shared" si="183"/>
        <v>Работал</v>
      </c>
      <c r="AG31" s="115" t="str">
        <f t="shared" si="183"/>
        <v>Работал</v>
      </c>
      <c r="AH31" s="133" t="str">
        <f t="shared" si="183"/>
        <v/>
      </c>
      <c r="AI31" s="115" t="str">
        <f t="shared" si="183"/>
        <v/>
      </c>
      <c r="AJ31" s="115" t="str">
        <f t="shared" si="183"/>
        <v/>
      </c>
    </row>
    <row r="32">
      <c r="A32" s="108">
        <v>40</v>
      </c>
      <c r="B32" s="113" t="str">
        <f>VLOOKUP($A32,Сотрудники!$A$3:$L$1202,2,0)</f>
        <v xml:space="preserve">Томских Виталий</v>
      </c>
      <c r="C32" s="113" t="str">
        <f>VLOOKUP($A32,Сотрудники!$A$3:$L$1202,8,0)</f>
        <v>Москва</v>
      </c>
      <c r="D32" s="115" t="str">
        <f t="shared" si="183"/>
        <v>Работал</v>
      </c>
      <c r="E32" s="115" t="str">
        <f t="shared" si="183"/>
        <v>Работал</v>
      </c>
      <c r="F32" s="133" t="str">
        <f t="shared" si="183"/>
        <v/>
      </c>
      <c r="G32" s="133" t="str">
        <f t="shared" si="183"/>
        <v/>
      </c>
      <c r="H32" s="115" t="str">
        <f t="shared" si="183"/>
        <v>Работал</v>
      </c>
      <c r="I32" s="115" t="str">
        <f t="shared" si="183"/>
        <v>Работал</v>
      </c>
      <c r="J32" s="115" t="str">
        <f t="shared" si="183"/>
        <v>Работал</v>
      </c>
      <c r="K32" s="115" t="str">
        <f t="shared" si="183"/>
        <v>Работал</v>
      </c>
      <c r="L32" s="115" t="str">
        <f t="shared" si="183"/>
        <v>Работал</v>
      </c>
      <c r="M32" s="133" t="str">
        <f t="shared" si="183"/>
        <v/>
      </c>
      <c r="N32" s="133" t="str">
        <f t="shared" si="183"/>
        <v/>
      </c>
      <c r="O32" s="115" t="str">
        <f t="shared" si="183"/>
        <v>Работал</v>
      </c>
      <c r="P32" s="115" t="str">
        <f t="shared" si="183"/>
        <v>Работал</v>
      </c>
      <c r="Q32" s="115" t="str">
        <f t="shared" si="183"/>
        <v>Работал</v>
      </c>
      <c r="R32" s="115" t="str">
        <f t="shared" si="183"/>
        <v>Работал</v>
      </c>
      <c r="S32" s="115" t="str">
        <f t="shared" si="183"/>
        <v>Работал</v>
      </c>
      <c r="T32" s="133" t="str">
        <f t="shared" si="183"/>
        <v/>
      </c>
      <c r="U32" s="133" t="str">
        <f t="shared" si="183"/>
        <v/>
      </c>
      <c r="V32" s="115" t="str">
        <f t="shared" si="183"/>
        <v>Работал</v>
      </c>
      <c r="W32" s="115" t="str">
        <f t="shared" si="183"/>
        <v>Работал</v>
      </c>
      <c r="X32" s="115" t="str">
        <f t="shared" si="183"/>
        <v>Работал</v>
      </c>
      <c r="Y32" s="115" t="str">
        <f t="shared" si="183"/>
        <v>Работал</v>
      </c>
      <c r="Z32" s="115" t="str">
        <f t="shared" si="183"/>
        <v>Работал</v>
      </c>
      <c r="AA32" s="133" t="str">
        <f t="shared" si="183"/>
        <v/>
      </c>
      <c r="AB32" s="133" t="str">
        <f t="shared" si="183"/>
        <v/>
      </c>
      <c r="AC32" s="115" t="str">
        <f t="shared" si="183"/>
        <v>Работал</v>
      </c>
      <c r="AD32" s="115" t="str">
        <f t="shared" si="183"/>
        <v>Работал</v>
      </c>
      <c r="AE32" s="115" t="str">
        <f t="shared" si="183"/>
        <v>Работал</v>
      </c>
      <c r="AF32" s="115" t="str">
        <f t="shared" si="183"/>
        <v>Работал</v>
      </c>
      <c r="AG32" s="115" t="str">
        <f t="shared" si="183"/>
        <v>Работал</v>
      </c>
      <c r="AH32" s="133" t="str">
        <f t="shared" si="183"/>
        <v/>
      </c>
      <c r="AI32" s="115" t="str">
        <f t="shared" si="183"/>
        <v/>
      </c>
      <c r="AJ32" s="115" t="str">
        <f t="shared" si="183"/>
        <v/>
      </c>
    </row>
    <row r="33">
      <c r="A33" s="108">
        <v>41</v>
      </c>
      <c r="B33" s="113" t="str">
        <f>VLOOKUP($A33,Сотрудники!$A$3:$L$1202,2,0)</f>
        <v xml:space="preserve">Новиков Роман</v>
      </c>
      <c r="C33" s="113" t="str">
        <f>VLOOKUP($A33,Сотрудники!$A$3:$L$1202,8,0)</f>
        <v>Москва</v>
      </c>
      <c r="D33" s="115" t="str">
        <f t="shared" si="183"/>
        <v>Работал</v>
      </c>
      <c r="E33" s="115" t="str">
        <f t="shared" si="183"/>
        <v>Работал</v>
      </c>
      <c r="F33" s="133" t="str">
        <f t="shared" si="183"/>
        <v/>
      </c>
      <c r="G33" s="133" t="str">
        <f t="shared" si="183"/>
        <v/>
      </c>
      <c r="H33" s="115" t="str">
        <f t="shared" si="183"/>
        <v>Работал</v>
      </c>
      <c r="I33" s="115" t="str">
        <f t="shared" si="183"/>
        <v>Работал</v>
      </c>
      <c r="J33" s="115" t="str">
        <f t="shared" si="183"/>
        <v>Работал</v>
      </c>
      <c r="K33" s="115" t="str">
        <f t="shared" si="183"/>
        <v>Работал</v>
      </c>
      <c r="L33" s="115" t="str">
        <f t="shared" si="183"/>
        <v>Работал</v>
      </c>
      <c r="M33" s="133" t="str">
        <f t="shared" si="183"/>
        <v/>
      </c>
      <c r="N33" s="133" t="str">
        <f t="shared" si="183"/>
        <v/>
      </c>
      <c r="O33" s="115" t="str">
        <f t="shared" si="183"/>
        <v>Работал</v>
      </c>
      <c r="P33" s="115" t="str">
        <f t="shared" si="183"/>
        <v>Работал</v>
      </c>
      <c r="Q33" s="115" t="str">
        <f t="shared" si="183"/>
        <v>Работал</v>
      </c>
      <c r="R33" s="115" t="str">
        <f t="shared" si="183"/>
        <v>Работал</v>
      </c>
      <c r="S33" s="115" t="str">
        <f t="shared" si="183"/>
        <v>Работал</v>
      </c>
      <c r="T33" s="133" t="str">
        <f t="shared" si="183"/>
        <v/>
      </c>
      <c r="U33" s="133" t="str">
        <f t="shared" si="183"/>
        <v/>
      </c>
      <c r="V33" s="115" t="str">
        <f t="shared" si="183"/>
        <v>Работал</v>
      </c>
      <c r="W33" s="115" t="str">
        <f t="shared" si="183"/>
        <v>Работал</v>
      </c>
      <c r="X33" s="115" t="str">
        <f t="shared" si="183"/>
        <v>Работал</v>
      </c>
      <c r="Y33" s="115" t="str">
        <f t="shared" si="183"/>
        <v>Работал</v>
      </c>
      <c r="Z33" s="115" t="str">
        <f t="shared" si="183"/>
        <v>Работал</v>
      </c>
      <c r="AA33" s="133" t="str">
        <f t="shared" si="183"/>
        <v/>
      </c>
      <c r="AB33" s="133" t="str">
        <f t="shared" si="183"/>
        <v/>
      </c>
      <c r="AC33" s="115" t="str">
        <f t="shared" si="183"/>
        <v>Работал</v>
      </c>
      <c r="AD33" s="115" t="str">
        <f t="shared" si="183"/>
        <v>Работал</v>
      </c>
      <c r="AE33" s="115" t="str">
        <f t="shared" si="183"/>
        <v>Работал</v>
      </c>
      <c r="AF33" s="115" t="str">
        <f t="shared" si="183"/>
        <v>Работал</v>
      </c>
      <c r="AG33" s="115" t="str">
        <f t="shared" si="183"/>
        <v>Работал</v>
      </c>
      <c r="AH33" s="133" t="str">
        <f t="shared" si="183"/>
        <v/>
      </c>
      <c r="AI33" s="115" t="str">
        <f t="shared" si="183"/>
        <v/>
      </c>
      <c r="AJ33" s="115" t="str">
        <f t="shared" si="183"/>
        <v/>
      </c>
    </row>
    <row r="34">
      <c r="A34" s="108">
        <v>42</v>
      </c>
      <c r="B34" s="113" t="str">
        <f>VLOOKUP($A34,Сотрудники!$A$3:$L$1202,2,0)</f>
        <v xml:space="preserve">Газизова Вероника</v>
      </c>
      <c r="C34" s="113" t="str">
        <f>VLOOKUP($A34,Сотрудники!$A$3:$L$1202,8,0)</f>
        <v>Москва</v>
      </c>
      <c r="D34" s="115" t="str">
        <f t="shared" si="183"/>
        <v>Работал</v>
      </c>
      <c r="E34" s="115" t="str">
        <f t="shared" si="183"/>
        <v>Работал</v>
      </c>
      <c r="F34" s="133" t="str">
        <f t="shared" si="183"/>
        <v/>
      </c>
      <c r="G34" s="133" t="str">
        <f t="shared" si="183"/>
        <v/>
      </c>
      <c r="H34" s="115" t="str">
        <f t="shared" si="183"/>
        <v>Работал</v>
      </c>
      <c r="I34" s="115" t="str">
        <f t="shared" si="183"/>
        <v>Работал</v>
      </c>
      <c r="J34" s="115" t="str">
        <f t="shared" si="183"/>
        <v>Работал</v>
      </c>
      <c r="K34" s="115" t="str">
        <f t="shared" si="183"/>
        <v>Работал</v>
      </c>
      <c r="L34" s="115" t="str">
        <f t="shared" si="183"/>
        <v>Работал</v>
      </c>
      <c r="M34" s="133" t="str">
        <f t="shared" si="183"/>
        <v/>
      </c>
      <c r="N34" s="133" t="str">
        <f t="shared" si="183"/>
        <v/>
      </c>
      <c r="O34" s="115" t="str">
        <f t="shared" si="183"/>
        <v>Работал</v>
      </c>
      <c r="P34" s="115" t="str">
        <f t="shared" si="183"/>
        <v>Работал</v>
      </c>
      <c r="Q34" s="115" t="str">
        <f t="shared" si="183"/>
        <v>Работал</v>
      </c>
      <c r="R34" s="115" t="str">
        <f t="shared" si="183"/>
        <v>Работал</v>
      </c>
      <c r="S34" s="115" t="str">
        <f t="shared" si="183"/>
        <v>Работал</v>
      </c>
      <c r="T34" s="133" t="str">
        <f t="shared" si="183"/>
        <v/>
      </c>
      <c r="U34" s="133" t="str">
        <f t="shared" si="183"/>
        <v/>
      </c>
      <c r="V34" s="115" t="str">
        <f t="shared" si="183"/>
        <v>Работал</v>
      </c>
      <c r="W34" s="115" t="str">
        <f t="shared" si="183"/>
        <v>Работал</v>
      </c>
      <c r="X34" s="115" t="str">
        <f t="shared" si="183"/>
        <v>Работал</v>
      </c>
      <c r="Y34" s="115" t="str">
        <f t="shared" si="183"/>
        <v>Работал</v>
      </c>
      <c r="Z34" s="115" t="str">
        <f t="shared" si="183"/>
        <v>Работал</v>
      </c>
      <c r="AA34" s="133" t="str">
        <f t="shared" si="183"/>
        <v/>
      </c>
      <c r="AB34" s="133" t="str">
        <f t="shared" ref="AB34:AJ34" si="184">IF(ISBLANK(AB108),"",IF(AB108=0,"Выходной",IF(AB108&lt;&gt;0,"Работал","")))</f>
        <v/>
      </c>
      <c r="AC34" s="115" t="str">
        <f t="shared" si="184"/>
        <v>Работал</v>
      </c>
      <c r="AD34" s="115" t="str">
        <f t="shared" si="184"/>
        <v>Работал</v>
      </c>
      <c r="AE34" s="115" t="str">
        <f t="shared" si="184"/>
        <v>Работал</v>
      </c>
      <c r="AF34" s="115" t="str">
        <f t="shared" si="184"/>
        <v>Работал</v>
      </c>
      <c r="AG34" s="115" t="str">
        <f t="shared" si="184"/>
        <v>Работал</v>
      </c>
      <c r="AH34" s="133" t="str">
        <f t="shared" si="184"/>
        <v/>
      </c>
      <c r="AI34" s="115" t="str">
        <f t="shared" si="184"/>
        <v/>
      </c>
      <c r="AJ34" s="115" t="str">
        <f t="shared" si="184"/>
        <v/>
      </c>
    </row>
    <row r="35">
      <c r="A35" s="108">
        <v>43</v>
      </c>
      <c r="B35" s="113" t="str">
        <f>VLOOKUP($A35,Сотрудники!$A$3:$L$1202,2,0)</f>
        <v xml:space="preserve">Титова Наталия</v>
      </c>
      <c r="C35" s="113" t="str">
        <f>VLOOKUP($A35,Сотрудники!$A$3:$L$1202,8,0)</f>
        <v>Москва</v>
      </c>
      <c r="D35" s="115" t="str">
        <f t="shared" si="183"/>
        <v>Работал</v>
      </c>
      <c r="E35" s="115" t="str">
        <f t="shared" si="183"/>
        <v>Работал</v>
      </c>
      <c r="F35" s="133" t="str">
        <f t="shared" si="183"/>
        <v/>
      </c>
      <c r="G35" s="133" t="str">
        <f t="shared" si="183"/>
        <v/>
      </c>
      <c r="H35" s="115" t="str">
        <f t="shared" si="183"/>
        <v>Работал</v>
      </c>
      <c r="I35" s="115" t="str">
        <f t="shared" si="183"/>
        <v>Работал</v>
      </c>
      <c r="J35" s="115" t="str">
        <f t="shared" si="183"/>
        <v>Работал</v>
      </c>
      <c r="K35" s="115" t="str">
        <f t="shared" si="183"/>
        <v>Работал</v>
      </c>
      <c r="L35" s="115" t="str">
        <f t="shared" si="183"/>
        <v>Работал</v>
      </c>
      <c r="M35" s="133" t="str">
        <f t="shared" si="183"/>
        <v/>
      </c>
      <c r="N35" s="133" t="str">
        <f t="shared" si="183"/>
        <v/>
      </c>
      <c r="O35" s="115" t="str">
        <f t="shared" si="183"/>
        <v>Работал</v>
      </c>
      <c r="P35" s="115" t="str">
        <f t="shared" si="183"/>
        <v>Работал</v>
      </c>
      <c r="Q35" s="115" t="str">
        <f t="shared" si="183"/>
        <v>Работал</v>
      </c>
      <c r="R35" s="115" t="str">
        <f t="shared" si="183"/>
        <v>Работал</v>
      </c>
      <c r="S35" s="115" t="str">
        <f t="shared" si="183"/>
        <v>Работал</v>
      </c>
      <c r="T35" s="133" t="str">
        <f t="shared" si="183"/>
        <v/>
      </c>
      <c r="U35" s="133" t="str">
        <f t="shared" si="183"/>
        <v/>
      </c>
      <c r="V35" s="115" t="str">
        <f t="shared" si="183"/>
        <v>Работал</v>
      </c>
      <c r="W35" s="115" t="str">
        <f t="shared" si="183"/>
        <v>Работал</v>
      </c>
      <c r="X35" s="115" t="str">
        <f t="shared" si="183"/>
        <v>Работал</v>
      </c>
      <c r="Y35" s="115" t="str">
        <f t="shared" si="183"/>
        <v>Работал</v>
      </c>
      <c r="Z35" s="115" t="str">
        <f t="shared" si="183"/>
        <v>Работал</v>
      </c>
      <c r="AA35" s="133" t="str">
        <f t="shared" si="183"/>
        <v/>
      </c>
      <c r="AB35" s="133" t="str">
        <f t="shared" si="183"/>
        <v/>
      </c>
      <c r="AC35" s="115" t="str">
        <f t="shared" si="183"/>
        <v>Работал</v>
      </c>
      <c r="AD35" s="115" t="str">
        <f t="shared" si="183"/>
        <v>Работал</v>
      </c>
      <c r="AE35" s="115" t="str">
        <f t="shared" si="183"/>
        <v>Работал</v>
      </c>
      <c r="AF35" s="115" t="str">
        <f t="shared" si="183"/>
        <v>Работал</v>
      </c>
      <c r="AG35" s="115" t="str">
        <f t="shared" si="183"/>
        <v>Работал</v>
      </c>
      <c r="AH35" s="133" t="str">
        <f t="shared" si="183"/>
        <v/>
      </c>
      <c r="AI35" s="115" t="str">
        <f t="shared" si="183"/>
        <v/>
      </c>
      <c r="AJ35" s="115" t="str">
        <f t="shared" si="183"/>
        <v/>
      </c>
    </row>
    <row r="36">
      <c r="A36" s="108">
        <v>44</v>
      </c>
      <c r="B36" s="113" t="str">
        <f>VLOOKUP($A36,Сотрудники!$A$3:$L$1202,2,0)</f>
        <v xml:space="preserve">Роман Иван</v>
      </c>
      <c r="C36" s="113" t="str">
        <f>VLOOKUP($A36,Сотрудники!$A$3:$L$1202,8,0)</f>
        <v>Москва</v>
      </c>
      <c r="D36" s="115" t="str">
        <f t="shared" si="183"/>
        <v>Работал</v>
      </c>
      <c r="E36" s="115" t="str">
        <f t="shared" si="183"/>
        <v>Работал</v>
      </c>
      <c r="F36" s="133" t="str">
        <f t="shared" si="183"/>
        <v/>
      </c>
      <c r="G36" s="133" t="str">
        <f t="shared" si="183"/>
        <v/>
      </c>
      <c r="H36" s="115" t="str">
        <f t="shared" si="183"/>
        <v>Работал</v>
      </c>
      <c r="I36" s="115" t="str">
        <f t="shared" si="183"/>
        <v>Работал</v>
      </c>
      <c r="J36" s="115" t="str">
        <f t="shared" si="183"/>
        <v>Работал</v>
      </c>
      <c r="K36" s="115" t="str">
        <f t="shared" si="183"/>
        <v>Работал</v>
      </c>
      <c r="L36" s="115" t="str">
        <f t="shared" si="183"/>
        <v>Работал</v>
      </c>
      <c r="M36" s="133" t="str">
        <f t="shared" si="183"/>
        <v/>
      </c>
      <c r="N36" s="133" t="str">
        <f t="shared" si="183"/>
        <v/>
      </c>
      <c r="O36" s="115" t="str">
        <f t="shared" si="183"/>
        <v>Работал</v>
      </c>
      <c r="P36" s="115" t="str">
        <f t="shared" si="183"/>
        <v>Работал</v>
      </c>
      <c r="Q36" s="115" t="str">
        <f t="shared" si="183"/>
        <v>Работал</v>
      </c>
      <c r="R36" s="115" t="str">
        <f t="shared" si="183"/>
        <v>Работал</v>
      </c>
      <c r="S36" s="115" t="str">
        <f t="shared" si="183"/>
        <v>Работал</v>
      </c>
      <c r="T36" s="133" t="str">
        <f t="shared" si="183"/>
        <v/>
      </c>
      <c r="U36" s="133" t="str">
        <f t="shared" si="183"/>
        <v/>
      </c>
      <c r="V36" s="115" t="str">
        <f t="shared" si="183"/>
        <v>Работал</v>
      </c>
      <c r="W36" s="115" t="str">
        <f t="shared" si="183"/>
        <v>Работал</v>
      </c>
      <c r="X36" s="115" t="str">
        <f t="shared" si="183"/>
        <v>Работал</v>
      </c>
      <c r="Y36" s="115" t="str">
        <f t="shared" si="183"/>
        <v>Работал</v>
      </c>
      <c r="Z36" s="115" t="str">
        <f t="shared" si="183"/>
        <v>Работал</v>
      </c>
      <c r="AA36" s="133" t="str">
        <f t="shared" si="183"/>
        <v/>
      </c>
      <c r="AB36" s="133" t="str">
        <f t="shared" si="183"/>
        <v/>
      </c>
      <c r="AC36" s="115" t="str">
        <f t="shared" si="183"/>
        <v>Работал</v>
      </c>
      <c r="AD36" s="115" t="str">
        <f t="shared" si="183"/>
        <v>Работал</v>
      </c>
      <c r="AE36" s="115" t="str">
        <f t="shared" si="183"/>
        <v>Работал</v>
      </c>
      <c r="AF36" s="115" t="str">
        <f t="shared" si="183"/>
        <v>Работал</v>
      </c>
      <c r="AG36" s="115" t="str">
        <f t="shared" si="183"/>
        <v>Работал</v>
      </c>
      <c r="AH36" s="133" t="str">
        <f t="shared" si="183"/>
        <v/>
      </c>
      <c r="AI36" s="115" t="str">
        <f t="shared" si="183"/>
        <v/>
      </c>
      <c r="AJ36" s="115" t="str">
        <f t="shared" si="183"/>
        <v/>
      </c>
    </row>
    <row r="37">
      <c r="A37" s="108">
        <v>45</v>
      </c>
      <c r="B37" s="113" t="str">
        <f>VLOOKUP($A37,Сотрудники!$A$3:$L$1202,2,0)</f>
        <v xml:space="preserve">Волошина Виктория</v>
      </c>
      <c r="C37" s="113" t="str">
        <f>VLOOKUP($A37,Сотрудники!$A$3:$L$1202,8,0)</f>
        <v>Москва</v>
      </c>
      <c r="D37" s="115" t="str">
        <f t="shared" si="183"/>
        <v>Работал</v>
      </c>
      <c r="E37" s="115" t="str">
        <f t="shared" si="183"/>
        <v>Работал</v>
      </c>
      <c r="F37" s="133" t="str">
        <f t="shared" si="183"/>
        <v/>
      </c>
      <c r="G37" s="133" t="str">
        <f t="shared" si="183"/>
        <v/>
      </c>
      <c r="H37" s="115" t="str">
        <f t="shared" si="183"/>
        <v>Работал</v>
      </c>
      <c r="I37" s="115" t="str">
        <f t="shared" si="183"/>
        <v>Работал</v>
      </c>
      <c r="J37" s="115" t="str">
        <f t="shared" si="183"/>
        <v>Работал</v>
      </c>
      <c r="K37" s="115" t="str">
        <f t="shared" si="183"/>
        <v>Работал</v>
      </c>
      <c r="L37" s="115" t="str">
        <f t="shared" si="183"/>
        <v>Работал</v>
      </c>
      <c r="M37" s="133" t="str">
        <f t="shared" si="183"/>
        <v/>
      </c>
      <c r="N37" s="133" t="str">
        <f t="shared" si="183"/>
        <v/>
      </c>
      <c r="O37" s="115" t="str">
        <f t="shared" si="183"/>
        <v>Работал</v>
      </c>
      <c r="P37" s="115" t="str">
        <f t="shared" si="183"/>
        <v>Работал</v>
      </c>
      <c r="Q37" s="115" t="str">
        <f t="shared" si="183"/>
        <v>Работал</v>
      </c>
      <c r="R37" s="115" t="str">
        <f t="shared" si="183"/>
        <v>Работал</v>
      </c>
      <c r="S37" s="115" t="str">
        <f t="shared" si="183"/>
        <v>Работал</v>
      </c>
      <c r="T37" s="133" t="str">
        <f t="shared" si="183"/>
        <v/>
      </c>
      <c r="U37" s="133" t="str">
        <f t="shared" si="183"/>
        <v/>
      </c>
      <c r="V37" s="115" t="str">
        <f t="shared" si="183"/>
        <v>Работал</v>
      </c>
      <c r="W37" s="115" t="str">
        <f t="shared" si="183"/>
        <v>Работал</v>
      </c>
      <c r="X37" s="115" t="str">
        <f t="shared" si="183"/>
        <v>Работал</v>
      </c>
      <c r="Y37" s="115" t="str">
        <f t="shared" si="183"/>
        <v>Работал</v>
      </c>
      <c r="Z37" s="115" t="str">
        <f t="shared" si="183"/>
        <v>Работал</v>
      </c>
      <c r="AA37" s="133" t="str">
        <f t="shared" si="183"/>
        <v/>
      </c>
      <c r="AB37" s="133" t="str">
        <f t="shared" si="183"/>
        <v/>
      </c>
      <c r="AC37" s="115" t="str">
        <f t="shared" si="183"/>
        <v>Работал</v>
      </c>
      <c r="AD37" s="115" t="str">
        <f t="shared" si="183"/>
        <v>Работал</v>
      </c>
      <c r="AE37" s="115" t="str">
        <f t="shared" si="183"/>
        <v>Работал</v>
      </c>
      <c r="AF37" s="115" t="str">
        <f t="shared" si="183"/>
        <v>Работал</v>
      </c>
      <c r="AG37" s="115" t="str">
        <f t="shared" si="183"/>
        <v>Работал</v>
      </c>
      <c r="AH37" s="133" t="str">
        <f t="shared" si="183"/>
        <v/>
      </c>
      <c r="AI37" s="115" t="str">
        <f t="shared" si="183"/>
        <v/>
      </c>
      <c r="AJ37" s="115" t="str">
        <f t="shared" si="183"/>
        <v/>
      </c>
    </row>
    <row r="38">
      <c r="A38" s="108">
        <v>46</v>
      </c>
      <c r="B38" s="113" t="str">
        <f>VLOOKUP($A38,Сотрудники!$A$3:$L$1202,2,0)</f>
        <v xml:space="preserve">Мельников Александр</v>
      </c>
      <c r="C38" s="113" t="str">
        <f>VLOOKUP($A38,Сотрудники!$A$3:$L$1202,8,0)</f>
        <v>Екатеринбург</v>
      </c>
      <c r="D38" s="115" t="str">
        <f t="shared" si="183"/>
        <v>Работал</v>
      </c>
      <c r="E38" s="115" t="str">
        <f t="shared" si="183"/>
        <v>Работал</v>
      </c>
      <c r="F38" s="133" t="str">
        <f t="shared" si="183"/>
        <v/>
      </c>
      <c r="G38" s="133" t="str">
        <f t="shared" si="183"/>
        <v/>
      </c>
      <c r="H38" s="115" t="str">
        <f t="shared" si="183"/>
        <v>Работал</v>
      </c>
      <c r="I38" s="115" t="str">
        <f t="shared" si="183"/>
        <v>Работал</v>
      </c>
      <c r="J38" s="115" t="str">
        <f t="shared" si="183"/>
        <v>Работал</v>
      </c>
      <c r="K38" s="115" t="str">
        <f t="shared" si="183"/>
        <v/>
      </c>
      <c r="L38" s="115" t="str">
        <f t="shared" si="183"/>
        <v/>
      </c>
      <c r="M38" s="133" t="str">
        <f t="shared" si="183"/>
        <v/>
      </c>
      <c r="N38" s="133" t="str">
        <f t="shared" si="183"/>
        <v>Работал</v>
      </c>
      <c r="O38" s="115" t="str">
        <f t="shared" si="183"/>
        <v>Работал</v>
      </c>
      <c r="P38" s="115" t="str">
        <f t="shared" si="183"/>
        <v>Работал</v>
      </c>
      <c r="Q38" s="115" t="str">
        <f t="shared" si="183"/>
        <v>Работал</v>
      </c>
      <c r="R38" s="115" t="str">
        <f t="shared" si="183"/>
        <v>Работал</v>
      </c>
      <c r="S38" s="115" t="str">
        <f t="shared" si="183"/>
        <v>Работал</v>
      </c>
      <c r="T38" s="133" t="str">
        <f t="shared" si="183"/>
        <v/>
      </c>
      <c r="U38" s="133" t="str">
        <f t="shared" si="183"/>
        <v/>
      </c>
      <c r="V38" s="115" t="str">
        <f t="shared" si="183"/>
        <v>Работал</v>
      </c>
      <c r="W38" s="115" t="str">
        <f t="shared" si="183"/>
        <v>Работал</v>
      </c>
      <c r="X38" s="115" t="str">
        <f t="shared" si="183"/>
        <v>Работал</v>
      </c>
      <c r="Y38" s="115" t="str">
        <f t="shared" si="183"/>
        <v>Работал</v>
      </c>
      <c r="Z38" s="115" t="str">
        <f t="shared" si="183"/>
        <v>Работал</v>
      </c>
      <c r="AA38" s="133" t="str">
        <f t="shared" si="183"/>
        <v/>
      </c>
      <c r="AB38" s="133" t="str">
        <f t="shared" si="183"/>
        <v/>
      </c>
      <c r="AC38" s="115" t="str">
        <f t="shared" si="183"/>
        <v>Работал</v>
      </c>
      <c r="AD38" s="115" t="str">
        <f t="shared" si="183"/>
        <v>Работал</v>
      </c>
      <c r="AE38" s="115" t="str">
        <f t="shared" si="183"/>
        <v>Работал</v>
      </c>
      <c r="AF38" s="115" t="str">
        <f t="shared" si="183"/>
        <v>Работал</v>
      </c>
      <c r="AG38" s="115" t="str">
        <f t="shared" si="183"/>
        <v>Работал</v>
      </c>
      <c r="AH38" s="133" t="str">
        <f t="shared" si="183"/>
        <v/>
      </c>
      <c r="AI38" s="115" t="str">
        <f t="shared" si="183"/>
        <v/>
      </c>
      <c r="AJ38" s="115" t="str">
        <f t="shared" si="183"/>
        <v/>
      </c>
    </row>
    <row r="39">
      <c r="A39" s="108">
        <v>47</v>
      </c>
      <c r="B39" s="113" t="str">
        <f>VLOOKUP($A39,Сотрудники!$A$3:$L$1202,2,0)</f>
        <v xml:space="preserve">Некрасов Антон</v>
      </c>
      <c r="C39" s="113" t="str">
        <f>VLOOKUP($A39,Сотрудники!$A$3:$L$1202,8,0)</f>
        <v>Москва</v>
      </c>
      <c r="D39" s="115" t="str">
        <f t="shared" si="183"/>
        <v>Работал</v>
      </c>
      <c r="E39" s="115" t="str">
        <f t="shared" si="183"/>
        <v>Работал</v>
      </c>
      <c r="F39" s="133" t="str">
        <f t="shared" si="183"/>
        <v/>
      </c>
      <c r="G39" s="133" t="str">
        <f t="shared" si="183"/>
        <v/>
      </c>
      <c r="H39" s="115" t="str">
        <f t="shared" si="183"/>
        <v>Работал</v>
      </c>
      <c r="I39" s="115" t="str">
        <f t="shared" si="183"/>
        <v>Работал</v>
      </c>
      <c r="J39" s="115" t="str">
        <f t="shared" si="183"/>
        <v>Работал</v>
      </c>
      <c r="K39" s="115" t="str">
        <f t="shared" si="183"/>
        <v>Работал</v>
      </c>
      <c r="L39" s="115" t="str">
        <f t="shared" si="183"/>
        <v>Работал</v>
      </c>
      <c r="M39" s="133" t="str">
        <f t="shared" si="183"/>
        <v/>
      </c>
      <c r="N39" s="133" t="str">
        <f t="shared" si="183"/>
        <v/>
      </c>
      <c r="O39" s="115" t="str">
        <f t="shared" si="183"/>
        <v>Работал</v>
      </c>
      <c r="P39" s="115" t="str">
        <f t="shared" si="183"/>
        <v>Работал</v>
      </c>
      <c r="Q39" s="115" t="str">
        <f t="shared" si="183"/>
        <v>Работал</v>
      </c>
      <c r="R39" s="115" t="str">
        <f t="shared" si="183"/>
        <v>Работал</v>
      </c>
      <c r="S39" s="115" t="str">
        <f t="shared" si="183"/>
        <v>Выходной</v>
      </c>
      <c r="T39" s="133" t="str">
        <f t="shared" si="183"/>
        <v/>
      </c>
      <c r="U39" s="133" t="str">
        <f t="shared" si="183"/>
        <v/>
      </c>
      <c r="V39" s="115" t="str">
        <f t="shared" si="183"/>
        <v>Работал</v>
      </c>
      <c r="W39" s="115" t="str">
        <f t="shared" si="183"/>
        <v>Работал</v>
      </c>
      <c r="X39" s="115" t="str">
        <f t="shared" si="183"/>
        <v>Работал</v>
      </c>
      <c r="Y39" s="115" t="str">
        <f t="shared" si="183"/>
        <v>Работал</v>
      </c>
      <c r="Z39" s="115" t="str">
        <f t="shared" si="183"/>
        <v>Работал</v>
      </c>
      <c r="AA39" s="133" t="str">
        <f t="shared" si="183"/>
        <v/>
      </c>
      <c r="AB39" s="133" t="str">
        <f t="shared" si="183"/>
        <v/>
      </c>
      <c r="AC39" s="115" t="str">
        <f t="shared" si="183"/>
        <v>Работал</v>
      </c>
      <c r="AD39" s="115" t="str">
        <f t="shared" si="183"/>
        <v>Работал</v>
      </c>
      <c r="AE39" s="115" t="str">
        <f t="shared" si="183"/>
        <v>Работал</v>
      </c>
      <c r="AF39" s="115" t="str">
        <f t="shared" si="183"/>
        <v>Работал</v>
      </c>
      <c r="AG39" s="115" t="str">
        <f t="shared" si="183"/>
        <v>Работал</v>
      </c>
      <c r="AH39" s="133" t="str">
        <f t="shared" si="183"/>
        <v/>
      </c>
      <c r="AI39" s="115" t="str">
        <f t="shared" si="183"/>
        <v/>
      </c>
      <c r="AJ39" s="115" t="str">
        <f t="shared" si="183"/>
        <v/>
      </c>
    </row>
    <row r="40">
      <c r="A40" s="108">
        <v>48</v>
      </c>
      <c r="B40" s="113" t="str">
        <f>VLOOKUP($A40,Сотрудники!$A$3:$L$1202,2,0)</f>
        <v xml:space="preserve">Ромашкин Никита</v>
      </c>
      <c r="C40" s="113" t="str">
        <f>VLOOKUP($A40,Сотрудники!$A$3:$L$1202,8,0)</f>
        <v>Барнаул</v>
      </c>
      <c r="D40" s="115" t="str">
        <f t="shared" si="183"/>
        <v>Работал</v>
      </c>
      <c r="E40" s="115" t="str">
        <f t="shared" si="183"/>
        <v>Работал</v>
      </c>
      <c r="F40" s="133" t="str">
        <f t="shared" si="183"/>
        <v/>
      </c>
      <c r="G40" s="133" t="str">
        <f t="shared" si="183"/>
        <v/>
      </c>
      <c r="H40" s="115" t="str">
        <f t="shared" si="183"/>
        <v>Работал</v>
      </c>
      <c r="I40" s="115" t="str">
        <f t="shared" si="183"/>
        <v>Работал</v>
      </c>
      <c r="J40" s="115" t="str">
        <f t="shared" si="183"/>
        <v>Работал</v>
      </c>
      <c r="K40" s="115" t="str">
        <f t="shared" si="183"/>
        <v>Работал</v>
      </c>
      <c r="L40" s="115" t="str">
        <f t="shared" si="183"/>
        <v>Работал</v>
      </c>
      <c r="M40" s="133" t="str">
        <f t="shared" si="183"/>
        <v/>
      </c>
      <c r="N40" s="133" t="str">
        <f t="shared" si="183"/>
        <v/>
      </c>
      <c r="O40" s="115" t="str">
        <f t="shared" si="183"/>
        <v>Работал</v>
      </c>
      <c r="P40" s="115" t="str">
        <f t="shared" si="183"/>
        <v>Работал</v>
      </c>
      <c r="Q40" s="115" t="str">
        <f t="shared" si="183"/>
        <v>Работал</v>
      </c>
      <c r="R40" s="115" t="str">
        <f t="shared" si="183"/>
        <v>Работал</v>
      </c>
      <c r="S40" s="115" t="str">
        <f t="shared" si="183"/>
        <v>Работал</v>
      </c>
      <c r="T40" s="133" t="str">
        <f t="shared" si="183"/>
        <v/>
      </c>
      <c r="U40" s="133" t="str">
        <f t="shared" si="183"/>
        <v/>
      </c>
      <c r="V40" s="115" t="str">
        <f t="shared" si="183"/>
        <v>Работал</v>
      </c>
      <c r="W40" s="115" t="str">
        <f t="shared" si="183"/>
        <v>Работал</v>
      </c>
      <c r="X40" s="115" t="str">
        <f t="shared" si="183"/>
        <v>Работал</v>
      </c>
      <c r="Y40" s="115" t="str">
        <f t="shared" si="183"/>
        <v>Работал</v>
      </c>
      <c r="Z40" s="115" t="str">
        <f t="shared" si="183"/>
        <v>Работал</v>
      </c>
      <c r="AA40" s="133" t="str">
        <f t="shared" si="183"/>
        <v/>
      </c>
      <c r="AB40" s="133" t="str">
        <f t="shared" si="183"/>
        <v/>
      </c>
      <c r="AC40" s="115" t="str">
        <f t="shared" si="183"/>
        <v>Работал</v>
      </c>
      <c r="AD40" s="115" t="str">
        <f t="shared" si="183"/>
        <v>Работал</v>
      </c>
      <c r="AE40" s="115" t="str">
        <f t="shared" si="183"/>
        <v>Работал</v>
      </c>
      <c r="AF40" s="115" t="str">
        <f t="shared" si="183"/>
        <v>Работал</v>
      </c>
      <c r="AG40" s="115" t="str">
        <f t="shared" si="183"/>
        <v>Работал</v>
      </c>
      <c r="AH40" s="133" t="str">
        <f t="shared" si="183"/>
        <v/>
      </c>
      <c r="AI40" s="115" t="str">
        <f t="shared" si="183"/>
        <v/>
      </c>
      <c r="AJ40" s="115" t="str">
        <f t="shared" si="183"/>
        <v/>
      </c>
    </row>
    <row r="41">
      <c r="A41" s="108">
        <v>50</v>
      </c>
      <c r="B41" s="113" t="str">
        <f>VLOOKUP($A41,Сотрудники!$A$3:$L$1202,2,0)</f>
        <v xml:space="preserve">Жарницкий Давид</v>
      </c>
      <c r="C41" s="113" t="str">
        <f>VLOOKUP($A41,Сотрудники!$A$3:$L$1202,8,0)</f>
        <v>СПБ</v>
      </c>
      <c r="D41" s="115" t="str">
        <f t="shared" si="183"/>
        <v>Работал</v>
      </c>
      <c r="E41" s="115" t="str">
        <f t="shared" si="183"/>
        <v>Работал</v>
      </c>
      <c r="F41" s="133" t="str">
        <f t="shared" si="183"/>
        <v/>
      </c>
      <c r="G41" s="133" t="str">
        <f t="shared" si="183"/>
        <v/>
      </c>
      <c r="H41" s="115" t="str">
        <f t="shared" si="183"/>
        <v>Работал</v>
      </c>
      <c r="I41" s="115" t="str">
        <f t="shared" si="183"/>
        <v>Работал</v>
      </c>
      <c r="J41" s="115" t="str">
        <f t="shared" si="183"/>
        <v>Работал</v>
      </c>
      <c r="K41" s="115" t="str">
        <f t="shared" si="183"/>
        <v>Работал</v>
      </c>
      <c r="L41" s="115" t="str">
        <f t="shared" si="183"/>
        <v>Работал</v>
      </c>
      <c r="M41" s="133" t="str">
        <f t="shared" si="183"/>
        <v/>
      </c>
      <c r="N41" s="133" t="str">
        <f t="shared" si="183"/>
        <v/>
      </c>
      <c r="O41" s="115" t="str">
        <f t="shared" si="183"/>
        <v>Работал</v>
      </c>
      <c r="P41" s="115" t="str">
        <f t="shared" si="183"/>
        <v>Работал</v>
      </c>
      <c r="Q41" s="115" t="str">
        <f t="shared" si="183"/>
        <v>Работал</v>
      </c>
      <c r="R41" s="115" t="str">
        <f t="shared" si="183"/>
        <v>Работал</v>
      </c>
      <c r="S41" s="115" t="str">
        <f t="shared" si="183"/>
        <v>Работал</v>
      </c>
      <c r="T41" s="133" t="str">
        <f t="shared" si="183"/>
        <v/>
      </c>
      <c r="U41" s="133" t="str">
        <f t="shared" si="183"/>
        <v/>
      </c>
      <c r="V41" s="115" t="str">
        <f t="shared" si="183"/>
        <v>Работал</v>
      </c>
      <c r="W41" s="115" t="str">
        <f t="shared" si="183"/>
        <v>Работал</v>
      </c>
      <c r="X41" s="115" t="str">
        <f t="shared" si="183"/>
        <v>Работал</v>
      </c>
      <c r="Y41" s="115" t="str">
        <f t="shared" si="183"/>
        <v>Работал</v>
      </c>
      <c r="Z41" s="115" t="str">
        <f t="shared" si="183"/>
        <v>Работал</v>
      </c>
      <c r="AA41" s="133" t="str">
        <f t="shared" si="183"/>
        <v/>
      </c>
      <c r="AB41" s="133" t="str">
        <f t="shared" ref="AB41:AJ41" si="185">IF(ISBLANK(AB115),"",IF(AB115=0,"Выходной",IF(AB115&lt;&gt;0,"Работал","")))</f>
        <v/>
      </c>
      <c r="AC41" s="115" t="str">
        <f t="shared" si="185"/>
        <v>Работал</v>
      </c>
      <c r="AD41" s="115" t="str">
        <f t="shared" si="185"/>
        <v>Работал</v>
      </c>
      <c r="AE41" s="115" t="str">
        <f t="shared" si="185"/>
        <v>Работал</v>
      </c>
      <c r="AF41" s="115" t="str">
        <f t="shared" si="185"/>
        <v>Работал</v>
      </c>
      <c r="AG41" s="115" t="str">
        <f t="shared" si="185"/>
        <v>Работал</v>
      </c>
      <c r="AH41" s="133" t="str">
        <f t="shared" si="185"/>
        <v/>
      </c>
      <c r="AI41" s="115" t="str">
        <f t="shared" si="185"/>
        <v/>
      </c>
      <c r="AJ41" s="115" t="str">
        <f t="shared" si="185"/>
        <v/>
      </c>
    </row>
    <row r="42">
      <c r="A42" s="108">
        <v>51</v>
      </c>
      <c r="B42" s="113" t="str">
        <f>VLOOKUP($A42,Сотрудники!$A$3:$L$1202,2,0)</f>
        <v xml:space="preserve">Колмогорова Анна</v>
      </c>
      <c r="C42" s="113" t="str">
        <f>VLOOKUP($A42,Сотрудники!$A$3:$L$1202,8,0)</f>
        <v>Краснодар</v>
      </c>
      <c r="D42" s="115" t="str">
        <f t="shared" si="183"/>
        <v>Работал</v>
      </c>
      <c r="E42" s="115" t="str">
        <f t="shared" si="183"/>
        <v>Работал</v>
      </c>
      <c r="F42" s="133" t="str">
        <f t="shared" ref="F42:AJ55" si="186">IF(ISBLANK(F116),"",IF(F116=0,"Выходной",IF(F116&lt;&gt;0,"Работал","")))</f>
        <v/>
      </c>
      <c r="G42" s="133" t="str">
        <f t="shared" si="186"/>
        <v/>
      </c>
      <c r="H42" s="115" t="str">
        <f t="shared" si="186"/>
        <v>Работал</v>
      </c>
      <c r="I42" s="115" t="str">
        <f t="shared" si="186"/>
        <v>Работал</v>
      </c>
      <c r="J42" s="115" t="str">
        <f t="shared" si="186"/>
        <v>Работал</v>
      </c>
      <c r="K42" s="115" t="str">
        <f t="shared" si="186"/>
        <v>Работал</v>
      </c>
      <c r="L42" s="115" t="str">
        <f t="shared" si="186"/>
        <v>Работал</v>
      </c>
      <c r="M42" s="133" t="str">
        <f t="shared" si="186"/>
        <v/>
      </c>
      <c r="N42" s="133" t="str">
        <f t="shared" si="186"/>
        <v/>
      </c>
      <c r="O42" s="115" t="str">
        <f t="shared" si="186"/>
        <v>Работал</v>
      </c>
      <c r="P42" s="115" t="str">
        <f t="shared" si="186"/>
        <v>Работал</v>
      </c>
      <c r="Q42" s="115" t="str">
        <f t="shared" si="186"/>
        <v>Работал</v>
      </c>
      <c r="R42" s="115" t="str">
        <f t="shared" si="186"/>
        <v>Работал</v>
      </c>
      <c r="S42" s="115" t="str">
        <f t="shared" si="186"/>
        <v>Работал</v>
      </c>
      <c r="T42" s="133" t="str">
        <f t="shared" si="186"/>
        <v/>
      </c>
      <c r="U42" s="133" t="str">
        <f t="shared" si="186"/>
        <v/>
      </c>
      <c r="V42" s="115" t="str">
        <f t="shared" si="186"/>
        <v>Работал</v>
      </c>
      <c r="W42" s="115" t="str">
        <f t="shared" si="186"/>
        <v>Работал</v>
      </c>
      <c r="X42" s="115" t="str">
        <f t="shared" si="186"/>
        <v>Работал</v>
      </c>
      <c r="Y42" s="115" t="str">
        <f t="shared" si="186"/>
        <v>Работал</v>
      </c>
      <c r="Z42" s="115" t="str">
        <f t="shared" si="186"/>
        <v>Работал</v>
      </c>
      <c r="AA42" s="133" t="str">
        <f t="shared" si="186"/>
        <v/>
      </c>
      <c r="AB42" s="133" t="str">
        <f t="shared" si="186"/>
        <v/>
      </c>
      <c r="AC42" s="115" t="str">
        <f t="shared" si="186"/>
        <v>Работал</v>
      </c>
      <c r="AD42" s="115" t="str">
        <f t="shared" si="186"/>
        <v>Работал</v>
      </c>
      <c r="AE42" s="115" t="str">
        <f t="shared" si="186"/>
        <v>Работал</v>
      </c>
      <c r="AF42" s="115" t="str">
        <f t="shared" si="186"/>
        <v>Работал</v>
      </c>
      <c r="AG42" s="115" t="str">
        <f t="shared" si="186"/>
        <v>Работал</v>
      </c>
      <c r="AH42" s="133" t="str">
        <f t="shared" si="186"/>
        <v/>
      </c>
      <c r="AI42" s="115"/>
      <c r="AJ42" s="115"/>
    </row>
    <row r="43">
      <c r="A43" s="108">
        <v>52</v>
      </c>
      <c r="B43" s="113" t="str">
        <f>VLOOKUP($A43,Сотрудники!$A$3:$L$1202,2,0)</f>
        <v xml:space="preserve">Головин Евгений</v>
      </c>
      <c r="C43" s="113" t="str">
        <f>VLOOKUP($A43,Сотрудники!$A$3:$L$1202,8,0)</f>
        <v>Екатеринбург</v>
      </c>
      <c r="D43" s="115" t="str">
        <f t="shared" si="183"/>
        <v>Работал</v>
      </c>
      <c r="E43" s="115" t="str">
        <f t="shared" si="183"/>
        <v>Работал</v>
      </c>
      <c r="F43" s="133" t="str">
        <f t="shared" si="186"/>
        <v/>
      </c>
      <c r="G43" s="133" t="str">
        <f t="shared" si="186"/>
        <v/>
      </c>
      <c r="H43" s="115" t="str">
        <f t="shared" si="186"/>
        <v>Работал</v>
      </c>
      <c r="I43" s="115" t="str">
        <f t="shared" si="186"/>
        <v>Работал</v>
      </c>
      <c r="J43" s="115" t="str">
        <f t="shared" si="186"/>
        <v>Работал</v>
      </c>
      <c r="K43" s="115" t="str">
        <f t="shared" si="186"/>
        <v>Работал</v>
      </c>
      <c r="L43" s="115" t="str">
        <f t="shared" si="186"/>
        <v>Работал</v>
      </c>
      <c r="M43" s="133" t="str">
        <f t="shared" si="186"/>
        <v/>
      </c>
      <c r="N43" s="133" t="str">
        <f t="shared" si="186"/>
        <v/>
      </c>
      <c r="O43" s="115" t="str">
        <f t="shared" si="186"/>
        <v>Работал</v>
      </c>
      <c r="P43" s="115" t="str">
        <f t="shared" si="186"/>
        <v>Работал</v>
      </c>
      <c r="Q43" s="115" t="str">
        <f t="shared" si="186"/>
        <v>Работал</v>
      </c>
      <c r="R43" s="115" t="str">
        <f t="shared" si="186"/>
        <v>Работал</v>
      </c>
      <c r="S43" s="115" t="str">
        <f t="shared" si="186"/>
        <v>Работал</v>
      </c>
      <c r="T43" s="133" t="str">
        <f t="shared" si="186"/>
        <v/>
      </c>
      <c r="U43" s="133" t="str">
        <f t="shared" si="186"/>
        <v/>
      </c>
      <c r="V43" s="115" t="str">
        <f t="shared" si="186"/>
        <v>Работал</v>
      </c>
      <c r="W43" s="115" t="str">
        <f t="shared" si="186"/>
        <v>Работал</v>
      </c>
      <c r="X43" s="115" t="str">
        <f t="shared" si="186"/>
        <v>Работал</v>
      </c>
      <c r="Y43" s="115" t="str">
        <f t="shared" si="186"/>
        <v>Работал</v>
      </c>
      <c r="Z43" s="115" t="str">
        <f t="shared" si="186"/>
        <v>Работал</v>
      </c>
      <c r="AA43" s="133" t="str">
        <f t="shared" si="186"/>
        <v/>
      </c>
      <c r="AB43" s="133" t="str">
        <f t="shared" si="186"/>
        <v/>
      </c>
      <c r="AC43" s="115" t="str">
        <f t="shared" si="186"/>
        <v>Работал</v>
      </c>
      <c r="AD43" s="115" t="str">
        <f t="shared" si="186"/>
        <v>Работал</v>
      </c>
      <c r="AE43" s="115" t="str">
        <f t="shared" si="186"/>
        <v>Работал</v>
      </c>
      <c r="AF43" s="115" t="str">
        <f t="shared" si="186"/>
        <v>Работал</v>
      </c>
      <c r="AG43" s="115" t="str">
        <f t="shared" si="186"/>
        <v>Работал</v>
      </c>
      <c r="AH43" s="133" t="str">
        <f t="shared" si="186"/>
        <v/>
      </c>
      <c r="AI43" s="115" t="str">
        <f t="shared" si="186"/>
        <v/>
      </c>
      <c r="AJ43" s="115" t="str">
        <f t="shared" si="186"/>
        <v/>
      </c>
    </row>
    <row r="44">
      <c r="A44" s="108">
        <v>53</v>
      </c>
      <c r="B44" s="113" t="str">
        <f>VLOOKUP($A44,Сотрудники!$A$3:$L$1202,2,0)</f>
        <v xml:space="preserve">Скаржинский Тимур</v>
      </c>
      <c r="C44" s="113" t="str">
        <f>VLOOKUP($A44,Сотрудники!$A$3:$L$1202,8,0)</f>
        <v>Москва</v>
      </c>
      <c r="D44" s="115" t="str">
        <f t="shared" si="183"/>
        <v>Работал</v>
      </c>
      <c r="E44" s="115" t="str">
        <f t="shared" si="183"/>
        <v>Работал</v>
      </c>
      <c r="F44" s="133" t="str">
        <f t="shared" si="186"/>
        <v/>
      </c>
      <c r="G44" s="133" t="str">
        <f t="shared" si="186"/>
        <v/>
      </c>
      <c r="H44" s="115" t="str">
        <f t="shared" si="186"/>
        <v>Работал</v>
      </c>
      <c r="I44" s="115" t="str">
        <f t="shared" si="186"/>
        <v>Работал</v>
      </c>
      <c r="J44" s="115" t="str">
        <f t="shared" si="186"/>
        <v>Работал</v>
      </c>
      <c r="K44" s="115" t="str">
        <f t="shared" si="186"/>
        <v>Работал</v>
      </c>
      <c r="L44" s="115" t="str">
        <f t="shared" si="186"/>
        <v>Работал</v>
      </c>
      <c r="M44" s="133" t="str">
        <f t="shared" si="186"/>
        <v/>
      </c>
      <c r="N44" s="133" t="str">
        <f t="shared" si="186"/>
        <v/>
      </c>
      <c r="O44" s="115" t="str">
        <f t="shared" si="186"/>
        <v>Работал</v>
      </c>
      <c r="P44" s="115" t="str">
        <f t="shared" si="186"/>
        <v>Работал</v>
      </c>
      <c r="Q44" s="115" t="str">
        <f t="shared" si="186"/>
        <v>Работал</v>
      </c>
      <c r="R44" s="115" t="str">
        <f t="shared" si="186"/>
        <v>Работал</v>
      </c>
      <c r="S44" s="115" t="str">
        <f t="shared" si="186"/>
        <v>Работал</v>
      </c>
      <c r="T44" s="133" t="str">
        <f t="shared" si="186"/>
        <v/>
      </c>
      <c r="U44" s="133" t="str">
        <f t="shared" si="186"/>
        <v/>
      </c>
      <c r="V44" s="115" t="str">
        <f t="shared" si="186"/>
        <v>Работал</v>
      </c>
      <c r="W44" s="115" t="str">
        <f t="shared" si="186"/>
        <v>Работал</v>
      </c>
      <c r="X44" s="115" t="str">
        <f t="shared" si="186"/>
        <v>Работал</v>
      </c>
      <c r="Y44" s="115" t="str">
        <f t="shared" si="186"/>
        <v>Работал</v>
      </c>
      <c r="Z44" s="115" t="str">
        <f t="shared" si="186"/>
        <v>Работал</v>
      </c>
      <c r="AA44" s="133" t="str">
        <f t="shared" si="186"/>
        <v/>
      </c>
      <c r="AB44" s="133" t="str">
        <f t="shared" si="186"/>
        <v/>
      </c>
      <c r="AC44" s="115" t="str">
        <f t="shared" si="186"/>
        <v>Работал</v>
      </c>
      <c r="AD44" s="115" t="str">
        <f t="shared" si="186"/>
        <v>Работал</v>
      </c>
      <c r="AE44" s="115" t="str">
        <f t="shared" si="186"/>
        <v>Работал</v>
      </c>
      <c r="AF44" s="115" t="str">
        <f t="shared" si="186"/>
        <v>Работал</v>
      </c>
      <c r="AG44" s="115" t="str">
        <f t="shared" si="186"/>
        <v>Работал</v>
      </c>
      <c r="AH44" s="133" t="str">
        <f t="shared" si="186"/>
        <v/>
      </c>
      <c r="AI44" s="115" t="str">
        <f t="shared" si="186"/>
        <v/>
      </c>
      <c r="AJ44" s="115" t="str">
        <f t="shared" si="186"/>
        <v/>
      </c>
    </row>
    <row r="45">
      <c r="A45" s="108">
        <v>54</v>
      </c>
      <c r="B45" s="113" t="str">
        <f>VLOOKUP($A45,Сотрудники!$A$3:$L$1202,2,0)</f>
        <v xml:space="preserve">Закрацкий Станислав</v>
      </c>
      <c r="C45" s="113" t="str">
        <f>VLOOKUP($A45,Сотрудники!$A$3:$L$1202,8,0)</f>
        <v>Москва</v>
      </c>
      <c r="D45" s="115" t="str">
        <f t="shared" si="183"/>
        <v>Работал</v>
      </c>
      <c r="E45" s="115" t="str">
        <f t="shared" si="183"/>
        <v>Работал</v>
      </c>
      <c r="F45" s="133" t="str">
        <f t="shared" si="186"/>
        <v/>
      </c>
      <c r="G45" s="133" t="str">
        <f t="shared" si="186"/>
        <v/>
      </c>
      <c r="H45" s="115" t="str">
        <f t="shared" si="186"/>
        <v>Работал</v>
      </c>
      <c r="I45" s="115" t="str">
        <f t="shared" si="186"/>
        <v>Работал</v>
      </c>
      <c r="J45" s="115" t="str">
        <f t="shared" si="186"/>
        <v>Работал</v>
      </c>
      <c r="K45" s="115" t="str">
        <f t="shared" si="186"/>
        <v>Работал</v>
      </c>
      <c r="L45" s="115" t="str">
        <f t="shared" si="186"/>
        <v>Работал</v>
      </c>
      <c r="M45" s="133" t="str">
        <f t="shared" si="186"/>
        <v/>
      </c>
      <c r="N45" s="133" t="str">
        <f t="shared" si="186"/>
        <v/>
      </c>
      <c r="O45" s="115" t="str">
        <f t="shared" si="186"/>
        <v>Работал</v>
      </c>
      <c r="P45" s="115" t="str">
        <f t="shared" si="186"/>
        <v>Работал</v>
      </c>
      <c r="Q45" s="115" t="str">
        <f t="shared" si="186"/>
        <v>Работал</v>
      </c>
      <c r="R45" s="115" t="str">
        <f t="shared" si="186"/>
        <v>Работал</v>
      </c>
      <c r="S45" s="115" t="str">
        <f t="shared" si="186"/>
        <v>Работал</v>
      </c>
      <c r="T45" s="133" t="str">
        <f t="shared" si="186"/>
        <v/>
      </c>
      <c r="U45" s="133" t="str">
        <f t="shared" si="186"/>
        <v/>
      </c>
      <c r="V45" s="115" t="str">
        <f t="shared" si="186"/>
        <v>Работал</v>
      </c>
      <c r="W45" s="115" t="str">
        <f t="shared" si="186"/>
        <v>Работал</v>
      </c>
      <c r="X45" s="115" t="str">
        <f t="shared" si="186"/>
        <v>Работал</v>
      </c>
      <c r="Y45" s="115" t="str">
        <f t="shared" si="186"/>
        <v>Работал</v>
      </c>
      <c r="Z45" s="115" t="str">
        <f t="shared" si="186"/>
        <v>Работал</v>
      </c>
      <c r="AA45" s="133" t="str">
        <f t="shared" si="186"/>
        <v/>
      </c>
      <c r="AB45" s="133" t="str">
        <f t="shared" si="186"/>
        <v/>
      </c>
      <c r="AC45" s="115" t="str">
        <f t="shared" si="186"/>
        <v>Работал</v>
      </c>
      <c r="AD45" s="115" t="str">
        <f t="shared" si="186"/>
        <v>Работал</v>
      </c>
      <c r="AE45" s="115" t="str">
        <f t="shared" si="186"/>
        <v>Работал</v>
      </c>
      <c r="AF45" s="115" t="str">
        <f t="shared" si="186"/>
        <v>Работал</v>
      </c>
      <c r="AG45" s="115" t="str">
        <f t="shared" si="186"/>
        <v>Работал</v>
      </c>
      <c r="AH45" s="133" t="str">
        <f t="shared" si="186"/>
        <v/>
      </c>
      <c r="AI45" s="115" t="str">
        <f t="shared" si="186"/>
        <v/>
      </c>
      <c r="AJ45" s="115" t="str">
        <f t="shared" si="186"/>
        <v/>
      </c>
    </row>
    <row r="46">
      <c r="A46" s="108">
        <v>55</v>
      </c>
      <c r="B46" s="113" t="str">
        <f>VLOOKUP($A46,Сотрудники!$A$3:$L$1202,2,0)</f>
        <v xml:space="preserve">Секисов Константин</v>
      </c>
      <c r="C46" s="113" t="str">
        <f>VLOOKUP($A46,Сотрудники!$A$3:$L$1202,8,0)</f>
        <v>Курган</v>
      </c>
      <c r="D46" s="115" t="str">
        <f t="shared" si="183"/>
        <v>Работал</v>
      </c>
      <c r="E46" s="115" t="str">
        <f t="shared" si="183"/>
        <v>Работал</v>
      </c>
      <c r="F46" s="133" t="str">
        <f t="shared" si="186"/>
        <v/>
      </c>
      <c r="G46" s="133" t="str">
        <f t="shared" si="186"/>
        <v/>
      </c>
      <c r="H46" s="115" t="str">
        <f t="shared" si="186"/>
        <v>Работал</v>
      </c>
      <c r="I46" s="115" t="str">
        <f t="shared" si="186"/>
        <v>Работал</v>
      </c>
      <c r="J46" s="115" t="str">
        <f t="shared" si="186"/>
        <v>Работал</v>
      </c>
      <c r="K46" s="115" t="str">
        <f t="shared" si="186"/>
        <v>Работал</v>
      </c>
      <c r="L46" s="115" t="str">
        <f t="shared" si="186"/>
        <v>Работал</v>
      </c>
      <c r="M46" s="133" t="str">
        <f t="shared" si="186"/>
        <v/>
      </c>
      <c r="N46" s="133" t="str">
        <f t="shared" si="186"/>
        <v/>
      </c>
      <c r="O46" s="115" t="str">
        <f t="shared" si="186"/>
        <v>Работал</v>
      </c>
      <c r="P46" s="115" t="str">
        <f t="shared" si="186"/>
        <v>Работал</v>
      </c>
      <c r="Q46" s="115" t="str">
        <f t="shared" si="186"/>
        <v>Работал</v>
      </c>
      <c r="R46" s="115" t="str">
        <f t="shared" si="186"/>
        <v>Работал</v>
      </c>
      <c r="S46" s="115" t="str">
        <f t="shared" si="186"/>
        <v>Работал</v>
      </c>
      <c r="T46" s="133" t="str">
        <f t="shared" si="186"/>
        <v/>
      </c>
      <c r="U46" s="133" t="str">
        <f t="shared" si="186"/>
        <v/>
      </c>
      <c r="V46" s="115" t="str">
        <f t="shared" si="186"/>
        <v>Работал</v>
      </c>
      <c r="W46" s="115" t="str">
        <f t="shared" si="186"/>
        <v>Работал</v>
      </c>
      <c r="X46" s="115" t="str">
        <f t="shared" si="186"/>
        <v>Работал</v>
      </c>
      <c r="Y46" s="115" t="str">
        <f t="shared" si="186"/>
        <v>Работал</v>
      </c>
      <c r="Z46" s="115" t="str">
        <f t="shared" si="186"/>
        <v>Работал</v>
      </c>
      <c r="AA46" s="133" t="str">
        <f t="shared" si="186"/>
        <v/>
      </c>
      <c r="AB46" s="133" t="str">
        <f t="shared" si="186"/>
        <v/>
      </c>
      <c r="AC46" s="115" t="str">
        <f t="shared" si="186"/>
        <v>Работал</v>
      </c>
      <c r="AD46" s="115" t="str">
        <f t="shared" si="186"/>
        <v>Работал</v>
      </c>
      <c r="AE46" s="115" t="str">
        <f t="shared" si="186"/>
        <v>Работал</v>
      </c>
      <c r="AF46" s="115" t="str">
        <f t="shared" si="186"/>
        <v>Работал</v>
      </c>
      <c r="AG46" s="115" t="str">
        <f t="shared" si="186"/>
        <v>Работал</v>
      </c>
      <c r="AH46" s="133" t="str">
        <f t="shared" si="186"/>
        <v/>
      </c>
      <c r="AI46" s="115" t="str">
        <f t="shared" si="186"/>
        <v/>
      </c>
      <c r="AJ46" s="115" t="str">
        <f t="shared" si="186"/>
        <v/>
      </c>
    </row>
    <row r="47">
      <c r="A47" s="108">
        <v>56</v>
      </c>
      <c r="B47" s="113" t="str">
        <f>VLOOKUP($A47,Сотрудники!$A$3:$L$1202,2,0)</f>
        <v xml:space="preserve">Русинов Михаил</v>
      </c>
      <c r="C47" s="113" t="str">
        <f>VLOOKUP($A47,Сотрудники!$A$3:$L$1202,8,0)</f>
        <v>Москва</v>
      </c>
      <c r="D47" s="115" t="str">
        <f t="shared" si="183"/>
        <v>Работал</v>
      </c>
      <c r="E47" s="115" t="str">
        <f t="shared" si="183"/>
        <v>Работал</v>
      </c>
      <c r="F47" s="133" t="str">
        <f t="shared" si="186"/>
        <v/>
      </c>
      <c r="G47" s="133" t="str">
        <f t="shared" si="186"/>
        <v/>
      </c>
      <c r="H47" s="115" t="str">
        <f t="shared" si="186"/>
        <v>Работал</v>
      </c>
      <c r="I47" s="115" t="str">
        <f t="shared" si="186"/>
        <v>Работал</v>
      </c>
      <c r="J47" s="115" t="str">
        <f t="shared" si="186"/>
        <v>Работал</v>
      </c>
      <c r="K47" s="115" t="str">
        <f t="shared" si="186"/>
        <v>Работал</v>
      </c>
      <c r="L47" s="115" t="str">
        <f t="shared" si="186"/>
        <v>Работал</v>
      </c>
      <c r="M47" s="133" t="str">
        <f t="shared" si="186"/>
        <v/>
      </c>
      <c r="N47" s="133" t="str">
        <f t="shared" si="186"/>
        <v/>
      </c>
      <c r="O47" s="115" t="str">
        <f t="shared" si="186"/>
        <v>Работал</v>
      </c>
      <c r="P47" s="115" t="str">
        <f t="shared" si="186"/>
        <v>Работал</v>
      </c>
      <c r="Q47" s="115" t="str">
        <f t="shared" si="186"/>
        <v>Работал</v>
      </c>
      <c r="R47" s="115" t="str">
        <f t="shared" si="186"/>
        <v>Работал</v>
      </c>
      <c r="S47" s="115" t="str">
        <f t="shared" si="186"/>
        <v>Работал</v>
      </c>
      <c r="T47" s="133" t="str">
        <f t="shared" si="186"/>
        <v/>
      </c>
      <c r="U47" s="133" t="str">
        <f t="shared" si="186"/>
        <v/>
      </c>
      <c r="V47" s="115" t="str">
        <f t="shared" si="186"/>
        <v>Работал</v>
      </c>
      <c r="W47" s="115" t="str">
        <f t="shared" si="186"/>
        <v>Работал</v>
      </c>
      <c r="X47" s="115" t="str">
        <f t="shared" si="186"/>
        <v>Работал</v>
      </c>
      <c r="Y47" s="115" t="str">
        <f t="shared" si="186"/>
        <v>Работал</v>
      </c>
      <c r="Z47" s="115" t="str">
        <f t="shared" si="186"/>
        <v>Работал</v>
      </c>
      <c r="AA47" s="133" t="str">
        <f t="shared" si="186"/>
        <v/>
      </c>
      <c r="AB47" s="133" t="str">
        <f t="shared" si="186"/>
        <v/>
      </c>
      <c r="AC47" s="115" t="str">
        <f t="shared" si="186"/>
        <v>Работал</v>
      </c>
      <c r="AD47" s="115" t="str">
        <f t="shared" si="186"/>
        <v>Работал</v>
      </c>
      <c r="AE47" s="115" t="str">
        <f t="shared" si="186"/>
        <v>Работал</v>
      </c>
      <c r="AF47" s="115" t="str">
        <f t="shared" si="186"/>
        <v>Работал</v>
      </c>
      <c r="AG47" s="115" t="str">
        <f t="shared" si="186"/>
        <v>Работал</v>
      </c>
      <c r="AH47" s="133" t="str">
        <f t="shared" si="186"/>
        <v/>
      </c>
      <c r="AI47" s="115" t="str">
        <f t="shared" si="186"/>
        <v/>
      </c>
      <c r="AJ47" s="115" t="str">
        <f t="shared" si="186"/>
        <v/>
      </c>
    </row>
    <row r="48">
      <c r="A48" s="108">
        <v>57</v>
      </c>
      <c r="B48" s="113" t="str">
        <f>VLOOKUP($A48,Сотрудники!$A$3:$L$1202,2,0)</f>
        <v xml:space="preserve">Кузякина Ирина</v>
      </c>
      <c r="C48" s="113" t="str">
        <f>VLOOKUP($A48,Сотрудники!$A$3:$L$1202,8,0)</f>
        <v>Москва</v>
      </c>
      <c r="D48" s="115" t="str">
        <f t="shared" si="183"/>
        <v>Работал</v>
      </c>
      <c r="E48" s="115" t="str">
        <f t="shared" si="183"/>
        <v>Работал</v>
      </c>
      <c r="F48" s="133" t="str">
        <f t="shared" si="186"/>
        <v/>
      </c>
      <c r="G48" s="133" t="str">
        <f t="shared" si="186"/>
        <v/>
      </c>
      <c r="H48" s="115" t="str">
        <f t="shared" si="186"/>
        <v>Работал</v>
      </c>
      <c r="I48" s="115" t="str">
        <f t="shared" si="186"/>
        <v>Работал</v>
      </c>
      <c r="J48" s="115" t="str">
        <f t="shared" si="186"/>
        <v>Работал</v>
      </c>
      <c r="K48" s="115" t="str">
        <f t="shared" si="186"/>
        <v>Работал</v>
      </c>
      <c r="L48" s="115" t="str">
        <f t="shared" si="186"/>
        <v>Работал</v>
      </c>
      <c r="M48" s="133" t="str">
        <f t="shared" si="186"/>
        <v/>
      </c>
      <c r="N48" s="133" t="str">
        <f t="shared" si="186"/>
        <v/>
      </c>
      <c r="O48" s="115" t="str">
        <f t="shared" si="186"/>
        <v>Работал</v>
      </c>
      <c r="P48" s="115" t="str">
        <f t="shared" si="186"/>
        <v>Работал</v>
      </c>
      <c r="Q48" s="115" t="str">
        <f t="shared" si="186"/>
        <v>Работал</v>
      </c>
      <c r="R48" s="115" t="str">
        <f t="shared" si="186"/>
        <v>Работал</v>
      </c>
      <c r="S48" s="115" t="str">
        <f t="shared" si="186"/>
        <v>Работал</v>
      </c>
      <c r="T48" s="133" t="str">
        <f t="shared" si="186"/>
        <v/>
      </c>
      <c r="U48" s="133" t="str">
        <f t="shared" si="186"/>
        <v/>
      </c>
      <c r="V48" s="115" t="str">
        <f t="shared" si="186"/>
        <v>Работал</v>
      </c>
      <c r="W48" s="115" t="str">
        <f t="shared" si="186"/>
        <v>Работал</v>
      </c>
      <c r="X48" s="115" t="str">
        <f t="shared" si="186"/>
        <v>Работал</v>
      </c>
      <c r="Y48" s="115" t="str">
        <f t="shared" si="186"/>
        <v>Работал</v>
      </c>
      <c r="Z48" s="115" t="str">
        <f t="shared" si="186"/>
        <v>Работал</v>
      </c>
      <c r="AA48" s="133" t="str">
        <f t="shared" si="186"/>
        <v/>
      </c>
      <c r="AB48" s="133" t="str">
        <f t="shared" si="186"/>
        <v/>
      </c>
      <c r="AC48" s="115" t="str">
        <f t="shared" si="186"/>
        <v>Работал</v>
      </c>
      <c r="AD48" s="115" t="str">
        <f t="shared" si="186"/>
        <v>Работал</v>
      </c>
      <c r="AE48" s="115" t="str">
        <f t="shared" si="186"/>
        <v>Работал</v>
      </c>
      <c r="AF48" s="115" t="str">
        <f t="shared" si="186"/>
        <v>Работал</v>
      </c>
      <c r="AG48" s="115" t="str">
        <f t="shared" si="186"/>
        <v>Работал</v>
      </c>
      <c r="AH48" s="133" t="str">
        <f t="shared" si="186"/>
        <v/>
      </c>
      <c r="AI48" s="115" t="str">
        <f t="shared" si="186"/>
        <v/>
      </c>
      <c r="AJ48" s="115" t="str">
        <f t="shared" si="186"/>
        <v/>
      </c>
    </row>
    <row r="49">
      <c r="A49" s="108">
        <v>58</v>
      </c>
      <c r="B49" s="113" t="str">
        <f>VLOOKUP($A49,Сотрудники!$A$3:$L$1202,2,0)</f>
        <v xml:space="preserve">Нгуен Дмитрий</v>
      </c>
      <c r="C49" s="113" t="str">
        <f>VLOOKUP($A49,Сотрудники!$A$3:$L$1202,8,0)</f>
        <v>СПБ</v>
      </c>
      <c r="D49" s="115" t="str">
        <f t="shared" si="183"/>
        <v>Работал</v>
      </c>
      <c r="E49" s="115" t="str">
        <f t="shared" si="183"/>
        <v>Работал</v>
      </c>
      <c r="F49" s="133" t="str">
        <f t="shared" si="186"/>
        <v/>
      </c>
      <c r="G49" s="133" t="str">
        <f t="shared" si="186"/>
        <v/>
      </c>
      <c r="H49" s="115" t="str">
        <f t="shared" si="186"/>
        <v>Работал</v>
      </c>
      <c r="I49" s="115" t="str">
        <f t="shared" si="186"/>
        <v>Работал</v>
      </c>
      <c r="J49" s="115" t="str">
        <f t="shared" si="186"/>
        <v>Работал</v>
      </c>
      <c r="K49" s="115" t="str">
        <f t="shared" si="186"/>
        <v>Работал</v>
      </c>
      <c r="L49" s="115" t="str">
        <f t="shared" si="186"/>
        <v>Работал</v>
      </c>
      <c r="M49" s="133" t="str">
        <f t="shared" si="186"/>
        <v/>
      </c>
      <c r="N49" s="133" t="str">
        <f t="shared" si="186"/>
        <v/>
      </c>
      <c r="O49" s="115" t="str">
        <f t="shared" si="186"/>
        <v>Работал</v>
      </c>
      <c r="P49" s="115" t="str">
        <f t="shared" si="186"/>
        <v>Работал</v>
      </c>
      <c r="Q49" s="115" t="str">
        <f t="shared" si="186"/>
        <v>Работал</v>
      </c>
      <c r="R49" s="115" t="str">
        <f t="shared" si="186"/>
        <v>Работал</v>
      </c>
      <c r="S49" s="115" t="str">
        <f t="shared" si="186"/>
        <v>Работал</v>
      </c>
      <c r="T49" s="133" t="str">
        <f t="shared" si="186"/>
        <v/>
      </c>
      <c r="U49" s="133" t="str">
        <f t="shared" si="186"/>
        <v/>
      </c>
      <c r="V49" s="115" t="str">
        <f t="shared" si="186"/>
        <v>Работал</v>
      </c>
      <c r="W49" s="115" t="str">
        <f t="shared" si="186"/>
        <v>Работал</v>
      </c>
      <c r="X49" s="115" t="str">
        <f t="shared" si="186"/>
        <v>Работал</v>
      </c>
      <c r="Y49" s="115" t="str">
        <f t="shared" si="186"/>
        <v>Работал</v>
      </c>
      <c r="Z49" s="115" t="str">
        <f t="shared" si="186"/>
        <v>Работал</v>
      </c>
      <c r="AA49" s="133" t="str">
        <f t="shared" si="186"/>
        <v/>
      </c>
      <c r="AB49" s="133" t="str">
        <f t="shared" si="186"/>
        <v/>
      </c>
      <c r="AC49" s="115" t="str">
        <f t="shared" si="186"/>
        <v>Работал</v>
      </c>
      <c r="AD49" s="115" t="str">
        <f t="shared" si="186"/>
        <v>Работал</v>
      </c>
      <c r="AE49" s="115" t="str">
        <f t="shared" si="186"/>
        <v>Работал</v>
      </c>
      <c r="AF49" s="115" t="str">
        <f t="shared" si="186"/>
        <v>Работал</v>
      </c>
      <c r="AG49" s="115" t="str">
        <f t="shared" si="186"/>
        <v>Работал</v>
      </c>
      <c r="AH49" s="133" t="str">
        <f t="shared" si="186"/>
        <v/>
      </c>
      <c r="AI49" s="115" t="str">
        <f t="shared" si="186"/>
        <v/>
      </c>
      <c r="AJ49" s="115" t="str">
        <f t="shared" si="186"/>
        <v/>
      </c>
    </row>
    <row r="50">
      <c r="A50" s="108">
        <v>59</v>
      </c>
      <c r="B50" s="113" t="str">
        <f>VLOOKUP($A50,Сотрудники!$A$3:$L$1202,2,0)</f>
        <v xml:space="preserve">Зырянов Николай</v>
      </c>
      <c r="C50" s="113" t="str">
        <f>VLOOKUP($A50,Сотрудники!$A$3:$L$1202,8,0)</f>
        <v>СПБ</v>
      </c>
      <c r="D50" s="115" t="str">
        <f t="shared" si="183"/>
        <v>Работал</v>
      </c>
      <c r="E50" s="115" t="str">
        <f t="shared" si="183"/>
        <v>Работал</v>
      </c>
      <c r="F50" s="133" t="str">
        <f t="shared" si="186"/>
        <v/>
      </c>
      <c r="G50" s="133" t="str">
        <f t="shared" si="186"/>
        <v/>
      </c>
      <c r="H50" s="115" t="str">
        <f t="shared" si="186"/>
        <v>Работал</v>
      </c>
      <c r="I50" s="115" t="str">
        <f t="shared" si="186"/>
        <v>Работал</v>
      </c>
      <c r="J50" s="115" t="str">
        <f t="shared" si="186"/>
        <v>Работал</v>
      </c>
      <c r="K50" s="115" t="str">
        <f t="shared" si="186"/>
        <v>Работал</v>
      </c>
      <c r="L50" s="115" t="str">
        <f t="shared" si="186"/>
        <v>Работал</v>
      </c>
      <c r="M50" s="133" t="str">
        <f t="shared" si="186"/>
        <v/>
      </c>
      <c r="N50" s="133" t="str">
        <f t="shared" si="186"/>
        <v/>
      </c>
      <c r="O50" s="115" t="str">
        <f t="shared" si="186"/>
        <v>Работал</v>
      </c>
      <c r="P50" s="115" t="str">
        <f t="shared" si="186"/>
        <v>Работал</v>
      </c>
      <c r="Q50" s="115" t="str">
        <f t="shared" si="186"/>
        <v>Работал</v>
      </c>
      <c r="R50" s="115" t="str">
        <f t="shared" si="186"/>
        <v>Работал</v>
      </c>
      <c r="S50" s="115" t="str">
        <f t="shared" si="186"/>
        <v>Работал</v>
      </c>
      <c r="T50" s="133" t="str">
        <f t="shared" si="186"/>
        <v/>
      </c>
      <c r="U50" s="133" t="str">
        <f t="shared" si="186"/>
        <v/>
      </c>
      <c r="V50" s="115" t="str">
        <f t="shared" si="186"/>
        <v>Работал</v>
      </c>
      <c r="W50" s="115" t="str">
        <f t="shared" si="186"/>
        <v>Работал</v>
      </c>
      <c r="X50" s="115" t="str">
        <f t="shared" si="186"/>
        <v>Работал</v>
      </c>
      <c r="Y50" s="115" t="str">
        <f t="shared" si="186"/>
        <v>Работал</v>
      </c>
      <c r="Z50" s="115" t="str">
        <f t="shared" si="186"/>
        <v>Работал</v>
      </c>
      <c r="AA50" s="133" t="str">
        <f t="shared" si="186"/>
        <v/>
      </c>
      <c r="AB50" s="133" t="str">
        <f t="shared" ref="AB50:AJ50" si="187">IF(ISBLANK(AB124),"",IF(AB124=0,"Выходной",IF(AB124&lt;&gt;0,"Работал","")))</f>
        <v/>
      </c>
      <c r="AC50" s="115" t="str">
        <f t="shared" si="187"/>
        <v>Работал</v>
      </c>
      <c r="AD50" s="115" t="str">
        <f t="shared" si="187"/>
        <v>Работал</v>
      </c>
      <c r="AE50" s="115" t="str">
        <f t="shared" si="187"/>
        <v>Работал</v>
      </c>
      <c r="AF50" s="115" t="str">
        <f t="shared" si="187"/>
        <v>Работал</v>
      </c>
      <c r="AG50" s="115" t="str">
        <f t="shared" si="187"/>
        <v>Работал</v>
      </c>
      <c r="AH50" s="133" t="str">
        <f t="shared" si="187"/>
        <v/>
      </c>
      <c r="AI50" s="115" t="str">
        <f t="shared" si="187"/>
        <v/>
      </c>
      <c r="AJ50" s="115" t="str">
        <f t="shared" si="187"/>
        <v/>
      </c>
    </row>
    <row r="51">
      <c r="A51" s="108">
        <v>60</v>
      </c>
      <c r="B51" s="113" t="str">
        <f>VLOOKUP($A51,Сотрудники!$A$3:$L$1202,2,0)</f>
        <v xml:space="preserve">Гнусов Алексей</v>
      </c>
      <c r="C51" s="113" t="str">
        <f>VLOOKUP($A51,Сотрудники!$A$3:$L$1202,8,0)</f>
        <v>Москва</v>
      </c>
      <c r="D51" s="115" t="str">
        <f t="shared" si="183"/>
        <v>Работал</v>
      </c>
      <c r="E51" s="115" t="str">
        <f t="shared" si="183"/>
        <v>Работал</v>
      </c>
      <c r="F51" s="133" t="str">
        <f t="shared" si="186"/>
        <v/>
      </c>
      <c r="G51" s="133" t="str">
        <f t="shared" si="186"/>
        <v/>
      </c>
      <c r="H51" s="115" t="str">
        <f t="shared" si="186"/>
        <v>Работал</v>
      </c>
      <c r="I51" s="115" t="str">
        <f t="shared" si="186"/>
        <v>Работал</v>
      </c>
      <c r="J51" s="115" t="str">
        <f t="shared" si="186"/>
        <v>Работал</v>
      </c>
      <c r="K51" s="115" t="str">
        <f t="shared" si="186"/>
        <v>Работал</v>
      </c>
      <c r="L51" s="115" t="str">
        <f t="shared" si="186"/>
        <v>Работал</v>
      </c>
      <c r="M51" s="133" t="str">
        <f t="shared" si="186"/>
        <v/>
      </c>
      <c r="N51" s="133" t="str">
        <f t="shared" si="186"/>
        <v/>
      </c>
      <c r="O51" s="115" t="str">
        <f t="shared" si="186"/>
        <v>Работал</v>
      </c>
      <c r="P51" s="115" t="str">
        <f t="shared" si="186"/>
        <v>Работал</v>
      </c>
      <c r="Q51" s="115" t="str">
        <f t="shared" si="186"/>
        <v>Работал</v>
      </c>
      <c r="R51" s="115" t="str">
        <f t="shared" si="186"/>
        <v>Работал</v>
      </c>
      <c r="S51" s="115" t="str">
        <f t="shared" si="186"/>
        <v>Работал</v>
      </c>
      <c r="T51" s="133" t="str">
        <f t="shared" si="186"/>
        <v/>
      </c>
      <c r="U51" s="133" t="str">
        <f t="shared" si="186"/>
        <v/>
      </c>
      <c r="V51" s="115" t="str">
        <f t="shared" si="186"/>
        <v>Работал</v>
      </c>
      <c r="W51" s="115" t="str">
        <f t="shared" si="186"/>
        <v>Работал</v>
      </c>
      <c r="X51" s="115" t="str">
        <f t="shared" si="186"/>
        <v>Работал</v>
      </c>
      <c r="Y51" s="115" t="str">
        <f t="shared" si="186"/>
        <v>Работал</v>
      </c>
      <c r="Z51" s="115" t="str">
        <f t="shared" si="186"/>
        <v>Работал</v>
      </c>
      <c r="AA51" s="133" t="str">
        <f t="shared" si="186"/>
        <v/>
      </c>
      <c r="AB51" s="133" t="str">
        <f t="shared" si="186"/>
        <v/>
      </c>
      <c r="AC51" s="115" t="str">
        <f t="shared" si="186"/>
        <v>Работал</v>
      </c>
      <c r="AD51" s="115" t="str">
        <f t="shared" si="186"/>
        <v>Работал</v>
      </c>
      <c r="AE51" s="115" t="str">
        <f t="shared" si="186"/>
        <v>Работал</v>
      </c>
      <c r="AF51" s="115" t="str">
        <f t="shared" si="186"/>
        <v>Работал</v>
      </c>
      <c r="AG51" s="115" t="str">
        <f t="shared" si="186"/>
        <v>Работал</v>
      </c>
      <c r="AH51" s="133" t="str">
        <f t="shared" si="186"/>
        <v/>
      </c>
      <c r="AI51" s="115" t="str">
        <f t="shared" si="186"/>
        <v/>
      </c>
      <c r="AJ51" s="115" t="str">
        <f t="shared" si="186"/>
        <v/>
      </c>
    </row>
    <row r="52">
      <c r="A52" s="108">
        <v>61</v>
      </c>
      <c r="B52" s="113" t="str">
        <f>VLOOKUP($A52,Сотрудники!$A$3:$L$1202,2,0)</f>
        <v xml:space="preserve">Ушаков Сергей</v>
      </c>
      <c r="C52" s="113" t="str">
        <f>VLOOKUP($A52,Сотрудники!$A$3:$L$1202,8,0)</f>
        <v>Москва</v>
      </c>
      <c r="D52" s="115" t="str">
        <f t="shared" si="183"/>
        <v>Работал</v>
      </c>
      <c r="E52" s="115" t="str">
        <f t="shared" si="183"/>
        <v>Работал</v>
      </c>
      <c r="F52" s="133" t="str">
        <f t="shared" si="186"/>
        <v/>
      </c>
      <c r="G52" s="133" t="str">
        <f t="shared" si="186"/>
        <v/>
      </c>
      <c r="H52" s="115" t="str">
        <f t="shared" si="186"/>
        <v>Работал</v>
      </c>
      <c r="I52" s="115" t="str">
        <f t="shared" si="186"/>
        <v>Работал</v>
      </c>
      <c r="J52" s="115" t="str">
        <f t="shared" si="186"/>
        <v>Работал</v>
      </c>
      <c r="K52" s="115" t="str">
        <f t="shared" si="186"/>
        <v>Работал</v>
      </c>
      <c r="L52" s="115" t="str">
        <f t="shared" si="186"/>
        <v>Работал</v>
      </c>
      <c r="M52" s="133" t="str">
        <f t="shared" si="186"/>
        <v/>
      </c>
      <c r="N52" s="133" t="str">
        <f t="shared" si="186"/>
        <v/>
      </c>
      <c r="O52" s="115" t="str">
        <f t="shared" si="186"/>
        <v>Работал</v>
      </c>
      <c r="P52" s="115" t="str">
        <f t="shared" si="186"/>
        <v>Работал</v>
      </c>
      <c r="Q52" s="115" t="str">
        <f t="shared" si="186"/>
        <v>Работал</v>
      </c>
      <c r="R52" s="115" t="str">
        <f t="shared" si="186"/>
        <v>Работал</v>
      </c>
      <c r="S52" s="115" t="str">
        <f t="shared" si="186"/>
        <v>Работал</v>
      </c>
      <c r="T52" s="133" t="str">
        <f t="shared" si="186"/>
        <v/>
      </c>
      <c r="U52" s="133" t="str">
        <f t="shared" si="186"/>
        <v/>
      </c>
      <c r="V52" s="115" t="str">
        <f t="shared" si="186"/>
        <v>Работал</v>
      </c>
      <c r="W52" s="115" t="str">
        <f t="shared" si="186"/>
        <v>Работал</v>
      </c>
      <c r="X52" s="115" t="str">
        <f t="shared" si="186"/>
        <v>Работал</v>
      </c>
      <c r="Y52" s="115" t="str">
        <f t="shared" si="186"/>
        <v>Работал</v>
      </c>
      <c r="Z52" s="115" t="str">
        <f t="shared" si="186"/>
        <v>Работал</v>
      </c>
      <c r="AA52" s="133" t="str">
        <f t="shared" si="186"/>
        <v/>
      </c>
      <c r="AB52" s="133" t="str">
        <f t="shared" si="186"/>
        <v/>
      </c>
      <c r="AC52" s="115" t="str">
        <f t="shared" si="186"/>
        <v>Работал</v>
      </c>
      <c r="AD52" s="115" t="str">
        <f t="shared" si="186"/>
        <v>Работал</v>
      </c>
      <c r="AE52" s="115" t="str">
        <f t="shared" si="186"/>
        <v>Работал</v>
      </c>
      <c r="AF52" s="115" t="str">
        <f t="shared" si="186"/>
        <v>Работал</v>
      </c>
      <c r="AG52" s="115" t="str">
        <f t="shared" si="186"/>
        <v>Работал</v>
      </c>
      <c r="AH52" s="133" t="str">
        <f t="shared" si="186"/>
        <v/>
      </c>
      <c r="AI52" s="115" t="str">
        <f t="shared" si="186"/>
        <v/>
      </c>
      <c r="AJ52" s="115" t="str">
        <f t="shared" si="186"/>
        <v/>
      </c>
    </row>
    <row r="53">
      <c r="A53" s="108">
        <v>62</v>
      </c>
      <c r="B53" s="113" t="str">
        <f>VLOOKUP($A53,Сотрудники!$A$3:$L$1202,2,0)</f>
        <v xml:space="preserve">Горьков Алексей</v>
      </c>
      <c r="C53" s="113" t="str">
        <f>VLOOKUP($A53,Сотрудники!$A$3:$L$1202,8,0)</f>
        <v>Москва</v>
      </c>
      <c r="D53" s="115" t="str">
        <f t="shared" si="183"/>
        <v>Работал</v>
      </c>
      <c r="E53" s="115" t="str">
        <f t="shared" si="183"/>
        <v>Работал</v>
      </c>
      <c r="F53" s="133" t="str">
        <f t="shared" si="186"/>
        <v/>
      </c>
      <c r="G53" s="133" t="str">
        <f t="shared" si="186"/>
        <v/>
      </c>
      <c r="H53" s="115" t="str">
        <f t="shared" si="186"/>
        <v>Работал</v>
      </c>
      <c r="I53" s="115" t="str">
        <f t="shared" si="186"/>
        <v>Работал</v>
      </c>
      <c r="J53" s="115" t="str">
        <f t="shared" si="186"/>
        <v>Работал</v>
      </c>
      <c r="K53" s="115" t="str">
        <f t="shared" si="186"/>
        <v>Работал</v>
      </c>
      <c r="L53" s="115" t="str">
        <f t="shared" si="186"/>
        <v>Работал</v>
      </c>
      <c r="M53" s="133" t="str">
        <f t="shared" si="186"/>
        <v/>
      </c>
      <c r="N53" s="133" t="str">
        <f t="shared" si="186"/>
        <v/>
      </c>
      <c r="O53" s="115" t="str">
        <f t="shared" si="186"/>
        <v>Работал</v>
      </c>
      <c r="P53" s="115" t="str">
        <f t="shared" si="186"/>
        <v>Работал</v>
      </c>
      <c r="Q53" s="115" t="str">
        <f t="shared" si="186"/>
        <v>Работал</v>
      </c>
      <c r="R53" s="115" t="str">
        <f t="shared" si="186"/>
        <v>Работал</v>
      </c>
      <c r="S53" s="115" t="str">
        <f t="shared" si="186"/>
        <v>Работал</v>
      </c>
      <c r="T53" s="133" t="str">
        <f t="shared" si="186"/>
        <v/>
      </c>
      <c r="U53" s="133" t="str">
        <f t="shared" si="186"/>
        <v/>
      </c>
      <c r="V53" s="115" t="str">
        <f t="shared" si="186"/>
        <v>Работал</v>
      </c>
      <c r="W53" s="115" t="str">
        <f t="shared" si="186"/>
        <v>Работал</v>
      </c>
      <c r="X53" s="115" t="str">
        <f t="shared" si="186"/>
        <v>Работал</v>
      </c>
      <c r="Y53" s="115" t="str">
        <f t="shared" si="186"/>
        <v>Работал</v>
      </c>
      <c r="Z53" s="115" t="str">
        <f t="shared" si="186"/>
        <v>Работал</v>
      </c>
      <c r="AA53" s="133" t="str">
        <f t="shared" si="186"/>
        <v/>
      </c>
      <c r="AB53" s="133" t="str">
        <f t="shared" si="186"/>
        <v/>
      </c>
      <c r="AC53" s="115" t="str">
        <f t="shared" si="186"/>
        <v>Работал</v>
      </c>
      <c r="AD53" s="115" t="str">
        <f t="shared" si="186"/>
        <v>Работал</v>
      </c>
      <c r="AE53" s="115" t="str">
        <f t="shared" si="186"/>
        <v>Работал</v>
      </c>
      <c r="AF53" s="115" t="str">
        <f t="shared" si="186"/>
        <v>Работал</v>
      </c>
      <c r="AG53" s="115" t="str">
        <f t="shared" si="186"/>
        <v>Работал</v>
      </c>
      <c r="AH53" s="133" t="str">
        <f t="shared" si="186"/>
        <v/>
      </c>
      <c r="AI53" s="115" t="str">
        <f t="shared" si="186"/>
        <v/>
      </c>
      <c r="AJ53" s="115" t="str">
        <f t="shared" si="186"/>
        <v/>
      </c>
    </row>
    <row r="54">
      <c r="A54" s="108">
        <v>63</v>
      </c>
      <c r="B54" s="113" t="str">
        <f>VLOOKUP($A54,Сотрудники!$A$3:$L$1202,2,0)</f>
        <v xml:space="preserve">Ненякина Анастасия</v>
      </c>
      <c r="C54" s="113" t="str">
        <f>VLOOKUP($A54,Сотрудники!$A$3:$L$1202,8,0)</f>
        <v>Москва</v>
      </c>
      <c r="D54" s="115" t="str">
        <f t="shared" si="183"/>
        <v>Работал</v>
      </c>
      <c r="E54" s="115" t="str">
        <f t="shared" si="183"/>
        <v>Работал</v>
      </c>
      <c r="F54" s="133" t="str">
        <f t="shared" si="183"/>
        <v/>
      </c>
      <c r="G54" s="133" t="str">
        <f t="shared" si="183"/>
        <v/>
      </c>
      <c r="H54" s="115" t="str">
        <f t="shared" si="183"/>
        <v>Работал</v>
      </c>
      <c r="I54" s="115" t="str">
        <f t="shared" si="183"/>
        <v>Работал</v>
      </c>
      <c r="J54" s="115" t="str">
        <f t="shared" si="183"/>
        <v>Работал</v>
      </c>
      <c r="K54" s="115" t="str">
        <f t="shared" si="183"/>
        <v>Работал</v>
      </c>
      <c r="L54" s="115" t="str">
        <f t="shared" si="183"/>
        <v>Работал</v>
      </c>
      <c r="M54" s="133" t="str">
        <f t="shared" si="186"/>
        <v/>
      </c>
      <c r="N54" s="133" t="str">
        <f t="shared" si="186"/>
        <v/>
      </c>
      <c r="O54" s="115" t="str">
        <f t="shared" si="186"/>
        <v>Работал</v>
      </c>
      <c r="P54" s="115" t="str">
        <f t="shared" si="186"/>
        <v>Работал</v>
      </c>
      <c r="Q54" s="115" t="str">
        <f t="shared" si="186"/>
        <v>Работал</v>
      </c>
      <c r="R54" s="115" t="str">
        <f t="shared" si="186"/>
        <v>Работал</v>
      </c>
      <c r="S54" s="115" t="str">
        <f t="shared" si="186"/>
        <v>Работал</v>
      </c>
      <c r="T54" s="133" t="str">
        <f t="shared" si="186"/>
        <v/>
      </c>
      <c r="U54" s="133" t="str">
        <f t="shared" si="186"/>
        <v/>
      </c>
      <c r="V54" s="115" t="str">
        <f t="shared" si="186"/>
        <v>Работал</v>
      </c>
      <c r="W54" s="115" t="str">
        <f t="shared" si="186"/>
        <v>Работал</v>
      </c>
      <c r="X54" s="115" t="str">
        <f t="shared" si="186"/>
        <v>Работал</v>
      </c>
      <c r="Y54" s="115" t="str">
        <f t="shared" si="186"/>
        <v>Работал</v>
      </c>
      <c r="Z54" s="115" t="str">
        <f t="shared" si="186"/>
        <v>Работал</v>
      </c>
      <c r="AA54" s="133" t="str">
        <f t="shared" si="186"/>
        <v/>
      </c>
      <c r="AB54" s="133" t="str">
        <f t="shared" si="186"/>
        <v/>
      </c>
      <c r="AC54" s="115" t="str">
        <f t="shared" si="186"/>
        <v>Работал</v>
      </c>
      <c r="AD54" s="115" t="str">
        <f t="shared" si="186"/>
        <v>Работал</v>
      </c>
      <c r="AE54" s="115" t="str">
        <f t="shared" si="186"/>
        <v>Работал</v>
      </c>
      <c r="AF54" s="115" t="str">
        <f t="shared" si="186"/>
        <v>Работал</v>
      </c>
      <c r="AG54" s="115" t="str">
        <f t="shared" si="186"/>
        <v>Работал</v>
      </c>
      <c r="AH54" s="133" t="str">
        <f t="shared" si="186"/>
        <v/>
      </c>
      <c r="AI54" s="115" t="str">
        <f t="shared" si="186"/>
        <v/>
      </c>
      <c r="AJ54" s="115" t="str">
        <f t="shared" si="186"/>
        <v/>
      </c>
    </row>
    <row r="55">
      <c r="A55" s="108">
        <v>83</v>
      </c>
      <c r="B55" s="113" t="str">
        <f>VLOOKUP($A55,Сотрудники!$A$3:$L$1202,2,0)</f>
        <v xml:space="preserve">Жердева Екатерина</v>
      </c>
      <c r="C55" s="113" t="str">
        <f>VLOOKUP($A55,Сотрудники!$A$3:$L$1202,8,0)</f>
        <v>Архангельск</v>
      </c>
      <c r="D55" s="115" t="str">
        <f t="shared" si="183"/>
        <v>Работал</v>
      </c>
      <c r="E55" s="115" t="str">
        <f t="shared" si="183"/>
        <v>Работал</v>
      </c>
      <c r="F55" s="133" t="str">
        <f t="shared" si="183"/>
        <v/>
      </c>
      <c r="G55" s="133" t="str">
        <f t="shared" si="183"/>
        <v/>
      </c>
      <c r="H55" s="115" t="str">
        <f t="shared" si="183"/>
        <v>Работал</v>
      </c>
      <c r="I55" s="115" t="str">
        <f t="shared" si="183"/>
        <v>Работал</v>
      </c>
      <c r="J55" s="115" t="str">
        <f t="shared" si="183"/>
        <v>Работал</v>
      </c>
      <c r="K55" s="115" t="str">
        <f t="shared" si="183"/>
        <v>Работал</v>
      </c>
      <c r="L55" s="115" t="str">
        <f t="shared" si="183"/>
        <v>Работал</v>
      </c>
      <c r="M55" s="133"/>
      <c r="N55" s="133"/>
      <c r="O55" s="115" t="str">
        <f t="shared" si="186"/>
        <v>Работал</v>
      </c>
      <c r="P55" s="115" t="str">
        <f t="shared" si="186"/>
        <v>Работал</v>
      </c>
      <c r="Q55" s="115" t="str">
        <f t="shared" si="186"/>
        <v>Работал</v>
      </c>
      <c r="R55" s="115" t="str">
        <f t="shared" si="186"/>
        <v>Работал</v>
      </c>
      <c r="S55" s="115" t="str">
        <f t="shared" si="186"/>
        <v>Работал</v>
      </c>
      <c r="T55" s="133"/>
      <c r="U55" s="133"/>
      <c r="V55" s="115" t="str">
        <f t="shared" ref="V55:AG55" si="188">IF(ISBLANK(V129),"",IF(V129=0,"Выходной",IF(V129&lt;&gt;0,"Работал","")))</f>
        <v>Работал</v>
      </c>
      <c r="W55" s="115" t="str">
        <f t="shared" si="188"/>
        <v>Работал</v>
      </c>
      <c r="X55" s="115" t="str">
        <f t="shared" si="188"/>
        <v>Работал</v>
      </c>
      <c r="Y55" s="115" t="str">
        <f t="shared" si="188"/>
        <v>Работал</v>
      </c>
      <c r="Z55" s="115" t="str">
        <f t="shared" si="188"/>
        <v>Работал</v>
      </c>
      <c r="AA55" s="133" t="str">
        <f t="shared" si="188"/>
        <v/>
      </c>
      <c r="AB55" s="133" t="str">
        <f t="shared" si="188"/>
        <v/>
      </c>
      <c r="AC55" s="115" t="str">
        <f t="shared" si="188"/>
        <v>Работал</v>
      </c>
      <c r="AD55" s="115" t="str">
        <f t="shared" si="188"/>
        <v>Работал</v>
      </c>
      <c r="AE55" s="115" t="str">
        <f t="shared" si="188"/>
        <v>Работал</v>
      </c>
      <c r="AF55" s="115" t="str">
        <f t="shared" si="188"/>
        <v>Работал</v>
      </c>
      <c r="AG55" s="115" t="str">
        <f t="shared" si="188"/>
        <v>Работал</v>
      </c>
      <c r="AH55" s="133"/>
      <c r="AI55" s="115"/>
      <c r="AJ55" s="115"/>
    </row>
    <row r="56">
      <c r="A56" s="108">
        <v>64</v>
      </c>
      <c r="B56" s="113" t="str">
        <f>VLOOKUP($A56,Сотрудники!$A$3:$L$1202,2,0)</f>
        <v xml:space="preserve">Павлов Роман</v>
      </c>
      <c r="C56" s="113" t="str">
        <f>VLOOKUP($A56,Сотрудники!$A$3:$L$1202,8,0)</f>
        <v>Москва</v>
      </c>
      <c r="D56" s="115" t="str">
        <f t="shared" ref="D56:E73" si="189">IF(ISBLANK(D129),"",IF(D129=0,"Выходной",IF(D129&lt;&gt;0,"Работал","")))</f>
        <v>Работал</v>
      </c>
      <c r="E56" s="115" t="str">
        <f t="shared" si="189"/>
        <v>Работал</v>
      </c>
      <c r="F56" s="133" t="str">
        <f t="shared" ref="F56:AJ73" si="190">IF(ISBLANK(F130),"",IF(F130=0,"Выходной",IF(F130&lt;&gt;0,"Работал","")))</f>
        <v/>
      </c>
      <c r="G56" s="133" t="str">
        <f t="shared" si="190"/>
        <v/>
      </c>
      <c r="H56" s="115" t="str">
        <f t="shared" si="190"/>
        <v>Работал</v>
      </c>
      <c r="I56" s="115" t="str">
        <f t="shared" si="190"/>
        <v>Работал</v>
      </c>
      <c r="J56" s="115" t="str">
        <f t="shared" si="190"/>
        <v>Работал</v>
      </c>
      <c r="K56" s="115" t="str">
        <f t="shared" si="190"/>
        <v>Работал</v>
      </c>
      <c r="L56" s="115" t="str">
        <f t="shared" si="190"/>
        <v>Работал</v>
      </c>
      <c r="M56" s="133" t="str">
        <f t="shared" si="190"/>
        <v/>
      </c>
      <c r="N56" s="133" t="str">
        <f t="shared" si="190"/>
        <v/>
      </c>
      <c r="O56" s="115" t="str">
        <f t="shared" si="190"/>
        <v>Работал</v>
      </c>
      <c r="P56" s="115" t="str">
        <f t="shared" si="190"/>
        <v>Работал</v>
      </c>
      <c r="Q56" s="115" t="str">
        <f t="shared" si="190"/>
        <v>Работал</v>
      </c>
      <c r="R56" s="115" t="str">
        <f t="shared" si="190"/>
        <v>Работал</v>
      </c>
      <c r="S56" s="115" t="str">
        <f t="shared" si="190"/>
        <v>Работал</v>
      </c>
      <c r="T56" s="133" t="str">
        <f t="shared" si="190"/>
        <v/>
      </c>
      <c r="U56" s="133" t="str">
        <f t="shared" si="190"/>
        <v/>
      </c>
      <c r="V56" s="115" t="str">
        <f t="shared" si="190"/>
        <v>Работал</v>
      </c>
      <c r="W56" s="115" t="str">
        <f t="shared" si="190"/>
        <v>Работал</v>
      </c>
      <c r="X56" s="115" t="str">
        <f t="shared" si="190"/>
        <v>Работал</v>
      </c>
      <c r="Y56" s="115" t="str">
        <f t="shared" si="190"/>
        <v>Работал</v>
      </c>
      <c r="Z56" s="115" t="str">
        <f t="shared" si="190"/>
        <v>Работал</v>
      </c>
      <c r="AA56" s="133" t="str">
        <f t="shared" si="190"/>
        <v/>
      </c>
      <c r="AB56" s="133" t="str">
        <f t="shared" si="190"/>
        <v/>
      </c>
      <c r="AC56" s="115" t="str">
        <f t="shared" si="190"/>
        <v>Работал</v>
      </c>
      <c r="AD56" s="115" t="str">
        <f t="shared" si="190"/>
        <v>Работал</v>
      </c>
      <c r="AE56" s="115" t="str">
        <f t="shared" si="190"/>
        <v>Работал</v>
      </c>
      <c r="AF56" s="115" t="str">
        <f t="shared" si="190"/>
        <v>Работал</v>
      </c>
      <c r="AG56" s="115" t="str">
        <f t="shared" si="190"/>
        <v>Работал</v>
      </c>
      <c r="AH56" s="133" t="str">
        <f t="shared" si="190"/>
        <v/>
      </c>
      <c r="AI56" s="115" t="str">
        <f t="shared" si="190"/>
        <v/>
      </c>
      <c r="AJ56" s="115" t="str">
        <f t="shared" si="190"/>
        <v/>
      </c>
    </row>
    <row r="57">
      <c r="A57" s="108">
        <v>66</v>
      </c>
      <c r="B57" s="113" t="str">
        <f>VLOOKUP($A57,Сотрудники!$A$3:$L$1202,2,0)</f>
        <v xml:space="preserve">Лукьянов Станислав</v>
      </c>
      <c r="C57" s="113" t="str">
        <f>VLOOKUP($A57,Сотрудники!$A$3:$L$1202,8,0)</f>
        <v>Екатеринбург</v>
      </c>
      <c r="D57" s="115" t="str">
        <f t="shared" si="189"/>
        <v>Работал</v>
      </c>
      <c r="E57" s="115" t="str">
        <f t="shared" si="189"/>
        <v>Работал</v>
      </c>
      <c r="F57" s="133" t="str">
        <f t="shared" si="190"/>
        <v/>
      </c>
      <c r="G57" s="133" t="str">
        <f t="shared" si="190"/>
        <v/>
      </c>
      <c r="H57" s="115" t="str">
        <f t="shared" si="190"/>
        <v>Работал</v>
      </c>
      <c r="I57" s="115" t="str">
        <f t="shared" si="190"/>
        <v>Работал</v>
      </c>
      <c r="J57" s="115" t="str">
        <f t="shared" si="190"/>
        <v>Работал</v>
      </c>
      <c r="K57" s="115" t="str">
        <f t="shared" si="190"/>
        <v>Работал</v>
      </c>
      <c r="L57" s="115" t="str">
        <f t="shared" si="190"/>
        <v>Работал</v>
      </c>
      <c r="M57" s="133" t="str">
        <f t="shared" si="190"/>
        <v/>
      </c>
      <c r="N57" s="133" t="str">
        <f t="shared" si="190"/>
        <v/>
      </c>
      <c r="O57" s="115" t="str">
        <f t="shared" si="190"/>
        <v>Работал</v>
      </c>
      <c r="P57" s="115" t="str">
        <f t="shared" si="190"/>
        <v>Работал</v>
      </c>
      <c r="Q57" s="115" t="str">
        <f t="shared" si="190"/>
        <v>Работал</v>
      </c>
      <c r="R57" s="115" t="str">
        <f t="shared" si="190"/>
        <v>Работал</v>
      </c>
      <c r="S57" s="115" t="str">
        <f t="shared" si="190"/>
        <v>Работал</v>
      </c>
      <c r="T57" s="133" t="str">
        <f t="shared" si="190"/>
        <v/>
      </c>
      <c r="U57" s="133" t="str">
        <f t="shared" si="190"/>
        <v/>
      </c>
      <c r="V57" s="115" t="str">
        <f t="shared" si="190"/>
        <v>Работал</v>
      </c>
      <c r="W57" s="115" t="str">
        <f t="shared" si="190"/>
        <v>Работал</v>
      </c>
      <c r="X57" s="115" t="str">
        <f t="shared" si="190"/>
        <v>Работал</v>
      </c>
      <c r="Y57" s="115" t="str">
        <f t="shared" si="190"/>
        <v>Работал</v>
      </c>
      <c r="Z57" s="115" t="str">
        <f t="shared" si="190"/>
        <v>Работал</v>
      </c>
      <c r="AA57" s="133" t="str">
        <f t="shared" si="190"/>
        <v/>
      </c>
      <c r="AB57" s="133" t="str">
        <f t="shared" si="190"/>
        <v/>
      </c>
      <c r="AC57" s="115" t="str">
        <f t="shared" si="190"/>
        <v>Работал</v>
      </c>
      <c r="AD57" s="115" t="str">
        <f t="shared" si="190"/>
        <v>Работал</v>
      </c>
      <c r="AE57" s="115" t="str">
        <f t="shared" si="190"/>
        <v>Работал</v>
      </c>
      <c r="AF57" s="115" t="str">
        <f t="shared" si="190"/>
        <v>Работал</v>
      </c>
      <c r="AG57" s="115" t="str">
        <f t="shared" si="190"/>
        <v>Работал</v>
      </c>
      <c r="AH57" s="133" t="str">
        <f t="shared" si="190"/>
        <v/>
      </c>
      <c r="AI57" s="115" t="str">
        <f t="shared" si="190"/>
        <v/>
      </c>
      <c r="AJ57" s="115" t="str">
        <f t="shared" si="190"/>
        <v/>
      </c>
    </row>
    <row r="58">
      <c r="A58" s="108">
        <v>67</v>
      </c>
      <c r="B58" s="113" t="str">
        <f>VLOOKUP($A58,Сотрудники!$A$3:$L$1202,2,0)</f>
        <v xml:space="preserve">Киле Егор</v>
      </c>
      <c r="C58" s="113" t="str">
        <f>VLOOKUP($A58,Сотрудники!$A$3:$L$1202,8,0)</f>
        <v>СПБ</v>
      </c>
      <c r="D58" s="115" t="str">
        <f t="shared" si="189"/>
        <v>Работал</v>
      </c>
      <c r="E58" s="115" t="str">
        <f t="shared" si="189"/>
        <v>Работал</v>
      </c>
      <c r="F58" s="133" t="str">
        <f t="shared" si="190"/>
        <v/>
      </c>
      <c r="G58" s="133" t="str">
        <f t="shared" si="190"/>
        <v/>
      </c>
      <c r="H58" s="115" t="str">
        <f t="shared" si="190"/>
        <v>Работал</v>
      </c>
      <c r="I58" s="115" t="str">
        <f t="shared" si="190"/>
        <v>Работал</v>
      </c>
      <c r="J58" s="115" t="str">
        <f t="shared" si="190"/>
        <v>Работал</v>
      </c>
      <c r="K58" s="115" t="str">
        <f t="shared" si="190"/>
        <v>Работал</v>
      </c>
      <c r="L58" s="115" t="str">
        <f t="shared" si="190"/>
        <v>Работал</v>
      </c>
      <c r="M58" s="133" t="str">
        <f t="shared" si="190"/>
        <v/>
      </c>
      <c r="N58" s="133" t="str">
        <f t="shared" si="190"/>
        <v/>
      </c>
      <c r="O58" s="115" t="str">
        <f t="shared" ref="O58:S58" si="191">IF(ISBLANK(O132),"",IF(O132=0,"Выходной",IF(O132&lt;&gt;0,"Работал","")))</f>
        <v>Работал</v>
      </c>
      <c r="P58" s="115" t="str">
        <f t="shared" si="191"/>
        <v>Работал</v>
      </c>
      <c r="Q58" s="115" t="str">
        <f t="shared" si="191"/>
        <v>Работал</v>
      </c>
      <c r="R58" s="115" t="str">
        <f t="shared" si="191"/>
        <v>Работал</v>
      </c>
      <c r="S58" s="115" t="str">
        <f t="shared" si="191"/>
        <v>Работал</v>
      </c>
      <c r="T58" s="133" t="str">
        <f t="shared" ref="T58:AA58" si="192">IF(ISBLANK(T132),"",IF(T132=0,"Выходной",IF(T132&lt;&gt;0,"Работал","")))</f>
        <v/>
      </c>
      <c r="U58" s="133" t="str">
        <f t="shared" si="192"/>
        <v/>
      </c>
      <c r="V58" s="115" t="str">
        <f t="shared" si="192"/>
        <v>Работал</v>
      </c>
      <c r="W58" s="115" t="str">
        <f t="shared" si="192"/>
        <v>Работал</v>
      </c>
      <c r="X58" s="115" t="str">
        <f t="shared" si="192"/>
        <v>Работал</v>
      </c>
      <c r="Y58" s="115" t="str">
        <f t="shared" si="192"/>
        <v>Работал</v>
      </c>
      <c r="Z58" s="115" t="str">
        <f t="shared" si="192"/>
        <v>Работал</v>
      </c>
      <c r="AA58" s="133" t="str">
        <f t="shared" si="192"/>
        <v/>
      </c>
      <c r="AB58" s="133" t="str">
        <f t="shared" ref="AB58:AJ58" si="193">IF(ISBLANK(AB132),"",IF(AB132=0,"Выходной",IF(AB132&lt;&gt;0,"Работал","")))</f>
        <v/>
      </c>
      <c r="AC58" s="115" t="str">
        <f t="shared" si="193"/>
        <v>Работал</v>
      </c>
      <c r="AD58" s="115" t="str">
        <f t="shared" si="193"/>
        <v>Работал</v>
      </c>
      <c r="AE58" s="115" t="str">
        <f t="shared" si="193"/>
        <v>Работал</v>
      </c>
      <c r="AF58" s="115" t="str">
        <f t="shared" si="193"/>
        <v>Работал</v>
      </c>
      <c r="AG58" s="115" t="str">
        <f t="shared" si="193"/>
        <v>Работал</v>
      </c>
      <c r="AH58" s="133" t="str">
        <f t="shared" si="193"/>
        <v/>
      </c>
      <c r="AI58" s="115" t="str">
        <f t="shared" si="193"/>
        <v/>
      </c>
      <c r="AJ58" s="115" t="str">
        <f t="shared" si="193"/>
        <v/>
      </c>
    </row>
    <row r="59">
      <c r="A59" s="108">
        <v>68</v>
      </c>
      <c r="B59" s="113" t="str">
        <f>VLOOKUP($A59,Сотрудники!$A$3:$L$1202,2,0)</f>
        <v xml:space="preserve">Кучмиёв Иван</v>
      </c>
      <c r="C59" s="113" t="str">
        <f>VLOOKUP($A59,Сотрудники!$A$3:$L$1202,8,0)</f>
        <v>Москва</v>
      </c>
      <c r="D59" s="115" t="str">
        <f t="shared" si="189"/>
        <v>Работал</v>
      </c>
      <c r="E59" s="115" t="str">
        <f t="shared" si="189"/>
        <v>Работал</v>
      </c>
      <c r="F59" s="133" t="str">
        <f t="shared" si="190"/>
        <v/>
      </c>
      <c r="G59" s="133" t="str">
        <f t="shared" si="190"/>
        <v/>
      </c>
      <c r="H59" s="115" t="str">
        <f t="shared" si="190"/>
        <v>Работал</v>
      </c>
      <c r="I59" s="115" t="str">
        <f t="shared" si="190"/>
        <v>Работал</v>
      </c>
      <c r="J59" s="115" t="str">
        <f t="shared" si="190"/>
        <v>Работал</v>
      </c>
      <c r="K59" s="115" t="str">
        <f t="shared" si="190"/>
        <v>Работал</v>
      </c>
      <c r="L59" s="115" t="str">
        <f t="shared" si="190"/>
        <v>Работал</v>
      </c>
      <c r="M59" s="133" t="str">
        <f t="shared" si="190"/>
        <v/>
      </c>
      <c r="N59" s="133" t="str">
        <f t="shared" si="190"/>
        <v/>
      </c>
      <c r="O59" s="115" t="str">
        <f t="shared" si="190"/>
        <v/>
      </c>
      <c r="P59" s="115" t="str">
        <f t="shared" si="190"/>
        <v/>
      </c>
      <c r="Q59" s="115" t="str">
        <f t="shared" si="190"/>
        <v/>
      </c>
      <c r="R59" s="115" t="str">
        <f t="shared" si="190"/>
        <v/>
      </c>
      <c r="S59" s="115" t="str">
        <f t="shared" si="190"/>
        <v/>
      </c>
      <c r="T59" s="133" t="str">
        <f t="shared" si="190"/>
        <v/>
      </c>
      <c r="U59" s="133" t="str">
        <f t="shared" si="190"/>
        <v/>
      </c>
      <c r="V59" s="115" t="str">
        <f t="shared" si="190"/>
        <v/>
      </c>
      <c r="W59" s="115" t="str">
        <f t="shared" si="190"/>
        <v/>
      </c>
      <c r="X59" s="115" t="str">
        <f t="shared" si="190"/>
        <v/>
      </c>
      <c r="Y59" s="115" t="str">
        <f t="shared" si="190"/>
        <v/>
      </c>
      <c r="Z59" s="115" t="str">
        <f t="shared" si="190"/>
        <v/>
      </c>
      <c r="AA59" s="133" t="str">
        <f t="shared" si="190"/>
        <v/>
      </c>
      <c r="AB59" s="133" t="str">
        <f t="shared" si="190"/>
        <v/>
      </c>
      <c r="AC59" s="115" t="str">
        <f t="shared" si="190"/>
        <v/>
      </c>
      <c r="AD59" s="115" t="str">
        <f t="shared" si="190"/>
        <v/>
      </c>
      <c r="AE59" s="115" t="str">
        <f t="shared" si="190"/>
        <v/>
      </c>
      <c r="AF59" s="115" t="str">
        <f t="shared" si="190"/>
        <v/>
      </c>
      <c r="AG59" s="115" t="str">
        <f t="shared" si="190"/>
        <v/>
      </c>
      <c r="AH59" s="133" t="str">
        <f t="shared" si="190"/>
        <v/>
      </c>
      <c r="AI59" s="115" t="str">
        <f t="shared" si="190"/>
        <v/>
      </c>
      <c r="AJ59" s="115" t="str">
        <f t="shared" si="190"/>
        <v/>
      </c>
    </row>
    <row r="60">
      <c r="A60" s="108">
        <v>69</v>
      </c>
      <c r="B60" s="113" t="str">
        <f>VLOOKUP($A60,Сотрудники!$A$3:$L$1202,2,0)</f>
        <v xml:space="preserve">Егоров Валерий</v>
      </c>
      <c r="C60" s="113" t="str">
        <f>VLOOKUP($A60,Сотрудники!$A$3:$L$1202,8,0)</f>
        <v>Рязань</v>
      </c>
      <c r="D60" s="115" t="str">
        <f t="shared" si="189"/>
        <v>Работал</v>
      </c>
      <c r="E60" s="115" t="str">
        <f t="shared" si="189"/>
        <v>Работал</v>
      </c>
      <c r="F60" s="133" t="str">
        <f t="shared" si="190"/>
        <v/>
      </c>
      <c r="G60" s="133" t="str">
        <f t="shared" si="190"/>
        <v/>
      </c>
      <c r="H60" s="115" t="str">
        <f t="shared" si="190"/>
        <v>Работал</v>
      </c>
      <c r="I60" s="115" t="str">
        <f t="shared" si="190"/>
        <v>Работал</v>
      </c>
      <c r="J60" s="115" t="str">
        <f t="shared" si="190"/>
        <v>Работал</v>
      </c>
      <c r="K60" s="115" t="str">
        <f t="shared" si="190"/>
        <v>Работал</v>
      </c>
      <c r="L60" s="115" t="str">
        <f t="shared" si="190"/>
        <v>Работал</v>
      </c>
      <c r="M60" s="133" t="str">
        <f t="shared" si="190"/>
        <v/>
      </c>
      <c r="N60" s="133" t="str">
        <f t="shared" si="190"/>
        <v/>
      </c>
      <c r="O60" s="115" t="str">
        <f t="shared" si="190"/>
        <v>Работал</v>
      </c>
      <c r="P60" s="115" t="str">
        <f t="shared" si="190"/>
        <v>Работал</v>
      </c>
      <c r="Q60" s="115" t="str">
        <f t="shared" si="190"/>
        <v>Работал</v>
      </c>
      <c r="R60" s="115" t="str">
        <f t="shared" si="190"/>
        <v>Работал</v>
      </c>
      <c r="S60" s="115" t="str">
        <f t="shared" si="190"/>
        <v>Работал</v>
      </c>
      <c r="T60" s="133" t="str">
        <f t="shared" si="190"/>
        <v/>
      </c>
      <c r="U60" s="133" t="str">
        <f t="shared" si="190"/>
        <v/>
      </c>
      <c r="V60" s="115" t="str">
        <f t="shared" si="190"/>
        <v>Работал</v>
      </c>
      <c r="W60" s="115" t="str">
        <f t="shared" si="190"/>
        <v>Работал</v>
      </c>
      <c r="X60" s="115" t="str">
        <f t="shared" si="190"/>
        <v>Работал</v>
      </c>
      <c r="Y60" s="115" t="str">
        <f t="shared" si="190"/>
        <v>Работал</v>
      </c>
      <c r="Z60" s="115" t="str">
        <f t="shared" si="190"/>
        <v>Работал</v>
      </c>
      <c r="AA60" s="133" t="str">
        <f t="shared" si="190"/>
        <v/>
      </c>
      <c r="AB60" s="133" t="str">
        <f t="shared" si="190"/>
        <v/>
      </c>
      <c r="AC60" s="115" t="str">
        <f t="shared" si="190"/>
        <v>Работал</v>
      </c>
      <c r="AD60" s="115" t="str">
        <f t="shared" si="190"/>
        <v>Работал</v>
      </c>
      <c r="AE60" s="115" t="str">
        <f t="shared" si="190"/>
        <v>Работал</v>
      </c>
      <c r="AF60" s="115" t="str">
        <f t="shared" si="190"/>
        <v>Работал</v>
      </c>
      <c r="AG60" s="115" t="str">
        <f t="shared" si="190"/>
        <v>Работал</v>
      </c>
      <c r="AH60" s="133" t="str">
        <f t="shared" si="190"/>
        <v/>
      </c>
      <c r="AI60" s="115" t="str">
        <f t="shared" si="190"/>
        <v/>
      </c>
      <c r="AJ60" s="115" t="str">
        <f t="shared" si="190"/>
        <v/>
      </c>
    </row>
    <row r="61">
      <c r="A61" s="108">
        <v>70</v>
      </c>
      <c r="B61" s="113" t="str">
        <f>VLOOKUP($A61,Сотрудники!$A$3:$L$1202,2,0)</f>
        <v xml:space="preserve">Балагушкин Артем</v>
      </c>
      <c r="C61" s="113" t="str">
        <f>VLOOKUP($A61,Сотрудники!$A$3:$L$1202,8,0)</f>
        <v>Москва</v>
      </c>
      <c r="D61" s="115" t="str">
        <f t="shared" si="189"/>
        <v>Работал</v>
      </c>
      <c r="E61" s="115" t="str">
        <f t="shared" si="189"/>
        <v>Работал</v>
      </c>
      <c r="F61" s="133" t="str">
        <f t="shared" si="190"/>
        <v/>
      </c>
      <c r="G61" s="133" t="str">
        <f t="shared" si="190"/>
        <v/>
      </c>
      <c r="H61" s="115" t="str">
        <f t="shared" si="190"/>
        <v>Работал</v>
      </c>
      <c r="I61" s="115" t="str">
        <f t="shared" si="190"/>
        <v>Работал</v>
      </c>
      <c r="J61" s="115" t="str">
        <f t="shared" si="190"/>
        <v>Работал</v>
      </c>
      <c r="K61" s="115" t="str">
        <f t="shared" si="190"/>
        <v>Работал</v>
      </c>
      <c r="L61" s="115" t="str">
        <f t="shared" si="190"/>
        <v>Работал</v>
      </c>
      <c r="M61" s="133" t="str">
        <f t="shared" si="190"/>
        <v/>
      </c>
      <c r="N61" s="133" t="str">
        <f t="shared" si="190"/>
        <v/>
      </c>
      <c r="O61" s="115" t="str">
        <f t="shared" si="190"/>
        <v>Работал</v>
      </c>
      <c r="P61" s="115" t="str">
        <f t="shared" si="190"/>
        <v>Работал</v>
      </c>
      <c r="Q61" s="115" t="str">
        <f t="shared" si="190"/>
        <v>Работал</v>
      </c>
      <c r="R61" s="115" t="str">
        <f t="shared" si="190"/>
        <v>Работал</v>
      </c>
      <c r="S61" s="115" t="str">
        <f t="shared" si="190"/>
        <v>Работал</v>
      </c>
      <c r="T61" s="133" t="str">
        <f t="shared" si="190"/>
        <v/>
      </c>
      <c r="U61" s="133" t="str">
        <f t="shared" si="190"/>
        <v/>
      </c>
      <c r="V61" s="115" t="str">
        <f t="shared" si="190"/>
        <v>Работал</v>
      </c>
      <c r="W61" s="115" t="str">
        <f t="shared" si="190"/>
        <v>Работал</v>
      </c>
      <c r="X61" s="115" t="str">
        <f t="shared" si="190"/>
        <v>Работал</v>
      </c>
      <c r="Y61" s="115" t="str">
        <f t="shared" si="190"/>
        <v>Работал</v>
      </c>
      <c r="Z61" s="115" t="str">
        <f t="shared" si="190"/>
        <v>Работал</v>
      </c>
      <c r="AA61" s="133" t="str">
        <f t="shared" si="190"/>
        <v/>
      </c>
      <c r="AB61" s="133" t="str">
        <f t="shared" si="190"/>
        <v/>
      </c>
      <c r="AC61" s="115" t="str">
        <f t="shared" si="190"/>
        <v>Работал</v>
      </c>
      <c r="AD61" s="115" t="str">
        <f t="shared" si="190"/>
        <v>Работал</v>
      </c>
      <c r="AE61" s="115" t="str">
        <f t="shared" si="190"/>
        <v>Работал</v>
      </c>
      <c r="AF61" s="115" t="str">
        <f t="shared" si="190"/>
        <v>Работал</v>
      </c>
      <c r="AG61" s="115" t="str">
        <f t="shared" si="190"/>
        <v>Работал</v>
      </c>
      <c r="AH61" s="133" t="str">
        <f t="shared" si="190"/>
        <v/>
      </c>
      <c r="AI61" s="115" t="str">
        <f t="shared" si="190"/>
        <v/>
      </c>
      <c r="AJ61" s="115" t="str">
        <f t="shared" si="190"/>
        <v/>
      </c>
    </row>
    <row r="62">
      <c r="A62" s="108">
        <v>71</v>
      </c>
      <c r="B62" s="113" t="str">
        <f>VLOOKUP($A62,Сотрудники!$A$3:$L$1202,2,0)</f>
        <v xml:space="preserve">Чермашенцев Илья</v>
      </c>
      <c r="C62" s="113" t="str">
        <f>VLOOKUP($A62,Сотрудники!$A$3:$L$1202,8,0)</f>
        <v>Москва</v>
      </c>
      <c r="D62" s="115" t="str">
        <f t="shared" si="189"/>
        <v>Работал</v>
      </c>
      <c r="E62" s="115" t="str">
        <f t="shared" si="189"/>
        <v>Работал</v>
      </c>
      <c r="F62" s="133" t="str">
        <f t="shared" si="190"/>
        <v/>
      </c>
      <c r="G62" s="133" t="str">
        <f t="shared" si="190"/>
        <v/>
      </c>
      <c r="H62" s="115" t="str">
        <f t="shared" si="190"/>
        <v>Работал</v>
      </c>
      <c r="I62" s="115" t="str">
        <f t="shared" si="190"/>
        <v>Работал</v>
      </c>
      <c r="J62" s="115" t="str">
        <f t="shared" si="190"/>
        <v>Работал</v>
      </c>
      <c r="K62" s="115" t="str">
        <f t="shared" si="190"/>
        <v>Работал</v>
      </c>
      <c r="L62" s="115" t="str">
        <f t="shared" si="190"/>
        <v>Работал</v>
      </c>
      <c r="M62" s="133" t="str">
        <f t="shared" si="190"/>
        <v/>
      </c>
      <c r="N62" s="133" t="str">
        <f t="shared" si="190"/>
        <v/>
      </c>
      <c r="O62" s="115" t="str">
        <f t="shared" si="190"/>
        <v>Работал</v>
      </c>
      <c r="P62" s="115" t="str">
        <f t="shared" si="190"/>
        <v>Работал</v>
      </c>
      <c r="Q62" s="115" t="str">
        <f t="shared" si="190"/>
        <v>Работал</v>
      </c>
      <c r="R62" s="115" t="str">
        <f t="shared" si="190"/>
        <v>Работал</v>
      </c>
      <c r="S62" s="115" t="str">
        <f t="shared" si="190"/>
        <v>Работал</v>
      </c>
      <c r="T62" s="133" t="str">
        <f t="shared" si="190"/>
        <v/>
      </c>
      <c r="U62" s="133" t="str">
        <f t="shared" si="190"/>
        <v/>
      </c>
      <c r="V62" s="115" t="str">
        <f t="shared" si="190"/>
        <v>Работал</v>
      </c>
      <c r="W62" s="115" t="str">
        <f t="shared" si="190"/>
        <v>Работал</v>
      </c>
      <c r="X62" s="115" t="str">
        <f t="shared" si="190"/>
        <v>Работал</v>
      </c>
      <c r="Y62" s="115" t="str">
        <f t="shared" si="190"/>
        <v>Работал</v>
      </c>
      <c r="Z62" s="115" t="str">
        <f t="shared" si="190"/>
        <v>Работал</v>
      </c>
      <c r="AA62" s="133" t="str">
        <f t="shared" si="190"/>
        <v/>
      </c>
      <c r="AB62" s="133" t="str">
        <f t="shared" si="190"/>
        <v/>
      </c>
      <c r="AC62" s="115" t="str">
        <f t="shared" si="190"/>
        <v>Работал</v>
      </c>
      <c r="AD62" s="115" t="str">
        <f t="shared" si="190"/>
        <v>Работал</v>
      </c>
      <c r="AE62" s="115" t="str">
        <f t="shared" si="190"/>
        <v>Работал</v>
      </c>
      <c r="AF62" s="115" t="str">
        <f t="shared" si="190"/>
        <v>Работал</v>
      </c>
      <c r="AG62" s="115" t="str">
        <f t="shared" si="190"/>
        <v>Работал</v>
      </c>
      <c r="AH62" s="133" t="str">
        <f t="shared" si="190"/>
        <v/>
      </c>
      <c r="AI62" s="115" t="str">
        <f t="shared" si="190"/>
        <v/>
      </c>
      <c r="AJ62" s="115" t="str">
        <f t="shared" si="190"/>
        <v/>
      </c>
    </row>
    <row r="63">
      <c r="A63" s="108">
        <v>72</v>
      </c>
      <c r="B63" s="113" t="str">
        <f>VLOOKUP($A63,Сотрудники!$A$3:$L$1202,2,0)</f>
        <v xml:space="preserve">Градосельская Наталья</v>
      </c>
      <c r="C63" s="113" t="str">
        <f>VLOOKUP($A63,Сотрудники!$A$3:$L$1202,8,0)</f>
        <v>Москва</v>
      </c>
      <c r="D63" s="115" t="str">
        <f t="shared" si="189"/>
        <v/>
      </c>
      <c r="E63" s="115" t="str">
        <f t="shared" si="189"/>
        <v/>
      </c>
      <c r="F63" s="133" t="str">
        <f t="shared" si="190"/>
        <v/>
      </c>
      <c r="G63" s="133" t="str">
        <f t="shared" si="190"/>
        <v/>
      </c>
      <c r="H63" s="115" t="str">
        <f t="shared" si="190"/>
        <v>Работал</v>
      </c>
      <c r="I63" s="115" t="str">
        <f t="shared" si="190"/>
        <v>Работал</v>
      </c>
      <c r="J63" s="115" t="str">
        <f t="shared" si="190"/>
        <v>Работал</v>
      </c>
      <c r="K63" s="115" t="str">
        <f t="shared" si="190"/>
        <v>Работал</v>
      </c>
      <c r="L63" s="115" t="str">
        <f t="shared" si="190"/>
        <v>Работал</v>
      </c>
      <c r="M63" s="133" t="str">
        <f t="shared" si="190"/>
        <v/>
      </c>
      <c r="N63" s="133" t="str">
        <f t="shared" si="190"/>
        <v/>
      </c>
      <c r="O63" s="115" t="str">
        <f t="shared" si="190"/>
        <v>Работал</v>
      </c>
      <c r="P63" s="115" t="str">
        <f t="shared" si="190"/>
        <v>Работал</v>
      </c>
      <c r="Q63" s="115" t="str">
        <f t="shared" si="190"/>
        <v>Работал</v>
      </c>
      <c r="R63" s="115" t="str">
        <f t="shared" si="190"/>
        <v>Работал</v>
      </c>
      <c r="S63" s="115" t="str">
        <f t="shared" si="190"/>
        <v>Работал</v>
      </c>
      <c r="T63" s="133" t="str">
        <f t="shared" si="190"/>
        <v/>
      </c>
      <c r="U63" s="133" t="str">
        <f t="shared" si="190"/>
        <v/>
      </c>
      <c r="V63" s="115" t="str">
        <f t="shared" si="190"/>
        <v>Работал</v>
      </c>
      <c r="W63" s="115" t="str">
        <f t="shared" si="190"/>
        <v>Работал</v>
      </c>
      <c r="X63" s="115" t="str">
        <f t="shared" si="190"/>
        <v>Работал</v>
      </c>
      <c r="Y63" s="115" t="str">
        <f t="shared" si="190"/>
        <v>Работал</v>
      </c>
      <c r="Z63" s="115" t="str">
        <f t="shared" si="190"/>
        <v>Работал</v>
      </c>
      <c r="AA63" s="133" t="str">
        <f t="shared" si="190"/>
        <v/>
      </c>
      <c r="AB63" s="133" t="str">
        <f t="shared" si="190"/>
        <v/>
      </c>
      <c r="AC63" s="115" t="str">
        <f t="shared" si="190"/>
        <v>Работал</v>
      </c>
      <c r="AD63" s="115" t="str">
        <f t="shared" si="190"/>
        <v>Работал</v>
      </c>
      <c r="AE63" s="115" t="str">
        <f t="shared" si="190"/>
        <v>Работал</v>
      </c>
      <c r="AF63" s="115" t="str">
        <f t="shared" si="190"/>
        <v>Работал</v>
      </c>
      <c r="AG63" s="115" t="str">
        <f t="shared" si="190"/>
        <v>Работал</v>
      </c>
      <c r="AH63" s="133" t="str">
        <f t="shared" si="190"/>
        <v/>
      </c>
      <c r="AI63" s="115" t="str">
        <f t="shared" si="190"/>
        <v/>
      </c>
      <c r="AJ63" s="115" t="str">
        <f t="shared" si="190"/>
        <v/>
      </c>
    </row>
    <row r="64">
      <c r="A64" s="108">
        <v>73</v>
      </c>
      <c r="B64" s="113" t="str">
        <f>VLOOKUP($A64,Сотрудники!$A$3:$L$1202,2,0)</f>
        <v xml:space="preserve">Шарапов Артем</v>
      </c>
      <c r="C64" s="113" t="str">
        <f>VLOOKUP($A64,Сотрудники!$A$3:$L$1202,8,0)</f>
        <v>Барнаул</v>
      </c>
      <c r="D64" s="115" t="str">
        <f t="shared" si="189"/>
        <v/>
      </c>
      <c r="E64" s="115" t="str">
        <f t="shared" si="189"/>
        <v/>
      </c>
      <c r="F64" s="133" t="str">
        <f t="shared" si="190"/>
        <v/>
      </c>
      <c r="G64" s="133" t="str">
        <f t="shared" si="190"/>
        <v/>
      </c>
      <c r="H64" s="115" t="str">
        <f t="shared" si="190"/>
        <v/>
      </c>
      <c r="I64" s="115" t="str">
        <f t="shared" si="190"/>
        <v/>
      </c>
      <c r="J64" s="115" t="str">
        <f t="shared" si="190"/>
        <v/>
      </c>
      <c r="K64" s="115" t="str">
        <f t="shared" si="190"/>
        <v/>
      </c>
      <c r="L64" s="115" t="str">
        <f t="shared" si="190"/>
        <v/>
      </c>
      <c r="M64" s="133" t="str">
        <f t="shared" si="190"/>
        <v/>
      </c>
      <c r="N64" s="133" t="str">
        <f t="shared" si="190"/>
        <v/>
      </c>
      <c r="O64" s="115" t="str">
        <f t="shared" si="190"/>
        <v>Работал</v>
      </c>
      <c r="P64" s="115" t="str">
        <f t="shared" si="190"/>
        <v>Работал</v>
      </c>
      <c r="Q64" s="115" t="str">
        <f t="shared" si="190"/>
        <v>Работал</v>
      </c>
      <c r="R64" s="115" t="str">
        <f t="shared" si="190"/>
        <v>Работал</v>
      </c>
      <c r="S64" s="115" t="str">
        <f t="shared" si="190"/>
        <v>Работал</v>
      </c>
      <c r="T64" s="133" t="str">
        <f t="shared" si="190"/>
        <v/>
      </c>
      <c r="U64" s="133" t="str">
        <f t="shared" si="190"/>
        <v/>
      </c>
      <c r="V64" s="115" t="str">
        <f t="shared" si="190"/>
        <v>Работал</v>
      </c>
      <c r="W64" s="115" t="str">
        <f t="shared" si="190"/>
        <v>Работал</v>
      </c>
      <c r="X64" s="115" t="str">
        <f t="shared" si="190"/>
        <v>Работал</v>
      </c>
      <c r="Y64" s="115" t="str">
        <f t="shared" si="190"/>
        <v>Работал</v>
      </c>
      <c r="Z64" s="115" t="str">
        <f t="shared" si="190"/>
        <v>Работал</v>
      </c>
      <c r="AA64" s="133" t="str">
        <f t="shared" si="190"/>
        <v/>
      </c>
      <c r="AB64" s="133" t="str">
        <f t="shared" si="190"/>
        <v/>
      </c>
      <c r="AC64" s="115" t="str">
        <f t="shared" si="190"/>
        <v>Работал</v>
      </c>
      <c r="AD64" s="115" t="str">
        <f t="shared" si="190"/>
        <v>Работал</v>
      </c>
      <c r="AE64" s="115" t="str">
        <f t="shared" si="190"/>
        <v>Работал</v>
      </c>
      <c r="AF64" s="115" t="str">
        <f t="shared" si="190"/>
        <v>Работал</v>
      </c>
      <c r="AG64" s="115" t="str">
        <f t="shared" si="190"/>
        <v>Работал</v>
      </c>
      <c r="AH64" s="133" t="str">
        <f t="shared" si="190"/>
        <v/>
      </c>
      <c r="AI64" s="115" t="str">
        <f t="shared" si="190"/>
        <v/>
      </c>
      <c r="AJ64" s="115" t="str">
        <f t="shared" si="190"/>
        <v/>
      </c>
    </row>
    <row r="65">
      <c r="A65" s="108">
        <v>74</v>
      </c>
      <c r="B65" s="113" t="str">
        <f>VLOOKUP($A65,Сотрудники!$A$3:$L$1202,2,0)</f>
        <v xml:space="preserve">Родионов Всеволод</v>
      </c>
      <c r="C65" s="113" t="str">
        <f>VLOOKUP($A65,Сотрудники!$A$3:$L$1202,8,0)</f>
        <v>Москва</v>
      </c>
      <c r="D65" s="115" t="str">
        <f t="shared" si="189"/>
        <v/>
      </c>
      <c r="E65" s="115" t="str">
        <f t="shared" si="189"/>
        <v/>
      </c>
      <c r="F65" s="133" t="str">
        <f t="shared" si="190"/>
        <v/>
      </c>
      <c r="G65" s="133" t="str">
        <f t="shared" si="190"/>
        <v/>
      </c>
      <c r="H65" s="115" t="str">
        <f t="shared" si="190"/>
        <v/>
      </c>
      <c r="I65" s="115" t="str">
        <f t="shared" si="190"/>
        <v/>
      </c>
      <c r="J65" s="115" t="str">
        <f t="shared" si="190"/>
        <v/>
      </c>
      <c r="K65" s="115" t="str">
        <f t="shared" si="190"/>
        <v/>
      </c>
      <c r="L65" s="115" t="str">
        <f t="shared" si="190"/>
        <v/>
      </c>
      <c r="M65" s="133" t="str">
        <f t="shared" si="190"/>
        <v/>
      </c>
      <c r="N65" s="133" t="str">
        <f t="shared" si="190"/>
        <v/>
      </c>
      <c r="O65" s="115" t="str">
        <f t="shared" si="190"/>
        <v>Работал</v>
      </c>
      <c r="P65" s="115" t="str">
        <f t="shared" si="190"/>
        <v>Работал</v>
      </c>
      <c r="Q65" s="115" t="str">
        <f t="shared" si="190"/>
        <v>Работал</v>
      </c>
      <c r="R65" s="115" t="str">
        <f t="shared" si="190"/>
        <v>Работал</v>
      </c>
      <c r="S65" s="115" t="str">
        <f t="shared" si="190"/>
        <v>Работал</v>
      </c>
      <c r="T65" s="133" t="str">
        <f t="shared" si="190"/>
        <v/>
      </c>
      <c r="U65" s="133" t="str">
        <f t="shared" si="190"/>
        <v/>
      </c>
      <c r="V65" s="115" t="str">
        <f t="shared" si="190"/>
        <v>Работал</v>
      </c>
      <c r="W65" s="115" t="str">
        <f t="shared" si="190"/>
        <v>Работал</v>
      </c>
      <c r="X65" s="115" t="str">
        <f t="shared" si="190"/>
        <v>Работал</v>
      </c>
      <c r="Y65" s="115" t="str">
        <f t="shared" si="190"/>
        <v>Работал</v>
      </c>
      <c r="Z65" s="115" t="str">
        <f t="shared" si="190"/>
        <v>Работал</v>
      </c>
      <c r="AA65" s="133" t="str">
        <f t="shared" si="190"/>
        <v/>
      </c>
      <c r="AB65" s="133" t="str">
        <f t="shared" si="190"/>
        <v/>
      </c>
      <c r="AC65" s="115" t="str">
        <f t="shared" si="190"/>
        <v>Работал</v>
      </c>
      <c r="AD65" s="115" t="str">
        <f t="shared" si="190"/>
        <v>Работал</v>
      </c>
      <c r="AE65" s="115" t="str">
        <f t="shared" si="190"/>
        <v>Работал</v>
      </c>
      <c r="AF65" s="115" t="str">
        <f t="shared" si="190"/>
        <v>Работал</v>
      </c>
      <c r="AG65" s="115" t="str">
        <f t="shared" si="190"/>
        <v>Работал</v>
      </c>
      <c r="AH65" s="133" t="str">
        <f t="shared" si="190"/>
        <v/>
      </c>
      <c r="AI65" s="115" t="str">
        <f t="shared" si="190"/>
        <v/>
      </c>
      <c r="AJ65" s="115" t="str">
        <f t="shared" si="190"/>
        <v/>
      </c>
    </row>
    <row r="66">
      <c r="A66" s="108">
        <v>75</v>
      </c>
      <c r="B66" s="113" t="str">
        <f>VLOOKUP($A66,Сотрудники!$A$3:$L$1202,2,0)</f>
        <v xml:space="preserve">Лашкуль Александра</v>
      </c>
      <c r="C66" s="113" t="str">
        <f>VLOOKUP($A66,Сотрудники!$A$3:$L$1202,8,0)</f>
        <v>СПБ</v>
      </c>
      <c r="D66" s="115" t="str">
        <f t="shared" si="189"/>
        <v/>
      </c>
      <c r="E66" s="115" t="str">
        <f t="shared" si="189"/>
        <v/>
      </c>
      <c r="F66" s="133" t="str">
        <f t="shared" si="190"/>
        <v/>
      </c>
      <c r="G66" s="133" t="str">
        <f t="shared" si="190"/>
        <v/>
      </c>
      <c r="H66" s="115" t="str">
        <f t="shared" si="190"/>
        <v/>
      </c>
      <c r="I66" s="115" t="str">
        <f t="shared" si="190"/>
        <v/>
      </c>
      <c r="J66" s="115" t="str">
        <f t="shared" si="190"/>
        <v/>
      </c>
      <c r="K66" s="115" t="str">
        <f t="shared" si="190"/>
        <v/>
      </c>
      <c r="L66" s="115" t="str">
        <f t="shared" si="190"/>
        <v/>
      </c>
      <c r="M66" s="133" t="str">
        <f t="shared" si="190"/>
        <v/>
      </c>
      <c r="N66" s="133" t="str">
        <f t="shared" si="190"/>
        <v/>
      </c>
      <c r="O66" s="115" t="str">
        <f t="shared" si="190"/>
        <v>Работал</v>
      </c>
      <c r="P66" s="115" t="str">
        <f t="shared" si="190"/>
        <v>Работал</v>
      </c>
      <c r="Q66" s="115" t="str">
        <f t="shared" si="190"/>
        <v>Работал</v>
      </c>
      <c r="R66" s="115" t="str">
        <f t="shared" si="190"/>
        <v>Работал</v>
      </c>
      <c r="S66" s="115" t="str">
        <f t="shared" si="190"/>
        <v>Работал</v>
      </c>
      <c r="T66" s="133" t="str">
        <f t="shared" si="190"/>
        <v/>
      </c>
      <c r="U66" s="133" t="str">
        <f t="shared" si="190"/>
        <v/>
      </c>
      <c r="V66" s="115" t="str">
        <f t="shared" si="190"/>
        <v>Работал</v>
      </c>
      <c r="W66" s="115" t="str">
        <f t="shared" si="190"/>
        <v>Работал</v>
      </c>
      <c r="X66" s="115" t="str">
        <f t="shared" si="190"/>
        <v>Работал</v>
      </c>
      <c r="Y66" s="115" t="str">
        <f t="shared" si="190"/>
        <v>Работал</v>
      </c>
      <c r="Z66" s="115" t="str">
        <f t="shared" si="190"/>
        <v>Работал</v>
      </c>
      <c r="AA66" s="133" t="str">
        <f t="shared" si="190"/>
        <v/>
      </c>
      <c r="AB66" s="133" t="str">
        <f t="shared" si="190"/>
        <v/>
      </c>
      <c r="AC66" s="115" t="str">
        <f t="shared" si="190"/>
        <v>Работал</v>
      </c>
      <c r="AD66" s="115" t="str">
        <f t="shared" si="190"/>
        <v>Работал</v>
      </c>
      <c r="AE66" s="115" t="str">
        <f t="shared" si="190"/>
        <v>Работал</v>
      </c>
      <c r="AF66" s="115" t="str">
        <f t="shared" si="190"/>
        <v>Работал</v>
      </c>
      <c r="AG66" s="115" t="str">
        <f t="shared" si="190"/>
        <v>Работал</v>
      </c>
      <c r="AH66" s="133" t="str">
        <f t="shared" si="190"/>
        <v/>
      </c>
      <c r="AI66" s="115" t="str">
        <f t="shared" si="190"/>
        <v/>
      </c>
      <c r="AJ66" s="115" t="str">
        <f t="shared" si="190"/>
        <v/>
      </c>
    </row>
    <row r="67">
      <c r="A67" s="108">
        <v>76</v>
      </c>
      <c r="B67" s="113" t="str">
        <f>VLOOKUP($A67,Сотрудники!$A$3:$L$1202,2,0)</f>
        <v xml:space="preserve">Мокрова Анастасия</v>
      </c>
      <c r="C67" s="113" t="str">
        <f>VLOOKUP($A67,Сотрудники!$A$3:$L$1202,8,0)</f>
        <v>СПБ</v>
      </c>
      <c r="D67" s="115" t="str">
        <f t="shared" si="189"/>
        <v/>
      </c>
      <c r="E67" s="115" t="str">
        <f t="shared" si="189"/>
        <v/>
      </c>
      <c r="F67" s="133" t="str">
        <f t="shared" si="190"/>
        <v/>
      </c>
      <c r="G67" s="133" t="str">
        <f t="shared" si="190"/>
        <v/>
      </c>
      <c r="H67" s="115" t="str">
        <f t="shared" si="190"/>
        <v/>
      </c>
      <c r="I67" s="115" t="str">
        <f t="shared" si="190"/>
        <v/>
      </c>
      <c r="J67" s="115" t="str">
        <f t="shared" si="190"/>
        <v/>
      </c>
      <c r="K67" s="115" t="str">
        <f t="shared" si="190"/>
        <v/>
      </c>
      <c r="L67" s="115" t="str">
        <f t="shared" si="190"/>
        <v/>
      </c>
      <c r="M67" s="133" t="str">
        <f t="shared" si="190"/>
        <v/>
      </c>
      <c r="N67" s="133" t="str">
        <f t="shared" si="190"/>
        <v/>
      </c>
      <c r="O67" s="115" t="str">
        <f t="shared" si="190"/>
        <v/>
      </c>
      <c r="P67" s="115" t="str">
        <f t="shared" si="190"/>
        <v>Работал</v>
      </c>
      <c r="Q67" s="115" t="str">
        <f t="shared" si="190"/>
        <v>Работал</v>
      </c>
      <c r="R67" s="115" t="str">
        <f t="shared" si="190"/>
        <v>Работал</v>
      </c>
      <c r="S67" s="115" t="str">
        <f t="shared" si="190"/>
        <v>Работал</v>
      </c>
      <c r="T67" s="133" t="str">
        <f t="shared" si="190"/>
        <v/>
      </c>
      <c r="U67" s="133" t="str">
        <f t="shared" si="190"/>
        <v/>
      </c>
      <c r="V67" s="115" t="str">
        <f t="shared" si="190"/>
        <v>Работал</v>
      </c>
      <c r="W67" s="115" t="str">
        <f t="shared" si="190"/>
        <v>Работал</v>
      </c>
      <c r="X67" s="115" t="str">
        <f t="shared" si="190"/>
        <v>Работал</v>
      </c>
      <c r="Y67" s="115" t="str">
        <f t="shared" si="190"/>
        <v>Работал</v>
      </c>
      <c r="Z67" s="115" t="str">
        <f t="shared" si="190"/>
        <v>Работал</v>
      </c>
      <c r="AA67" s="133" t="str">
        <f t="shared" si="190"/>
        <v/>
      </c>
      <c r="AB67" s="133" t="str">
        <f t="shared" si="190"/>
        <v/>
      </c>
      <c r="AC67" s="115" t="str">
        <f t="shared" si="190"/>
        <v>Работал</v>
      </c>
      <c r="AD67" s="115" t="str">
        <f t="shared" si="190"/>
        <v>Работал</v>
      </c>
      <c r="AE67" s="115" t="str">
        <f t="shared" si="190"/>
        <v>Работал</v>
      </c>
      <c r="AF67" s="115" t="str">
        <f t="shared" si="190"/>
        <v>Работал</v>
      </c>
      <c r="AG67" s="115" t="str">
        <f t="shared" si="190"/>
        <v>Работал</v>
      </c>
      <c r="AH67" s="133" t="str">
        <f t="shared" si="190"/>
        <v/>
      </c>
      <c r="AI67" s="115" t="str">
        <f t="shared" si="190"/>
        <v/>
      </c>
      <c r="AJ67" s="115" t="str">
        <f t="shared" si="190"/>
        <v/>
      </c>
    </row>
    <row r="68">
      <c r="A68" s="108">
        <v>77</v>
      </c>
      <c r="B68" s="113" t="str">
        <f>VLOOKUP($A68,Сотрудники!$A$3:$L$1202,2,0)</f>
        <v xml:space="preserve">Волотов Илья</v>
      </c>
      <c r="C68" s="113" t="str">
        <f>VLOOKUP($A68,Сотрудники!$A$3:$L$1202,8,0)</f>
        <v>Москва</v>
      </c>
      <c r="D68" s="115" t="str">
        <f t="shared" si="189"/>
        <v/>
      </c>
      <c r="E68" s="115" t="str">
        <f t="shared" si="189"/>
        <v/>
      </c>
      <c r="F68" s="133" t="str">
        <f t="shared" si="190"/>
        <v/>
      </c>
      <c r="G68" s="133" t="str">
        <f t="shared" si="190"/>
        <v/>
      </c>
      <c r="H68" s="115" t="str">
        <f t="shared" si="190"/>
        <v/>
      </c>
      <c r="I68" s="115" t="str">
        <f t="shared" si="190"/>
        <v/>
      </c>
      <c r="J68" s="115" t="str">
        <f t="shared" si="190"/>
        <v/>
      </c>
      <c r="K68" s="115" t="str">
        <f t="shared" si="190"/>
        <v/>
      </c>
      <c r="L68" s="115" t="str">
        <f t="shared" si="190"/>
        <v/>
      </c>
      <c r="M68" s="133" t="str">
        <f t="shared" si="190"/>
        <v/>
      </c>
      <c r="N68" s="133" t="str">
        <f t="shared" si="190"/>
        <v/>
      </c>
      <c r="O68" s="115" t="str">
        <f t="shared" si="190"/>
        <v/>
      </c>
      <c r="P68" s="115" t="str">
        <f t="shared" si="190"/>
        <v>Работал</v>
      </c>
      <c r="Q68" s="115" t="str">
        <f t="shared" si="190"/>
        <v>Работал</v>
      </c>
      <c r="R68" s="115" t="str">
        <f t="shared" si="190"/>
        <v>Работал</v>
      </c>
      <c r="S68" s="115" t="str">
        <f t="shared" si="190"/>
        <v>Работал</v>
      </c>
      <c r="T68" s="133" t="str">
        <f t="shared" si="190"/>
        <v/>
      </c>
      <c r="U68" s="133" t="str">
        <f t="shared" si="190"/>
        <v/>
      </c>
      <c r="V68" s="115" t="str">
        <f t="shared" si="190"/>
        <v>Работал</v>
      </c>
      <c r="W68" s="115" t="str">
        <f t="shared" si="190"/>
        <v>Работал</v>
      </c>
      <c r="X68" s="115" t="str">
        <f t="shared" si="190"/>
        <v>Работал</v>
      </c>
      <c r="Y68" s="115" t="str">
        <f t="shared" si="190"/>
        <v>Работал</v>
      </c>
      <c r="Z68" s="115" t="str">
        <f t="shared" si="190"/>
        <v>Работал</v>
      </c>
      <c r="AA68" s="133" t="str">
        <f t="shared" si="190"/>
        <v/>
      </c>
      <c r="AB68" s="133" t="str">
        <f t="shared" si="190"/>
        <v/>
      </c>
      <c r="AC68" s="115" t="str">
        <f t="shared" si="190"/>
        <v>Работал</v>
      </c>
      <c r="AD68" s="115" t="str">
        <f t="shared" si="190"/>
        <v>Работал</v>
      </c>
      <c r="AE68" s="115" t="str">
        <f t="shared" si="190"/>
        <v>Работал</v>
      </c>
      <c r="AF68" s="115" t="str">
        <f t="shared" si="190"/>
        <v>Работал</v>
      </c>
      <c r="AG68" s="115" t="str">
        <f t="shared" si="190"/>
        <v>Работал</v>
      </c>
      <c r="AH68" s="133" t="str">
        <f t="shared" si="190"/>
        <v/>
      </c>
      <c r="AI68" s="115" t="str">
        <f t="shared" si="190"/>
        <v/>
      </c>
      <c r="AJ68" s="115" t="str">
        <f t="shared" si="190"/>
        <v/>
      </c>
    </row>
    <row r="69">
      <c r="A69" s="108">
        <v>78</v>
      </c>
      <c r="B69" s="113" t="str">
        <f>VLOOKUP($A69,Сотрудники!$A$3:$L$1202,2,0)</f>
        <v xml:space="preserve">Гаврилова Екатерина</v>
      </c>
      <c r="C69" s="113" t="str">
        <f>VLOOKUP($A69,Сотрудники!$A$3:$L$1202,8,0)</f>
        <v>Чебоксары</v>
      </c>
      <c r="D69" s="115" t="str">
        <f t="shared" si="189"/>
        <v/>
      </c>
      <c r="E69" s="115" t="str">
        <f t="shared" si="189"/>
        <v/>
      </c>
      <c r="F69" s="133" t="str">
        <f t="shared" si="190"/>
        <v/>
      </c>
      <c r="G69" s="133" t="str">
        <f t="shared" si="190"/>
        <v/>
      </c>
      <c r="H69" s="115" t="str">
        <f t="shared" si="190"/>
        <v/>
      </c>
      <c r="I69" s="115" t="str">
        <f t="shared" si="190"/>
        <v/>
      </c>
      <c r="J69" s="115" t="str">
        <f t="shared" si="190"/>
        <v/>
      </c>
      <c r="K69" s="115" t="str">
        <f t="shared" si="190"/>
        <v/>
      </c>
      <c r="L69" s="115" t="str">
        <f t="shared" si="190"/>
        <v/>
      </c>
      <c r="M69" s="133" t="str">
        <f t="shared" si="190"/>
        <v/>
      </c>
      <c r="N69" s="133" t="str">
        <f t="shared" si="190"/>
        <v/>
      </c>
      <c r="O69" s="115" t="str">
        <f t="shared" si="190"/>
        <v/>
      </c>
      <c r="P69" s="115" t="str">
        <f t="shared" si="190"/>
        <v/>
      </c>
      <c r="Q69" s="115" t="str">
        <f t="shared" si="190"/>
        <v>Работал</v>
      </c>
      <c r="R69" s="115" t="str">
        <f t="shared" si="190"/>
        <v>Работал</v>
      </c>
      <c r="S69" s="115" t="str">
        <f t="shared" si="190"/>
        <v>Работал</v>
      </c>
      <c r="T69" s="133" t="str">
        <f t="shared" si="190"/>
        <v/>
      </c>
      <c r="U69" s="133" t="str">
        <f t="shared" si="190"/>
        <v/>
      </c>
      <c r="V69" s="115" t="str">
        <f t="shared" si="190"/>
        <v>Работал</v>
      </c>
      <c r="W69" s="115" t="str">
        <f t="shared" si="190"/>
        <v>Работал</v>
      </c>
      <c r="X69" s="115" t="str">
        <f t="shared" si="190"/>
        <v>Работал</v>
      </c>
      <c r="Y69" s="115" t="str">
        <f t="shared" si="190"/>
        <v>Работал</v>
      </c>
      <c r="Z69" s="115" t="str">
        <f t="shared" si="190"/>
        <v>Работал</v>
      </c>
      <c r="AA69" s="133" t="str">
        <f t="shared" si="190"/>
        <v/>
      </c>
      <c r="AB69" s="133" t="str">
        <f t="shared" si="190"/>
        <v/>
      </c>
      <c r="AC69" s="115" t="str">
        <f t="shared" si="190"/>
        <v>Работал</v>
      </c>
      <c r="AD69" s="115" t="str">
        <f t="shared" si="190"/>
        <v>Работал</v>
      </c>
      <c r="AE69" s="115" t="str">
        <f t="shared" si="190"/>
        <v>Работал</v>
      </c>
      <c r="AF69" s="115" t="str">
        <f t="shared" si="190"/>
        <v>Работал</v>
      </c>
      <c r="AG69" s="115" t="str">
        <f t="shared" si="190"/>
        <v>Работал</v>
      </c>
      <c r="AH69" s="133" t="str">
        <f t="shared" si="190"/>
        <v/>
      </c>
      <c r="AI69" s="115" t="str">
        <f t="shared" si="190"/>
        <v/>
      </c>
      <c r="AJ69" s="115" t="str">
        <f t="shared" si="190"/>
        <v/>
      </c>
    </row>
    <row r="70">
      <c r="A70" s="108">
        <v>79</v>
      </c>
      <c r="B70" s="113" t="str">
        <f>VLOOKUP($A70,Сотрудники!$A$3:$L$1202,2,0)</f>
        <v xml:space="preserve">Шакиров Вадим</v>
      </c>
      <c r="C70" s="113" t="str">
        <f>VLOOKUP($A70,Сотрудники!$A$3:$L$1202,8,0)</f>
        <v>Иннополис</v>
      </c>
      <c r="D70" s="115" t="str">
        <f t="shared" si="189"/>
        <v/>
      </c>
      <c r="E70" s="115" t="str">
        <f t="shared" si="189"/>
        <v/>
      </c>
      <c r="F70" s="133" t="str">
        <f t="shared" si="190"/>
        <v/>
      </c>
      <c r="G70" s="133" t="str">
        <f t="shared" si="190"/>
        <v/>
      </c>
      <c r="H70" s="115" t="str">
        <f t="shared" si="190"/>
        <v/>
      </c>
      <c r="I70" s="115" t="str">
        <f t="shared" si="190"/>
        <v/>
      </c>
      <c r="J70" s="115" t="str">
        <f t="shared" si="190"/>
        <v/>
      </c>
      <c r="K70" s="115" t="str">
        <f t="shared" si="190"/>
        <v/>
      </c>
      <c r="L70" s="115" t="str">
        <f t="shared" si="190"/>
        <v/>
      </c>
      <c r="M70" s="133" t="str">
        <f t="shared" si="190"/>
        <v/>
      </c>
      <c r="N70" s="133" t="str">
        <f t="shared" si="190"/>
        <v/>
      </c>
      <c r="O70" s="115" t="str">
        <f t="shared" si="190"/>
        <v/>
      </c>
      <c r="P70" s="115" t="str">
        <f t="shared" si="190"/>
        <v/>
      </c>
      <c r="Q70" s="115" t="str">
        <f t="shared" si="190"/>
        <v>Работал</v>
      </c>
      <c r="R70" s="115" t="str">
        <f t="shared" si="190"/>
        <v>Работал</v>
      </c>
      <c r="S70" s="115" t="str">
        <f t="shared" si="190"/>
        <v>Работал</v>
      </c>
      <c r="T70" s="133" t="str">
        <f t="shared" si="190"/>
        <v/>
      </c>
      <c r="U70" s="133" t="str">
        <f t="shared" si="190"/>
        <v/>
      </c>
      <c r="V70" s="115" t="str">
        <f t="shared" si="190"/>
        <v>Работал</v>
      </c>
      <c r="W70" s="115" t="str">
        <f t="shared" si="190"/>
        <v>Работал</v>
      </c>
      <c r="X70" s="115" t="str">
        <f t="shared" si="190"/>
        <v>Работал</v>
      </c>
      <c r="Y70" s="115" t="str">
        <f t="shared" si="190"/>
        <v>Работал</v>
      </c>
      <c r="Z70" s="115" t="str">
        <f t="shared" si="190"/>
        <v>Работал</v>
      </c>
      <c r="AA70" s="133" t="str">
        <f t="shared" si="190"/>
        <v/>
      </c>
      <c r="AB70" s="133" t="str">
        <f t="shared" si="190"/>
        <v/>
      </c>
      <c r="AC70" s="115" t="str">
        <f t="shared" si="190"/>
        <v>Работал</v>
      </c>
      <c r="AD70" s="115" t="str">
        <f t="shared" si="190"/>
        <v>Работал</v>
      </c>
      <c r="AE70" s="115" t="str">
        <f t="shared" si="190"/>
        <v>Работал</v>
      </c>
      <c r="AF70" s="115" t="str">
        <f t="shared" si="190"/>
        <v>Работал</v>
      </c>
      <c r="AG70" s="115" t="str">
        <f t="shared" si="190"/>
        <v>Работал</v>
      </c>
      <c r="AH70" s="133" t="str">
        <f t="shared" si="190"/>
        <v/>
      </c>
      <c r="AI70" s="115" t="str">
        <f t="shared" si="190"/>
        <v/>
      </c>
      <c r="AJ70" s="115" t="str">
        <f t="shared" si="190"/>
        <v/>
      </c>
    </row>
    <row r="71">
      <c r="A71" s="108">
        <v>80</v>
      </c>
      <c r="B71" s="113" t="str">
        <f>VLOOKUP($A71,Сотрудники!$A$3:$L$1202,2,0)</f>
        <v xml:space="preserve">Павлов Никита</v>
      </c>
      <c r="C71" s="113" t="str">
        <f>VLOOKUP($A71,Сотрудники!$A$3:$L$1202,8,0)</f>
        <v>Москва</v>
      </c>
      <c r="D71" s="115" t="str">
        <f t="shared" si="189"/>
        <v/>
      </c>
      <c r="E71" s="115" t="str">
        <f t="shared" si="189"/>
        <v/>
      </c>
      <c r="F71" s="133" t="str">
        <f t="shared" si="190"/>
        <v/>
      </c>
      <c r="G71" s="133" t="str">
        <f t="shared" si="190"/>
        <v/>
      </c>
      <c r="H71" s="115" t="str">
        <f t="shared" si="190"/>
        <v/>
      </c>
      <c r="I71" s="115" t="str">
        <f t="shared" si="190"/>
        <v/>
      </c>
      <c r="J71" s="115" t="str">
        <f t="shared" si="190"/>
        <v/>
      </c>
      <c r="K71" s="115" t="str">
        <f t="shared" si="190"/>
        <v/>
      </c>
      <c r="L71" s="115" t="str">
        <f t="shared" si="190"/>
        <v/>
      </c>
      <c r="M71" s="133" t="str">
        <f t="shared" si="190"/>
        <v/>
      </c>
      <c r="N71" s="133" t="str">
        <f t="shared" si="190"/>
        <v/>
      </c>
      <c r="O71" s="115" t="str">
        <f t="shared" si="190"/>
        <v/>
      </c>
      <c r="P71" s="115" t="str">
        <f t="shared" si="190"/>
        <v/>
      </c>
      <c r="Q71" s="115" t="str">
        <f t="shared" si="190"/>
        <v/>
      </c>
      <c r="R71" s="115" t="str">
        <f t="shared" si="190"/>
        <v/>
      </c>
      <c r="S71" s="115" t="str">
        <f t="shared" si="190"/>
        <v/>
      </c>
      <c r="T71" s="133" t="str">
        <f t="shared" si="190"/>
        <v/>
      </c>
      <c r="U71" s="133" t="str">
        <f t="shared" si="190"/>
        <v/>
      </c>
      <c r="V71" s="115" t="str">
        <f t="shared" si="190"/>
        <v>Работал</v>
      </c>
      <c r="W71" s="115" t="str">
        <f t="shared" si="190"/>
        <v>Работал</v>
      </c>
      <c r="X71" s="115" t="str">
        <f t="shared" si="190"/>
        <v>Работал</v>
      </c>
      <c r="Y71" s="115" t="str">
        <f t="shared" si="190"/>
        <v>Работал</v>
      </c>
      <c r="Z71" s="115" t="str">
        <f t="shared" si="190"/>
        <v>Работал</v>
      </c>
      <c r="AA71" s="133" t="str">
        <f t="shared" si="190"/>
        <v/>
      </c>
      <c r="AB71" s="133" t="str">
        <f t="shared" si="190"/>
        <v/>
      </c>
      <c r="AC71" s="115" t="str">
        <f t="shared" si="190"/>
        <v>Работал</v>
      </c>
      <c r="AD71" s="115" t="str">
        <f t="shared" si="190"/>
        <v>Работал</v>
      </c>
      <c r="AE71" s="115" t="str">
        <f t="shared" si="190"/>
        <v>Работал</v>
      </c>
      <c r="AF71" s="115" t="str">
        <f t="shared" si="190"/>
        <v>Работал</v>
      </c>
      <c r="AG71" s="115" t="str">
        <f t="shared" si="190"/>
        <v>Работал</v>
      </c>
      <c r="AH71" s="133" t="str">
        <f t="shared" si="190"/>
        <v/>
      </c>
      <c r="AI71" s="115" t="str">
        <f t="shared" si="190"/>
        <v/>
      </c>
      <c r="AJ71" s="115" t="str">
        <f t="shared" si="190"/>
        <v/>
      </c>
    </row>
    <row r="72">
      <c r="A72" s="108">
        <v>81</v>
      </c>
      <c r="B72" s="113" t="str">
        <f>VLOOKUP($A72,Сотрудники!$A$3:$L$1202,2,0)</f>
        <v xml:space="preserve">Александрова Кристина</v>
      </c>
      <c r="C72" s="113" t="str">
        <f>VLOOKUP($A72,Сотрудники!$A$3:$L$1202,8,0)</f>
        <v>Москва</v>
      </c>
      <c r="D72" s="115" t="str">
        <f t="shared" si="189"/>
        <v/>
      </c>
      <c r="E72" s="115" t="str">
        <f t="shared" si="189"/>
        <v/>
      </c>
      <c r="F72" s="133" t="str">
        <f t="shared" si="190"/>
        <v/>
      </c>
      <c r="G72" s="133" t="str">
        <f t="shared" si="190"/>
        <v/>
      </c>
      <c r="H72" s="115" t="str">
        <f t="shared" si="190"/>
        <v/>
      </c>
      <c r="I72" s="115" t="str">
        <f t="shared" si="190"/>
        <v/>
      </c>
      <c r="J72" s="115" t="str">
        <f t="shared" si="190"/>
        <v/>
      </c>
      <c r="K72" s="115" t="str">
        <f t="shared" si="190"/>
        <v/>
      </c>
      <c r="L72" s="115" t="str">
        <f t="shared" si="190"/>
        <v/>
      </c>
      <c r="M72" s="133" t="str">
        <f t="shared" si="190"/>
        <v/>
      </c>
      <c r="N72" s="133" t="str">
        <f t="shared" si="190"/>
        <v/>
      </c>
      <c r="O72" s="115" t="str">
        <f t="shared" si="190"/>
        <v/>
      </c>
      <c r="P72" s="115" t="str">
        <f t="shared" si="190"/>
        <v/>
      </c>
      <c r="Q72" s="115" t="str">
        <f t="shared" si="190"/>
        <v/>
      </c>
      <c r="R72" s="115" t="str">
        <f t="shared" si="190"/>
        <v/>
      </c>
      <c r="S72" s="115" t="str">
        <f t="shared" si="190"/>
        <v/>
      </c>
      <c r="T72" s="133" t="str">
        <f t="shared" si="190"/>
        <v/>
      </c>
      <c r="U72" s="133" t="str">
        <f t="shared" si="190"/>
        <v/>
      </c>
      <c r="V72" s="115" t="str">
        <f t="shared" si="190"/>
        <v/>
      </c>
      <c r="W72" s="115" t="str">
        <f t="shared" si="190"/>
        <v/>
      </c>
      <c r="X72" s="115" t="str">
        <f t="shared" si="190"/>
        <v>Работал</v>
      </c>
      <c r="Y72" s="115" t="str">
        <f t="shared" si="190"/>
        <v>Работал</v>
      </c>
      <c r="Z72" s="115" t="str">
        <f t="shared" si="190"/>
        <v>Работал</v>
      </c>
      <c r="AA72" s="133" t="str">
        <f t="shared" si="190"/>
        <v/>
      </c>
      <c r="AB72" s="133" t="str">
        <f t="shared" si="190"/>
        <v/>
      </c>
      <c r="AC72" s="115" t="str">
        <f t="shared" si="190"/>
        <v>Работал</v>
      </c>
      <c r="AD72" s="115" t="str">
        <f t="shared" si="190"/>
        <v>Работал</v>
      </c>
      <c r="AE72" s="115" t="str">
        <f t="shared" si="190"/>
        <v>Работал</v>
      </c>
      <c r="AF72" s="115" t="str">
        <f t="shared" si="190"/>
        <v>Работал</v>
      </c>
      <c r="AG72" s="115" t="str">
        <f t="shared" si="190"/>
        <v>Работал</v>
      </c>
      <c r="AH72" s="133" t="str">
        <f t="shared" si="190"/>
        <v/>
      </c>
      <c r="AI72" s="115" t="str">
        <f t="shared" si="190"/>
        <v/>
      </c>
      <c r="AJ72" s="115" t="str">
        <f t="shared" si="190"/>
        <v/>
      </c>
    </row>
    <row r="73">
      <c r="A73" s="108">
        <v>82</v>
      </c>
      <c r="B73" s="113" t="str">
        <f>VLOOKUP($A73,Сотрудники!$A$3:$L$1202,2,0)</f>
        <v xml:space="preserve">Крапивин Сергей</v>
      </c>
      <c r="C73" s="113" t="str">
        <f>VLOOKUP($A73,Сотрудники!$A$3:$L$1202,8,0)</f>
        <v>Краснодар</v>
      </c>
      <c r="D73" s="115" t="str">
        <f t="shared" si="189"/>
        <v/>
      </c>
      <c r="E73" s="115" t="str">
        <f t="shared" si="189"/>
        <v/>
      </c>
      <c r="F73" s="133" t="str">
        <f t="shared" si="190"/>
        <v/>
      </c>
      <c r="G73" s="133" t="str">
        <f t="shared" si="190"/>
        <v/>
      </c>
      <c r="H73" s="115" t="str">
        <f t="shared" si="190"/>
        <v/>
      </c>
      <c r="I73" s="115" t="str">
        <f t="shared" si="190"/>
        <v/>
      </c>
      <c r="J73" s="115" t="str">
        <f t="shared" si="190"/>
        <v/>
      </c>
      <c r="K73" s="115" t="str">
        <f t="shared" si="190"/>
        <v/>
      </c>
      <c r="L73" s="115" t="str">
        <f t="shared" si="190"/>
        <v/>
      </c>
      <c r="M73" s="133" t="str">
        <f t="shared" si="190"/>
        <v/>
      </c>
      <c r="N73" s="133" t="str">
        <f t="shared" si="190"/>
        <v/>
      </c>
      <c r="O73" s="115" t="str">
        <f t="shared" si="190"/>
        <v/>
      </c>
      <c r="P73" s="115" t="str">
        <f t="shared" si="190"/>
        <v/>
      </c>
      <c r="Q73" s="115" t="str">
        <f t="shared" si="190"/>
        <v/>
      </c>
      <c r="R73" s="115" t="str">
        <f t="shared" si="190"/>
        <v/>
      </c>
      <c r="S73" s="115" t="str">
        <f t="shared" si="190"/>
        <v/>
      </c>
      <c r="T73" s="133" t="str">
        <f t="shared" si="190"/>
        <v/>
      </c>
      <c r="U73" s="133" t="str">
        <f t="shared" si="190"/>
        <v/>
      </c>
      <c r="V73" s="115" t="str">
        <f t="shared" si="190"/>
        <v/>
      </c>
      <c r="W73" s="115" t="str">
        <f t="shared" si="190"/>
        <v/>
      </c>
      <c r="X73" s="115" t="str">
        <f t="shared" si="190"/>
        <v/>
      </c>
      <c r="Y73" s="115" t="str">
        <f t="shared" si="190"/>
        <v/>
      </c>
      <c r="Z73" s="115" t="str">
        <f t="shared" si="190"/>
        <v/>
      </c>
      <c r="AA73" s="133" t="str">
        <f t="shared" si="190"/>
        <v/>
      </c>
      <c r="AB73" s="133" t="str">
        <f t="shared" si="190"/>
        <v/>
      </c>
      <c r="AC73" s="115" t="str">
        <f t="shared" si="190"/>
        <v/>
      </c>
      <c r="AD73" s="115" t="str">
        <f t="shared" si="190"/>
        <v/>
      </c>
      <c r="AE73" s="115" t="str">
        <f t="shared" si="190"/>
        <v>Работал</v>
      </c>
      <c r="AF73" s="115" t="str">
        <f t="shared" si="190"/>
        <v>Работал</v>
      </c>
      <c r="AG73" s="115" t="str">
        <f t="shared" si="190"/>
        <v>Работал</v>
      </c>
      <c r="AH73" s="133" t="str">
        <f t="shared" si="190"/>
        <v/>
      </c>
      <c r="AI73" s="115" t="str">
        <f t="shared" si="190"/>
        <v/>
      </c>
      <c r="AJ73" s="115" t="str">
        <f t="shared" si="190"/>
        <v/>
      </c>
    </row>
    <row r="74">
      <c r="B74" s="116" t="s">
        <v>644</v>
      </c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>
      <c r="B75" s="117" t="s">
        <v>645</v>
      </c>
      <c r="C75" s="117" t="s">
        <v>646</v>
      </c>
      <c r="D75" s="116" t="s">
        <v>647</v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>
      <c r="B76" s="116"/>
      <c r="C76" s="118" t="s">
        <v>643</v>
      </c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16" t="s">
        <v>648</v>
      </c>
    </row>
    <row r="77">
      <c r="A77" s="113">
        <v>1</v>
      </c>
      <c r="B77" s="113" t="str">
        <f>VLOOKUP($A77,Сотрудники!$A$3:$L$1202,2,0)</f>
        <v xml:space="preserve">Кузьмин Антон</v>
      </c>
      <c r="C77" s="113" t="str">
        <f>VLOOKUP($A77,Сотрудники!$A$3:$L$1202,8,0)</f>
        <v>Москва</v>
      </c>
      <c r="D77" s="115">
        <v>8</v>
      </c>
      <c r="E77" s="115">
        <v>8</v>
      </c>
      <c r="F77" s="133"/>
      <c r="G77" s="133"/>
      <c r="H77" s="115">
        <v>8</v>
      </c>
      <c r="I77" s="115">
        <v>8</v>
      </c>
      <c r="J77" s="115">
        <v>8</v>
      </c>
      <c r="K77" s="115">
        <v>8</v>
      </c>
      <c r="L77" s="115">
        <v>8</v>
      </c>
      <c r="M77" s="133"/>
      <c r="N77" s="133"/>
      <c r="O77" s="115">
        <v>8</v>
      </c>
      <c r="P77" s="115">
        <v>8</v>
      </c>
      <c r="Q77" s="115">
        <v>8</v>
      </c>
      <c r="R77" s="115">
        <v>8</v>
      </c>
      <c r="S77" s="115">
        <v>8</v>
      </c>
      <c r="T77" s="133"/>
      <c r="U77" s="133"/>
      <c r="V77" s="115">
        <v>8</v>
      </c>
      <c r="W77" s="115">
        <v>8</v>
      </c>
      <c r="X77" s="115">
        <v>8</v>
      </c>
      <c r="Y77" s="115">
        <v>8</v>
      </c>
      <c r="Z77" s="115">
        <v>8</v>
      </c>
      <c r="AA77" s="133"/>
      <c r="AB77" s="133"/>
      <c r="AC77" s="115">
        <v>8</v>
      </c>
      <c r="AD77" s="115">
        <v>8</v>
      </c>
      <c r="AE77" s="115">
        <v>8</v>
      </c>
      <c r="AF77" s="115">
        <v>8</v>
      </c>
      <c r="AG77" s="115">
        <v>8</v>
      </c>
      <c r="AH77" s="133"/>
      <c r="AI77" s="115"/>
      <c r="AJ77" s="115"/>
      <c r="AK77" s="116">
        <f t="shared" ref="AK77:AK140" si="194">SUM(D77:AJ77)</f>
        <v>176</v>
      </c>
    </row>
    <row r="78">
      <c r="A78" s="113">
        <v>2</v>
      </c>
      <c r="B78" s="113" t="str">
        <f>VLOOKUP($A78,Сотрудники!$A$3:$L$1202,2,0)</f>
        <v xml:space="preserve">Крейнделин Борис </v>
      </c>
      <c r="C78" s="113" t="str">
        <f>VLOOKUP($A78,Сотрудники!$A$3:$L$1202,8,0)</f>
        <v>Москва</v>
      </c>
      <c r="D78" s="115">
        <v>8</v>
      </c>
      <c r="E78" s="115">
        <v>8</v>
      </c>
      <c r="F78" s="133"/>
      <c r="G78" s="133"/>
      <c r="H78" s="115">
        <v>8</v>
      </c>
      <c r="I78" s="115">
        <v>8</v>
      </c>
      <c r="J78" s="115">
        <v>8</v>
      </c>
      <c r="K78" s="115">
        <v>8</v>
      </c>
      <c r="L78" s="115">
        <v>8</v>
      </c>
      <c r="M78" s="133"/>
      <c r="N78" s="133"/>
      <c r="O78" s="115">
        <v>0</v>
      </c>
      <c r="P78" s="115">
        <v>0</v>
      </c>
      <c r="Q78" s="115">
        <v>0</v>
      </c>
      <c r="R78" s="115">
        <v>0</v>
      </c>
      <c r="S78" s="115">
        <v>0</v>
      </c>
      <c r="T78" s="133">
        <v>0</v>
      </c>
      <c r="U78" s="133">
        <v>0</v>
      </c>
      <c r="V78" s="115">
        <v>8</v>
      </c>
      <c r="W78" s="115">
        <v>8</v>
      </c>
      <c r="X78" s="115">
        <v>8</v>
      </c>
      <c r="Y78" s="115">
        <v>8</v>
      </c>
      <c r="Z78" s="115">
        <v>8</v>
      </c>
      <c r="AA78" s="133"/>
      <c r="AB78" s="133"/>
      <c r="AC78" s="115">
        <v>8</v>
      </c>
      <c r="AD78" s="115">
        <v>8</v>
      </c>
      <c r="AE78" s="115">
        <v>8</v>
      </c>
      <c r="AF78" s="115">
        <v>8</v>
      </c>
      <c r="AG78" s="115">
        <v>8</v>
      </c>
      <c r="AH78" s="133"/>
      <c r="AI78" s="115"/>
      <c r="AJ78" s="115"/>
      <c r="AK78" s="116">
        <f t="shared" si="194"/>
        <v>136</v>
      </c>
    </row>
    <row r="79">
      <c r="A79" s="113">
        <v>3</v>
      </c>
      <c r="B79" s="113" t="str">
        <f>VLOOKUP($A79,Сотрудники!$A$3:$L$1202,2,0)</f>
        <v xml:space="preserve">Асеев Феофан</v>
      </c>
      <c r="C79" s="113" t="str">
        <f>VLOOKUP($A79,Сотрудники!$A$3:$L$1202,8,0)</f>
        <v>Москва</v>
      </c>
      <c r="D79" s="115">
        <v>8</v>
      </c>
      <c r="E79" s="115">
        <v>8</v>
      </c>
      <c r="F79" s="133"/>
      <c r="G79" s="133"/>
      <c r="H79" s="115">
        <v>8</v>
      </c>
      <c r="I79" s="115">
        <v>8</v>
      </c>
      <c r="J79" s="115">
        <v>8</v>
      </c>
      <c r="K79" s="115">
        <v>8</v>
      </c>
      <c r="L79" s="115">
        <v>8</v>
      </c>
      <c r="M79" s="133"/>
      <c r="N79" s="133"/>
      <c r="O79" s="115">
        <v>8</v>
      </c>
      <c r="P79" s="115">
        <v>8</v>
      </c>
      <c r="Q79" s="115">
        <v>8</v>
      </c>
      <c r="R79" s="115">
        <v>8</v>
      </c>
      <c r="S79" s="115">
        <v>8</v>
      </c>
      <c r="T79" s="133"/>
      <c r="U79" s="133"/>
      <c r="V79" s="115">
        <v>8</v>
      </c>
      <c r="W79" s="115">
        <v>8</v>
      </c>
      <c r="X79" s="115">
        <v>8</v>
      </c>
      <c r="Y79" s="115">
        <v>8</v>
      </c>
      <c r="Z79" s="115">
        <v>8</v>
      </c>
      <c r="AA79" s="133"/>
      <c r="AB79" s="133"/>
      <c r="AC79" s="115">
        <v>8</v>
      </c>
      <c r="AD79" s="115">
        <v>8</v>
      </c>
      <c r="AE79" s="115">
        <v>8</v>
      </c>
      <c r="AF79" s="115">
        <v>8</v>
      </c>
      <c r="AG79" s="115">
        <v>8</v>
      </c>
      <c r="AH79" s="133"/>
      <c r="AI79" s="115"/>
      <c r="AJ79" s="115"/>
      <c r="AK79" s="116">
        <f t="shared" si="194"/>
        <v>176</v>
      </c>
    </row>
    <row r="80">
      <c r="A80" s="108">
        <v>5</v>
      </c>
      <c r="B80" s="113" t="str">
        <f>VLOOKUP($A80,Сотрудники!$A$3:$L$1202,2,0)</f>
        <v xml:space="preserve">Яковлев Дмитрий</v>
      </c>
      <c r="C80" s="113" t="str">
        <f>VLOOKUP($A80,Сотрудники!$A$3:$L$1202,8,0)</f>
        <v>Москва</v>
      </c>
      <c r="D80" s="115">
        <v>8</v>
      </c>
      <c r="E80" s="115">
        <v>8</v>
      </c>
      <c r="F80" s="133"/>
      <c r="G80" s="133"/>
      <c r="H80" s="115">
        <v>8</v>
      </c>
      <c r="I80" s="115">
        <v>8</v>
      </c>
      <c r="J80" s="115">
        <v>8</v>
      </c>
      <c r="K80" s="115">
        <v>8</v>
      </c>
      <c r="L80" s="115">
        <v>8</v>
      </c>
      <c r="M80" s="133"/>
      <c r="N80" s="133"/>
      <c r="O80" s="115">
        <v>8</v>
      </c>
      <c r="P80" s="115">
        <v>8</v>
      </c>
      <c r="Q80" s="115">
        <v>8</v>
      </c>
      <c r="R80" s="115">
        <v>8</v>
      </c>
      <c r="S80" s="115">
        <v>8</v>
      </c>
      <c r="T80" s="133"/>
      <c r="U80" s="133"/>
      <c r="V80" s="115">
        <v>8</v>
      </c>
      <c r="W80" s="115">
        <v>8</v>
      </c>
      <c r="X80" s="115">
        <v>8</v>
      </c>
      <c r="Y80" s="115">
        <v>8</v>
      </c>
      <c r="Z80" s="115">
        <v>8</v>
      </c>
      <c r="AA80" s="133"/>
      <c r="AB80" s="133"/>
      <c r="AC80" s="115">
        <v>8</v>
      </c>
      <c r="AD80" s="115">
        <v>8</v>
      </c>
      <c r="AE80" s="115">
        <v>8</v>
      </c>
      <c r="AF80" s="115">
        <v>8</v>
      </c>
      <c r="AG80" s="115">
        <v>8</v>
      </c>
      <c r="AH80" s="133"/>
      <c r="AI80" s="115"/>
      <c r="AJ80" s="115"/>
      <c r="AK80" s="116">
        <f t="shared" si="194"/>
        <v>176</v>
      </c>
    </row>
    <row r="81">
      <c r="A81" s="108">
        <v>8</v>
      </c>
      <c r="B81" s="113" t="str">
        <f>VLOOKUP($A81,Сотрудники!$A$3:$L$1202,2,0)</f>
        <v xml:space="preserve">Хохлова Крестина</v>
      </c>
      <c r="C81" s="113" t="str">
        <f>VLOOKUP($A81,Сотрудники!$A$3:$L$1202,8,0)</f>
        <v>Москва</v>
      </c>
      <c r="D81" s="115">
        <v>8</v>
      </c>
      <c r="E81" s="115">
        <v>8</v>
      </c>
      <c r="F81" s="133"/>
      <c r="G81" s="133"/>
      <c r="H81" s="115">
        <v>8</v>
      </c>
      <c r="I81" s="115">
        <v>8</v>
      </c>
      <c r="J81" s="115">
        <v>8</v>
      </c>
      <c r="K81" s="115">
        <v>8</v>
      </c>
      <c r="L81" s="115">
        <v>8</v>
      </c>
      <c r="M81" s="133"/>
      <c r="N81" s="133"/>
      <c r="O81" s="115">
        <v>8</v>
      </c>
      <c r="P81" s="115">
        <v>8</v>
      </c>
      <c r="Q81" s="115">
        <v>8</v>
      </c>
      <c r="R81" s="115">
        <v>8</v>
      </c>
      <c r="S81" s="115">
        <v>8</v>
      </c>
      <c r="T81" s="133"/>
      <c r="U81" s="133"/>
      <c r="V81" s="115">
        <v>8</v>
      </c>
      <c r="W81" s="115">
        <v>8</v>
      </c>
      <c r="X81" s="115">
        <v>8</v>
      </c>
      <c r="Y81" s="115">
        <v>8</v>
      </c>
      <c r="Z81" s="115">
        <v>8</v>
      </c>
      <c r="AA81" s="133"/>
      <c r="AB81" s="133"/>
      <c r="AC81" s="115">
        <v>8</v>
      </c>
      <c r="AD81" s="115">
        <v>8</v>
      </c>
      <c r="AE81" s="115">
        <v>8</v>
      </c>
      <c r="AF81" s="115">
        <v>8</v>
      </c>
      <c r="AG81" s="115">
        <v>8</v>
      </c>
      <c r="AH81" s="133"/>
      <c r="AI81" s="115"/>
      <c r="AJ81" s="115"/>
      <c r="AK81" s="116">
        <f t="shared" si="194"/>
        <v>176</v>
      </c>
    </row>
    <row r="82">
      <c r="A82" s="108">
        <v>9</v>
      </c>
      <c r="B82" s="113" t="str">
        <f>VLOOKUP($A82,Сотрудники!$A$3:$L$1202,2,0)</f>
        <v xml:space="preserve">Пойш Виталий</v>
      </c>
      <c r="C82" s="113" t="str">
        <f>VLOOKUP($A82,Сотрудники!$A$3:$L$1202,8,0)</f>
        <v>Екатеринбург</v>
      </c>
      <c r="D82" s="115">
        <v>8</v>
      </c>
      <c r="E82" s="115">
        <v>8</v>
      </c>
      <c r="F82" s="133"/>
      <c r="G82" s="133"/>
      <c r="H82" s="115">
        <v>8</v>
      </c>
      <c r="I82" s="115">
        <v>8</v>
      </c>
      <c r="J82" s="115">
        <v>8</v>
      </c>
      <c r="K82" s="115">
        <v>8</v>
      </c>
      <c r="L82" s="115">
        <v>8</v>
      </c>
      <c r="M82" s="133"/>
      <c r="N82" s="133"/>
      <c r="O82" s="115">
        <v>8</v>
      </c>
      <c r="P82" s="115">
        <v>8</v>
      </c>
      <c r="Q82" s="115">
        <v>8</v>
      </c>
      <c r="R82" s="115">
        <v>8</v>
      </c>
      <c r="S82" s="115">
        <v>8</v>
      </c>
      <c r="T82" s="133"/>
      <c r="U82" s="133"/>
      <c r="V82" s="115">
        <v>8</v>
      </c>
      <c r="W82" s="115">
        <v>8</v>
      </c>
      <c r="X82" s="115">
        <v>8</v>
      </c>
      <c r="Y82" s="115">
        <v>8</v>
      </c>
      <c r="Z82" s="115">
        <v>8</v>
      </c>
      <c r="AA82" s="133"/>
      <c r="AB82" s="133"/>
      <c r="AC82" s="115">
        <v>8</v>
      </c>
      <c r="AD82" s="115">
        <v>8</v>
      </c>
      <c r="AE82" s="115">
        <v>8</v>
      </c>
      <c r="AF82" s="115">
        <v>8</v>
      </c>
      <c r="AG82" s="115">
        <v>8</v>
      </c>
      <c r="AH82" s="133"/>
      <c r="AI82" s="113"/>
      <c r="AJ82" s="113"/>
      <c r="AK82" s="116">
        <f t="shared" si="194"/>
        <v>176</v>
      </c>
    </row>
    <row r="83">
      <c r="A83" s="108">
        <v>10</v>
      </c>
      <c r="B83" s="113" t="str">
        <f>VLOOKUP($A83,Сотрудники!$A$3:$L$1202,2,0)</f>
        <v xml:space="preserve">Офицеров Дмитрий</v>
      </c>
      <c r="C83" s="113" t="str">
        <f>VLOOKUP($A83,Сотрудники!$A$3:$L$1202,8,0)</f>
        <v>СПБ</v>
      </c>
      <c r="D83" s="115">
        <v>8</v>
      </c>
      <c r="E83" s="115">
        <v>8</v>
      </c>
      <c r="F83" s="133"/>
      <c r="G83" s="133"/>
      <c r="H83" s="115">
        <v>8</v>
      </c>
      <c r="I83" s="115">
        <v>8</v>
      </c>
      <c r="J83" s="115">
        <v>8</v>
      </c>
      <c r="K83" s="115">
        <v>8</v>
      </c>
      <c r="L83" s="115">
        <v>8</v>
      </c>
      <c r="M83" s="133"/>
      <c r="N83" s="133"/>
      <c r="O83" s="115">
        <v>8</v>
      </c>
      <c r="P83" s="115">
        <v>8</v>
      </c>
      <c r="Q83" s="115">
        <v>8</v>
      </c>
      <c r="R83" s="115">
        <v>8</v>
      </c>
      <c r="S83" s="115">
        <v>8</v>
      </c>
      <c r="T83" s="133"/>
      <c r="U83" s="133"/>
      <c r="V83" s="115">
        <v>8</v>
      </c>
      <c r="W83" s="115">
        <v>8</v>
      </c>
      <c r="X83" s="115">
        <v>8</v>
      </c>
      <c r="Y83" s="115">
        <v>8</v>
      </c>
      <c r="Z83" s="115">
        <v>8</v>
      </c>
      <c r="AA83" s="133"/>
      <c r="AB83" s="133"/>
      <c r="AC83" s="115">
        <v>8</v>
      </c>
      <c r="AD83" s="115">
        <v>8</v>
      </c>
      <c r="AE83" s="115">
        <v>8</v>
      </c>
      <c r="AF83" s="115">
        <v>8</v>
      </c>
      <c r="AG83" s="115">
        <v>8</v>
      </c>
      <c r="AH83" s="133"/>
      <c r="AI83" s="113"/>
      <c r="AJ83" s="113"/>
      <c r="AK83" s="116">
        <f t="shared" si="194"/>
        <v>176</v>
      </c>
    </row>
    <row r="84">
      <c r="A84" s="108">
        <v>11</v>
      </c>
      <c r="B84" s="113" t="str">
        <f>VLOOKUP($A84,Сотрудники!$A$3:$L$1202,2,0)</f>
        <v xml:space="preserve">Муштекенов Тимур</v>
      </c>
      <c r="C84" s="113" t="str">
        <f>VLOOKUP($A84,Сотрудники!$A$3:$L$1202,8,0)</f>
        <v>СПБ</v>
      </c>
      <c r="D84" s="115">
        <v>8</v>
      </c>
      <c r="E84" s="115">
        <v>8</v>
      </c>
      <c r="F84" s="133"/>
      <c r="G84" s="133"/>
      <c r="H84" s="115">
        <v>8</v>
      </c>
      <c r="I84" s="115">
        <v>8</v>
      </c>
      <c r="J84" s="115">
        <v>8</v>
      </c>
      <c r="K84" s="115">
        <v>8</v>
      </c>
      <c r="L84" s="115">
        <v>8</v>
      </c>
      <c r="M84" s="133"/>
      <c r="N84" s="133"/>
      <c r="O84" s="115">
        <v>8</v>
      </c>
      <c r="P84" s="115">
        <v>8</v>
      </c>
      <c r="Q84" s="115">
        <v>8</v>
      </c>
      <c r="R84" s="115">
        <v>8</v>
      </c>
      <c r="S84" s="115">
        <v>8</v>
      </c>
      <c r="T84" s="133"/>
      <c r="U84" s="133"/>
      <c r="V84" s="115">
        <v>8</v>
      </c>
      <c r="W84" s="115">
        <v>8</v>
      </c>
      <c r="X84" s="115">
        <v>8</v>
      </c>
      <c r="Y84" s="115">
        <v>8</v>
      </c>
      <c r="Z84" s="115">
        <v>8</v>
      </c>
      <c r="AA84" s="133"/>
      <c r="AB84" s="133"/>
      <c r="AC84" s="115">
        <v>8</v>
      </c>
      <c r="AD84" s="115">
        <v>8</v>
      </c>
      <c r="AE84" s="115">
        <v>8</v>
      </c>
      <c r="AF84" s="115">
        <v>8</v>
      </c>
      <c r="AG84" s="115">
        <v>8</v>
      </c>
      <c r="AH84" s="133"/>
      <c r="AI84" s="113"/>
      <c r="AJ84" s="113"/>
      <c r="AK84" s="116">
        <f t="shared" si="194"/>
        <v>176</v>
      </c>
    </row>
    <row r="85">
      <c r="A85" s="108">
        <v>13</v>
      </c>
      <c r="B85" s="113" t="str">
        <f>VLOOKUP($A85,Сотрудники!$A$3:$L$1202,2,0)</f>
        <v xml:space="preserve">Богданов Михаил</v>
      </c>
      <c r="C85" s="113" t="str">
        <f>VLOOKUP($A85,Сотрудники!$A$3:$L$1202,8,0)</f>
        <v>СПБ</v>
      </c>
      <c r="D85" s="115">
        <v>8</v>
      </c>
      <c r="E85" s="115">
        <v>8</v>
      </c>
      <c r="F85" s="133"/>
      <c r="G85" s="133"/>
      <c r="H85" s="115">
        <v>8</v>
      </c>
      <c r="I85" s="115">
        <v>8</v>
      </c>
      <c r="J85" s="115">
        <v>8</v>
      </c>
      <c r="K85" s="115">
        <v>8</v>
      </c>
      <c r="L85" s="115">
        <v>8</v>
      </c>
      <c r="M85" s="133"/>
      <c r="N85" s="133"/>
      <c r="O85" s="115">
        <v>8</v>
      </c>
      <c r="P85" s="115">
        <v>8</v>
      </c>
      <c r="Q85" s="115">
        <v>8</v>
      </c>
      <c r="R85" s="115">
        <v>8</v>
      </c>
      <c r="S85" s="115">
        <v>8</v>
      </c>
      <c r="T85" s="133"/>
      <c r="U85" s="133"/>
      <c r="V85" s="115">
        <v>8</v>
      </c>
      <c r="W85" s="115">
        <v>8</v>
      </c>
      <c r="X85" s="115">
        <v>8</v>
      </c>
      <c r="Y85" s="115">
        <v>8</v>
      </c>
      <c r="Z85" s="115">
        <v>8</v>
      </c>
      <c r="AA85" s="133"/>
      <c r="AB85" s="133"/>
      <c r="AC85" s="115">
        <v>8</v>
      </c>
      <c r="AD85" s="115">
        <v>8</v>
      </c>
      <c r="AE85" s="115">
        <v>8</v>
      </c>
      <c r="AF85" s="115">
        <v>8</v>
      </c>
      <c r="AG85" s="115">
        <v>8</v>
      </c>
      <c r="AH85" s="133"/>
      <c r="AI85" s="113"/>
      <c r="AJ85" s="113"/>
      <c r="AK85" s="116">
        <f t="shared" si="194"/>
        <v>176</v>
      </c>
    </row>
    <row r="86">
      <c r="A86" s="108">
        <v>14</v>
      </c>
      <c r="B86" s="113" t="str">
        <f>VLOOKUP($A86,Сотрудники!$A$3:$L$1202,2,0)</f>
        <v xml:space="preserve">Смирнова Екатерина</v>
      </c>
      <c r="C86" s="113" t="str">
        <f>VLOOKUP($A86,Сотрудники!$A$3:$L$1202,8,0)</f>
        <v>Москва</v>
      </c>
      <c r="D86" s="115">
        <v>8</v>
      </c>
      <c r="E86" s="115">
        <v>8</v>
      </c>
      <c r="F86" s="133"/>
      <c r="G86" s="133"/>
      <c r="H86" s="115">
        <v>8</v>
      </c>
      <c r="I86" s="115">
        <v>8</v>
      </c>
      <c r="J86" s="115">
        <v>8</v>
      </c>
      <c r="K86" s="115">
        <v>8</v>
      </c>
      <c r="L86" s="115">
        <v>8</v>
      </c>
      <c r="M86" s="133"/>
      <c r="N86" s="133"/>
      <c r="O86" s="115">
        <v>8</v>
      </c>
      <c r="P86" s="115">
        <v>8</v>
      </c>
      <c r="Q86" s="115">
        <v>8</v>
      </c>
      <c r="R86" s="115">
        <v>8</v>
      </c>
      <c r="S86" s="115">
        <v>8</v>
      </c>
      <c r="T86" s="133"/>
      <c r="U86" s="133"/>
      <c r="V86" s="115">
        <v>8</v>
      </c>
      <c r="W86" s="115">
        <v>8</v>
      </c>
      <c r="X86" s="115">
        <v>8</v>
      </c>
      <c r="Y86" s="115">
        <v>8</v>
      </c>
      <c r="Z86" s="115">
        <v>8</v>
      </c>
      <c r="AA86" s="133"/>
      <c r="AB86" s="133"/>
      <c r="AC86" s="115">
        <v>8</v>
      </c>
      <c r="AD86" s="115">
        <v>8</v>
      </c>
      <c r="AE86" s="115">
        <v>8</v>
      </c>
      <c r="AF86" s="115">
        <v>8</v>
      </c>
      <c r="AG86" s="115">
        <v>0</v>
      </c>
      <c r="AH86" s="133"/>
      <c r="AI86" s="113"/>
      <c r="AJ86" s="113"/>
      <c r="AK86" s="116">
        <f t="shared" si="194"/>
        <v>168</v>
      </c>
    </row>
    <row r="87">
      <c r="A87" s="108">
        <v>15</v>
      </c>
      <c r="B87" s="113" t="str">
        <f>VLOOKUP($A87,Сотрудники!$A$3:$L$1202,2,0)</f>
        <v xml:space="preserve">Герасимова Елизавета</v>
      </c>
      <c r="C87" s="113" t="str">
        <f>VLOOKUP($A87,Сотрудники!$A$3:$L$1202,8,0)</f>
        <v>Москва</v>
      </c>
      <c r="D87" s="115">
        <v>8</v>
      </c>
      <c r="E87" s="115">
        <v>8</v>
      </c>
      <c r="F87" s="133"/>
      <c r="G87" s="133"/>
      <c r="H87" s="115">
        <v>8</v>
      </c>
      <c r="I87" s="115">
        <v>8</v>
      </c>
      <c r="J87" s="115">
        <v>8</v>
      </c>
      <c r="K87" s="115">
        <v>8</v>
      </c>
      <c r="L87" s="115">
        <v>8</v>
      </c>
      <c r="M87" s="133"/>
      <c r="N87" s="133"/>
      <c r="O87" s="115">
        <v>8</v>
      </c>
      <c r="P87" s="115">
        <v>8</v>
      </c>
      <c r="Q87" s="115">
        <v>8</v>
      </c>
      <c r="R87" s="115">
        <v>8</v>
      </c>
      <c r="S87" s="115">
        <v>8</v>
      </c>
      <c r="T87" s="133"/>
      <c r="U87" s="133"/>
      <c r="V87" s="115">
        <v>0</v>
      </c>
      <c r="W87" s="115">
        <v>0</v>
      </c>
      <c r="X87" s="115">
        <v>0</v>
      </c>
      <c r="Y87" s="115">
        <v>0</v>
      </c>
      <c r="Z87" s="115">
        <v>0</v>
      </c>
      <c r="AA87" s="133">
        <v>0</v>
      </c>
      <c r="AB87" s="133">
        <v>0</v>
      </c>
      <c r="AC87" s="115">
        <v>0</v>
      </c>
      <c r="AD87" s="115">
        <v>0</v>
      </c>
      <c r="AE87" s="115">
        <v>0</v>
      </c>
      <c r="AF87" s="115">
        <v>0</v>
      </c>
      <c r="AG87" s="115">
        <v>0</v>
      </c>
      <c r="AH87" s="133"/>
      <c r="AI87" s="113"/>
      <c r="AJ87" s="113"/>
      <c r="AK87" s="116">
        <f t="shared" si="194"/>
        <v>96</v>
      </c>
    </row>
    <row r="88">
      <c r="A88" s="108">
        <v>16</v>
      </c>
      <c r="B88" s="113" t="str">
        <f>VLOOKUP($A88,Сотрудники!$A$3:$L$1202,2,0)</f>
        <v xml:space="preserve">Абдуллаева Анжелика</v>
      </c>
      <c r="C88" s="113" t="str">
        <f>VLOOKUP($A88,Сотрудники!$A$3:$L$1202,8,0)</f>
        <v>Москва</v>
      </c>
      <c r="D88" s="115">
        <v>8</v>
      </c>
      <c r="E88" s="115">
        <v>8</v>
      </c>
      <c r="F88" s="133"/>
      <c r="G88" s="133"/>
      <c r="H88" s="115">
        <v>0</v>
      </c>
      <c r="I88" s="115">
        <v>0</v>
      </c>
      <c r="J88" s="115">
        <v>0</v>
      </c>
      <c r="K88" s="115">
        <v>0</v>
      </c>
      <c r="L88" s="115">
        <v>0</v>
      </c>
      <c r="M88" s="133"/>
      <c r="N88" s="133"/>
      <c r="O88" s="115">
        <v>0</v>
      </c>
      <c r="P88" s="115">
        <v>8</v>
      </c>
      <c r="Q88" s="115">
        <v>8</v>
      </c>
      <c r="R88" s="115">
        <v>8</v>
      </c>
      <c r="S88" s="115">
        <v>8</v>
      </c>
      <c r="T88" s="133"/>
      <c r="U88" s="133"/>
      <c r="V88" s="115">
        <v>8</v>
      </c>
      <c r="W88" s="115">
        <v>8</v>
      </c>
      <c r="X88" s="115">
        <v>8</v>
      </c>
      <c r="Y88" s="115">
        <v>8</v>
      </c>
      <c r="Z88" s="115">
        <v>8</v>
      </c>
      <c r="AA88" s="133"/>
      <c r="AB88" s="133"/>
      <c r="AC88" s="115">
        <v>8</v>
      </c>
      <c r="AD88" s="115">
        <v>8</v>
      </c>
      <c r="AE88" s="115">
        <v>8</v>
      </c>
      <c r="AF88" s="115">
        <v>8</v>
      </c>
      <c r="AG88" s="115">
        <v>8</v>
      </c>
      <c r="AH88" s="133"/>
      <c r="AI88" s="113"/>
      <c r="AJ88" s="113"/>
      <c r="AK88" s="116">
        <f t="shared" si="194"/>
        <v>128</v>
      </c>
    </row>
    <row r="89">
      <c r="A89" s="108">
        <v>17</v>
      </c>
      <c r="B89" s="113" t="str">
        <f>VLOOKUP($A89,Сотрудники!$A$3:$L$1202,2,0)</f>
        <v xml:space="preserve">Наймушин Евгений</v>
      </c>
      <c r="C89" s="113" t="str">
        <f>VLOOKUP($A89,Сотрудники!$A$3:$L$1202,8,0)</f>
        <v>Екатеринбург</v>
      </c>
      <c r="D89" s="115">
        <v>8</v>
      </c>
      <c r="E89" s="115">
        <v>8</v>
      </c>
      <c r="F89" s="133"/>
      <c r="G89" s="133"/>
      <c r="H89" s="115">
        <v>8</v>
      </c>
      <c r="I89" s="115">
        <v>8</v>
      </c>
      <c r="J89" s="115">
        <v>8</v>
      </c>
      <c r="K89" s="115">
        <v>8</v>
      </c>
      <c r="L89" s="115">
        <v>8</v>
      </c>
      <c r="M89" s="133"/>
      <c r="N89" s="133"/>
      <c r="O89" s="115">
        <v>8</v>
      </c>
      <c r="P89" s="115">
        <v>8</v>
      </c>
      <c r="Q89" s="115">
        <v>8</v>
      </c>
      <c r="R89" s="115">
        <v>8</v>
      </c>
      <c r="S89" s="115">
        <v>8</v>
      </c>
      <c r="T89" s="133"/>
      <c r="U89" s="133"/>
      <c r="V89" s="115">
        <v>8</v>
      </c>
      <c r="W89" s="115">
        <v>8</v>
      </c>
      <c r="X89" s="115">
        <v>8</v>
      </c>
      <c r="Y89" s="115">
        <v>8</v>
      </c>
      <c r="Z89" s="115">
        <v>8</v>
      </c>
      <c r="AA89" s="133"/>
      <c r="AB89" s="133"/>
      <c r="AC89" s="115">
        <v>8</v>
      </c>
      <c r="AD89" s="115">
        <v>8</v>
      </c>
      <c r="AE89" s="115">
        <v>8</v>
      </c>
      <c r="AF89" s="115">
        <v>8</v>
      </c>
      <c r="AG89" s="115">
        <v>8</v>
      </c>
      <c r="AH89" s="133"/>
      <c r="AI89" s="113"/>
      <c r="AJ89" s="113"/>
      <c r="AK89" s="116">
        <f t="shared" si="194"/>
        <v>176</v>
      </c>
    </row>
    <row r="90">
      <c r="A90" s="108">
        <v>19</v>
      </c>
      <c r="B90" s="113" t="str">
        <f>VLOOKUP($A90,Сотрудники!$A$3:$L$1202,2,0)</f>
        <v xml:space="preserve">Лопатин Максим</v>
      </c>
      <c r="C90" s="113" t="str">
        <f>VLOOKUP($A90,Сотрудники!$A$3:$L$1202,8,0)</f>
        <v>Москва</v>
      </c>
      <c r="D90" s="115">
        <v>8</v>
      </c>
      <c r="E90" s="115">
        <v>8</v>
      </c>
      <c r="F90" s="133"/>
      <c r="G90" s="133"/>
      <c r="H90" s="115">
        <v>8</v>
      </c>
      <c r="I90" s="115">
        <v>8</v>
      </c>
      <c r="J90" s="115">
        <v>8</v>
      </c>
      <c r="K90" s="115">
        <v>8</v>
      </c>
      <c r="L90" s="115">
        <v>8</v>
      </c>
      <c r="M90" s="133"/>
      <c r="N90" s="133"/>
      <c r="O90" s="115">
        <v>8</v>
      </c>
      <c r="P90" s="115">
        <v>8</v>
      </c>
      <c r="Q90" s="115">
        <v>8</v>
      </c>
      <c r="R90" s="115">
        <v>8</v>
      </c>
      <c r="S90" s="115">
        <v>8</v>
      </c>
      <c r="T90" s="133"/>
      <c r="U90" s="133"/>
      <c r="V90" s="115">
        <v>8</v>
      </c>
      <c r="W90" s="115">
        <v>8</v>
      </c>
      <c r="X90" s="115">
        <v>8</v>
      </c>
      <c r="Y90" s="115">
        <v>8</v>
      </c>
      <c r="Z90" s="115">
        <v>8</v>
      </c>
      <c r="AA90" s="133"/>
      <c r="AB90" s="133"/>
      <c r="AC90" s="115">
        <v>8</v>
      </c>
      <c r="AD90" s="115">
        <v>8</v>
      </c>
      <c r="AE90" s="115">
        <v>8</v>
      </c>
      <c r="AF90" s="115">
        <v>8</v>
      </c>
      <c r="AG90" s="115">
        <v>8</v>
      </c>
      <c r="AH90" s="133"/>
      <c r="AI90" s="113"/>
      <c r="AJ90" s="113"/>
      <c r="AK90" s="116">
        <f t="shared" si="194"/>
        <v>176</v>
      </c>
    </row>
    <row r="91">
      <c r="A91" s="108">
        <v>21</v>
      </c>
      <c r="B91" s="113" t="str">
        <f>VLOOKUP($A91,Сотрудники!$A$3:$L$1202,2,0)</f>
        <v xml:space="preserve">Шимберев Борис</v>
      </c>
      <c r="C91" s="113" t="str">
        <f>VLOOKUP($A91,Сотрудники!$A$3:$L$1202,8,0)</f>
        <v>СПБ</v>
      </c>
      <c r="D91" s="115">
        <v>8</v>
      </c>
      <c r="E91" s="115">
        <v>8</v>
      </c>
      <c r="F91" s="133"/>
      <c r="G91" s="133"/>
      <c r="H91" s="115">
        <v>8</v>
      </c>
      <c r="I91" s="115">
        <v>8</v>
      </c>
      <c r="J91" s="115">
        <v>8</v>
      </c>
      <c r="K91" s="115">
        <v>0</v>
      </c>
      <c r="L91" s="115">
        <v>0</v>
      </c>
      <c r="M91" s="133"/>
      <c r="N91" s="133"/>
      <c r="O91" s="115">
        <v>8</v>
      </c>
      <c r="P91" s="115">
        <v>8</v>
      </c>
      <c r="Q91" s="115">
        <v>8</v>
      </c>
      <c r="R91" s="115">
        <v>8</v>
      </c>
      <c r="S91" s="115">
        <v>8</v>
      </c>
      <c r="T91" s="133"/>
      <c r="U91" s="133"/>
      <c r="V91" s="115">
        <v>8</v>
      </c>
      <c r="W91" s="115">
        <v>8</v>
      </c>
      <c r="X91" s="115">
        <v>8</v>
      </c>
      <c r="Y91" s="115">
        <v>8</v>
      </c>
      <c r="Z91" s="115">
        <v>8</v>
      </c>
      <c r="AA91" s="133"/>
      <c r="AB91" s="133"/>
      <c r="AC91" s="115">
        <v>8</v>
      </c>
      <c r="AD91" s="115">
        <v>8</v>
      </c>
      <c r="AE91" s="115">
        <v>8</v>
      </c>
      <c r="AF91" s="115">
        <v>8</v>
      </c>
      <c r="AG91" s="115">
        <v>8</v>
      </c>
      <c r="AH91" s="133"/>
      <c r="AI91" s="113"/>
      <c r="AJ91" s="113"/>
      <c r="AK91" s="116">
        <f t="shared" si="194"/>
        <v>160</v>
      </c>
    </row>
    <row r="92">
      <c r="A92" s="108">
        <v>22</v>
      </c>
      <c r="B92" s="113" t="str">
        <f>VLOOKUP($A92,Сотрудники!$A$3:$L$1202,2,0)</f>
        <v xml:space="preserve">Виштак Татьяна</v>
      </c>
      <c r="C92" s="113" t="str">
        <f>VLOOKUP($A92,Сотрудники!$A$3:$L$1202,8,0)</f>
        <v>Москва</v>
      </c>
      <c r="D92" s="115">
        <v>8</v>
      </c>
      <c r="E92" s="115">
        <v>8</v>
      </c>
      <c r="F92" s="133"/>
      <c r="G92" s="133"/>
      <c r="H92" s="115">
        <v>8</v>
      </c>
      <c r="I92" s="115">
        <v>8</v>
      </c>
      <c r="J92" s="115">
        <v>8</v>
      </c>
      <c r="K92" s="115">
        <v>8</v>
      </c>
      <c r="L92" s="115">
        <v>8</v>
      </c>
      <c r="M92" s="133"/>
      <c r="N92" s="133"/>
      <c r="O92" s="115">
        <v>8</v>
      </c>
      <c r="P92" s="115">
        <v>8</v>
      </c>
      <c r="Q92" s="115">
        <v>8</v>
      </c>
      <c r="R92" s="115">
        <v>8</v>
      </c>
      <c r="S92" s="115">
        <v>8</v>
      </c>
      <c r="T92" s="133"/>
      <c r="U92" s="133"/>
      <c r="V92" s="115">
        <v>8</v>
      </c>
      <c r="W92" s="115">
        <v>8</v>
      </c>
      <c r="X92" s="115">
        <v>8</v>
      </c>
      <c r="Y92" s="115">
        <v>8</v>
      </c>
      <c r="Z92" s="115">
        <v>8</v>
      </c>
      <c r="AA92" s="133"/>
      <c r="AB92" s="133"/>
      <c r="AC92" s="115">
        <v>8</v>
      </c>
      <c r="AD92" s="115">
        <v>8</v>
      </c>
      <c r="AE92" s="115">
        <v>8</v>
      </c>
      <c r="AF92" s="115">
        <v>8</v>
      </c>
      <c r="AG92" s="115">
        <v>8</v>
      </c>
      <c r="AH92" s="133"/>
      <c r="AI92" s="113"/>
      <c r="AJ92" s="113"/>
      <c r="AK92" s="116">
        <f t="shared" si="194"/>
        <v>176</v>
      </c>
    </row>
    <row r="93">
      <c r="A93" s="108">
        <v>23</v>
      </c>
      <c r="B93" s="113" t="str">
        <f>VLOOKUP($A93,Сотрудники!$A$3:$L$1202,2,0)</f>
        <v xml:space="preserve">Путилов Александр</v>
      </c>
      <c r="C93" s="113" t="str">
        <f>VLOOKUP($A93,Сотрудники!$A$3:$L$1202,8,0)</f>
        <v>Екатеринбург</v>
      </c>
      <c r="D93" s="115">
        <v>8</v>
      </c>
      <c r="E93" s="115">
        <v>8</v>
      </c>
      <c r="F93" s="133"/>
      <c r="G93" s="133"/>
      <c r="H93" s="115">
        <v>8</v>
      </c>
      <c r="I93" s="115">
        <v>8</v>
      </c>
      <c r="J93" s="115">
        <v>8</v>
      </c>
      <c r="K93" s="115">
        <v>8</v>
      </c>
      <c r="L93" s="115">
        <v>8</v>
      </c>
      <c r="M93" s="133"/>
      <c r="N93" s="133"/>
      <c r="O93" s="115">
        <v>8</v>
      </c>
      <c r="P93" s="115">
        <v>8</v>
      </c>
      <c r="Q93" s="115">
        <v>8</v>
      </c>
      <c r="R93" s="115">
        <v>8</v>
      </c>
      <c r="S93" s="115">
        <v>8</v>
      </c>
      <c r="T93" s="133"/>
      <c r="U93" s="133"/>
      <c r="V93" s="115">
        <v>8</v>
      </c>
      <c r="W93" s="115">
        <v>8</v>
      </c>
      <c r="X93" s="115">
        <v>8</v>
      </c>
      <c r="Y93" s="115">
        <v>8</v>
      </c>
      <c r="Z93" s="115">
        <v>8</v>
      </c>
      <c r="AA93" s="133"/>
      <c r="AB93" s="133"/>
      <c r="AC93" s="115">
        <v>8</v>
      </c>
      <c r="AD93" s="115">
        <v>8</v>
      </c>
      <c r="AE93" s="115">
        <v>8</v>
      </c>
      <c r="AF93" s="115">
        <v>8</v>
      </c>
      <c r="AG93" s="115">
        <v>8</v>
      </c>
      <c r="AH93" s="133"/>
      <c r="AI93" s="113"/>
      <c r="AJ93" s="113"/>
      <c r="AK93" s="116">
        <f t="shared" si="194"/>
        <v>176</v>
      </c>
    </row>
    <row r="94">
      <c r="A94" s="108">
        <v>24</v>
      </c>
      <c r="B94" s="113" t="str">
        <f>VLOOKUP($A94,Сотрудники!$A$3:$L$1202,2,0)</f>
        <v xml:space="preserve">Цыганкова Анастасия</v>
      </c>
      <c r="C94" s="113" t="str">
        <f>VLOOKUP($A94,Сотрудники!$A$3:$L$1202,8,0)</f>
        <v>Москва</v>
      </c>
      <c r="D94" s="115">
        <v>8</v>
      </c>
      <c r="E94" s="115">
        <v>8</v>
      </c>
      <c r="F94" s="133"/>
      <c r="G94" s="133"/>
      <c r="H94" s="115">
        <v>8</v>
      </c>
      <c r="I94" s="115">
        <v>8</v>
      </c>
      <c r="J94" s="115">
        <v>8</v>
      </c>
      <c r="K94" s="115">
        <v>8</v>
      </c>
      <c r="L94" s="115">
        <v>8</v>
      </c>
      <c r="M94" s="133"/>
      <c r="N94" s="133"/>
      <c r="O94" s="115">
        <v>8</v>
      </c>
      <c r="P94" s="115">
        <v>8</v>
      </c>
      <c r="Q94" s="115">
        <v>8</v>
      </c>
      <c r="R94" s="115">
        <v>8</v>
      </c>
      <c r="S94" s="115">
        <v>8</v>
      </c>
      <c r="T94" s="133"/>
      <c r="U94" s="133"/>
      <c r="V94" s="115">
        <v>8</v>
      </c>
      <c r="W94" s="115">
        <v>8</v>
      </c>
      <c r="X94" s="115">
        <v>8</v>
      </c>
      <c r="Y94" s="115">
        <v>8</v>
      </c>
      <c r="Z94" s="115">
        <v>8</v>
      </c>
      <c r="AA94" s="133"/>
      <c r="AB94" s="133"/>
      <c r="AC94" s="115">
        <v>8</v>
      </c>
      <c r="AD94" s="115">
        <v>8</v>
      </c>
      <c r="AE94" s="115">
        <v>8</v>
      </c>
      <c r="AF94" s="115">
        <v>8</v>
      </c>
      <c r="AG94" s="115">
        <v>8</v>
      </c>
      <c r="AH94" s="133"/>
      <c r="AI94" s="113"/>
      <c r="AJ94" s="113"/>
      <c r="AK94" s="116">
        <f t="shared" si="194"/>
        <v>176</v>
      </c>
    </row>
    <row r="95">
      <c r="A95" s="108">
        <v>25</v>
      </c>
      <c r="B95" s="113" t="str">
        <f>VLOOKUP($A95,Сотрудники!$A$3:$L$1202,2,0)</f>
        <v xml:space="preserve">Беседин Игорь</v>
      </c>
      <c r="C95" s="113" t="str">
        <f>VLOOKUP($A95,Сотрудники!$A$3:$L$1202,8,0)</f>
        <v xml:space="preserve">Нижний Новгород</v>
      </c>
      <c r="D95" s="115">
        <v>8</v>
      </c>
      <c r="E95" s="115">
        <v>8</v>
      </c>
      <c r="F95" s="133"/>
      <c r="G95" s="133"/>
      <c r="H95" s="115">
        <v>8</v>
      </c>
      <c r="I95" s="115">
        <v>8</v>
      </c>
      <c r="J95" s="115">
        <v>8</v>
      </c>
      <c r="K95" s="115">
        <v>8</v>
      </c>
      <c r="L95" s="115">
        <v>8</v>
      </c>
      <c r="M95" s="133"/>
      <c r="N95" s="133"/>
      <c r="O95" s="115">
        <v>8</v>
      </c>
      <c r="P95" s="115">
        <v>8</v>
      </c>
      <c r="Q95" s="115">
        <v>8</v>
      </c>
      <c r="R95" s="115">
        <v>8</v>
      </c>
      <c r="S95" s="115">
        <v>8</v>
      </c>
      <c r="T95" s="133"/>
      <c r="U95" s="133"/>
      <c r="V95" s="115">
        <v>8</v>
      </c>
      <c r="W95" s="115">
        <v>8</v>
      </c>
      <c r="X95" s="115">
        <v>8</v>
      </c>
      <c r="Y95" s="115">
        <v>8</v>
      </c>
      <c r="Z95" s="115">
        <v>8</v>
      </c>
      <c r="AA95" s="133"/>
      <c r="AB95" s="133"/>
      <c r="AC95" s="115">
        <v>8</v>
      </c>
      <c r="AD95" s="115">
        <v>8</v>
      </c>
      <c r="AE95" s="115">
        <v>8</v>
      </c>
      <c r="AF95" s="115">
        <v>8</v>
      </c>
      <c r="AG95" s="115">
        <v>8</v>
      </c>
      <c r="AH95" s="133"/>
      <c r="AI95" s="113"/>
      <c r="AJ95" s="113"/>
      <c r="AK95" s="116">
        <f t="shared" si="194"/>
        <v>176</v>
      </c>
    </row>
    <row r="96">
      <c r="A96" s="108">
        <v>26</v>
      </c>
      <c r="B96" s="113" t="str">
        <f>VLOOKUP($A96,Сотрудники!$A$3:$L$1202,2,0)</f>
        <v xml:space="preserve">Молчанов Роман</v>
      </c>
      <c r="C96" s="113" t="str">
        <f>VLOOKUP($A96,Сотрудники!$A$3:$L$1202,8,0)</f>
        <v>Москва</v>
      </c>
      <c r="D96" s="115">
        <v>8</v>
      </c>
      <c r="E96" s="115">
        <v>8</v>
      </c>
      <c r="F96" s="133"/>
      <c r="G96" s="133"/>
      <c r="H96" s="115">
        <v>8</v>
      </c>
      <c r="I96" s="115">
        <v>8</v>
      </c>
      <c r="J96" s="115">
        <v>8</v>
      </c>
      <c r="K96" s="115">
        <v>8</v>
      </c>
      <c r="L96" s="115">
        <v>8</v>
      </c>
      <c r="M96" s="133"/>
      <c r="N96" s="133"/>
      <c r="O96" s="115">
        <v>8</v>
      </c>
      <c r="P96" s="115">
        <v>8</v>
      </c>
      <c r="Q96" s="115">
        <v>8</v>
      </c>
      <c r="R96" s="115">
        <v>8</v>
      </c>
      <c r="S96" s="115">
        <v>8</v>
      </c>
      <c r="T96" s="133"/>
      <c r="U96" s="133"/>
      <c r="V96" s="115">
        <v>8</v>
      </c>
      <c r="W96" s="115">
        <v>8</v>
      </c>
      <c r="X96" s="115">
        <v>8</v>
      </c>
      <c r="Y96" s="115">
        <v>8</v>
      </c>
      <c r="Z96" s="115">
        <v>8</v>
      </c>
      <c r="AA96" s="133"/>
      <c r="AB96" s="133"/>
      <c r="AC96" s="115">
        <v>8</v>
      </c>
      <c r="AD96" s="115">
        <v>8</v>
      </c>
      <c r="AE96" s="115">
        <v>8</v>
      </c>
      <c r="AF96" s="115">
        <v>8</v>
      </c>
      <c r="AG96" s="115">
        <v>8</v>
      </c>
      <c r="AH96" s="133"/>
      <c r="AI96" s="113"/>
      <c r="AJ96" s="113"/>
      <c r="AK96" s="116">
        <f t="shared" si="194"/>
        <v>176</v>
      </c>
    </row>
    <row r="97">
      <c r="A97" s="108">
        <v>27</v>
      </c>
      <c r="B97" s="113" t="str">
        <f>VLOOKUP($A97,Сотрудники!$A$3:$L$1202,2,0)</f>
        <v xml:space="preserve">Пузанов Андрей</v>
      </c>
      <c r="C97" s="113" t="str">
        <f>VLOOKUP($A97,Сотрудники!$A$3:$L$1202,8,0)</f>
        <v>Москва</v>
      </c>
      <c r="D97" s="115">
        <v>8</v>
      </c>
      <c r="E97" s="115">
        <v>8</v>
      </c>
      <c r="F97" s="133"/>
      <c r="G97" s="133"/>
      <c r="H97" s="115">
        <v>8</v>
      </c>
      <c r="I97" s="115">
        <v>8</v>
      </c>
      <c r="J97" s="115">
        <v>8</v>
      </c>
      <c r="K97" s="115">
        <v>8</v>
      </c>
      <c r="L97" s="115">
        <v>8</v>
      </c>
      <c r="M97" s="133"/>
      <c r="N97" s="133"/>
      <c r="O97" s="115">
        <v>8</v>
      </c>
      <c r="P97" s="115">
        <v>8</v>
      </c>
      <c r="Q97" s="115">
        <v>8</v>
      </c>
      <c r="R97" s="115">
        <v>8</v>
      </c>
      <c r="S97" s="115">
        <v>8</v>
      </c>
      <c r="T97" s="133"/>
      <c r="U97" s="133"/>
      <c r="V97" s="115">
        <v>8</v>
      </c>
      <c r="W97" s="115">
        <v>8</v>
      </c>
      <c r="X97" s="115">
        <v>8</v>
      </c>
      <c r="Y97" s="115">
        <v>8</v>
      </c>
      <c r="Z97" s="115">
        <v>8</v>
      </c>
      <c r="AA97" s="133"/>
      <c r="AB97" s="133"/>
      <c r="AC97" s="115">
        <v>8</v>
      </c>
      <c r="AD97" s="115">
        <v>8</v>
      </c>
      <c r="AE97" s="115">
        <v>8</v>
      </c>
      <c r="AF97" s="115">
        <v>8</v>
      </c>
      <c r="AG97" s="115">
        <v>8</v>
      </c>
      <c r="AH97" s="133"/>
      <c r="AI97" s="113"/>
      <c r="AJ97" s="113"/>
      <c r="AK97" s="116">
        <f t="shared" si="194"/>
        <v>176</v>
      </c>
    </row>
    <row r="98">
      <c r="A98" s="108">
        <v>28</v>
      </c>
      <c r="B98" s="113" t="str">
        <f>VLOOKUP($A98,Сотрудники!$A$3:$L$1202,2,0)</f>
        <v xml:space="preserve">Хотулев Дмитрий</v>
      </c>
      <c r="C98" s="113" t="str">
        <f>VLOOKUP($A98,Сотрудники!$A$3:$L$1202,8,0)</f>
        <v>Саратов</v>
      </c>
      <c r="D98" s="115">
        <v>8</v>
      </c>
      <c r="E98" s="115">
        <v>8</v>
      </c>
      <c r="F98" s="133"/>
      <c r="G98" s="133"/>
      <c r="H98" s="115">
        <v>8</v>
      </c>
      <c r="I98" s="115">
        <v>8</v>
      </c>
      <c r="J98" s="115">
        <v>8</v>
      </c>
      <c r="K98" s="115">
        <v>8</v>
      </c>
      <c r="L98" s="115">
        <v>8</v>
      </c>
      <c r="M98" s="133"/>
      <c r="N98" s="133"/>
      <c r="O98" s="115">
        <v>8</v>
      </c>
      <c r="P98" s="115">
        <v>8</v>
      </c>
      <c r="Q98" s="115">
        <v>8</v>
      </c>
      <c r="R98" s="115">
        <v>8</v>
      </c>
      <c r="S98" s="115">
        <v>8</v>
      </c>
      <c r="T98" s="133"/>
      <c r="U98" s="133"/>
      <c r="V98" s="115">
        <v>8</v>
      </c>
      <c r="W98" s="115">
        <v>8</v>
      </c>
      <c r="X98" s="115">
        <v>8</v>
      </c>
      <c r="Y98" s="115">
        <v>8</v>
      </c>
      <c r="Z98" s="115">
        <v>8</v>
      </c>
      <c r="AA98" s="133"/>
      <c r="AB98" s="133"/>
      <c r="AC98" s="115">
        <v>8</v>
      </c>
      <c r="AD98" s="115">
        <v>8</v>
      </c>
      <c r="AE98" s="115">
        <v>8</v>
      </c>
      <c r="AF98" s="115">
        <v>8</v>
      </c>
      <c r="AG98" s="115">
        <v>8</v>
      </c>
      <c r="AH98" s="133"/>
      <c r="AI98" s="113"/>
      <c r="AJ98" s="113"/>
      <c r="AK98" s="116">
        <f t="shared" si="194"/>
        <v>176</v>
      </c>
    </row>
    <row r="99">
      <c r="A99" s="108">
        <v>30</v>
      </c>
      <c r="B99" s="113" t="str">
        <f>VLOOKUP($A99,Сотрудники!$A$3:$L$1202,2,0)</f>
        <v xml:space="preserve">Тарасов Алексей</v>
      </c>
      <c r="C99" s="113" t="str">
        <f>VLOOKUP($A99,Сотрудники!$A$3:$L$1202,8,0)</f>
        <v>СПБ</v>
      </c>
      <c r="D99" s="115">
        <v>8</v>
      </c>
      <c r="E99" s="115">
        <v>8</v>
      </c>
      <c r="F99" s="133"/>
      <c r="G99" s="133"/>
      <c r="H99" s="115">
        <v>8</v>
      </c>
      <c r="I99" s="115">
        <v>8</v>
      </c>
      <c r="J99" s="115">
        <v>8</v>
      </c>
      <c r="K99" s="115">
        <v>8</v>
      </c>
      <c r="L99" s="115">
        <v>8</v>
      </c>
      <c r="M99" s="133"/>
      <c r="N99" s="133"/>
      <c r="O99" s="115">
        <v>8</v>
      </c>
      <c r="P99" s="115">
        <v>8</v>
      </c>
      <c r="Q99" s="115">
        <v>8</v>
      </c>
      <c r="R99" s="115">
        <v>8</v>
      </c>
      <c r="S99" s="115">
        <v>8</v>
      </c>
      <c r="T99" s="133"/>
      <c r="U99" s="133"/>
      <c r="V99" s="115">
        <v>8</v>
      </c>
      <c r="W99" s="115">
        <v>8</v>
      </c>
      <c r="X99" s="115">
        <v>8</v>
      </c>
      <c r="Y99" s="115">
        <v>8</v>
      </c>
      <c r="Z99" s="115">
        <v>8</v>
      </c>
      <c r="AA99" s="133"/>
      <c r="AB99" s="133"/>
      <c r="AC99" s="115">
        <v>8</v>
      </c>
      <c r="AD99" s="115">
        <v>8</v>
      </c>
      <c r="AE99" s="115">
        <v>8</v>
      </c>
      <c r="AF99" s="115">
        <v>8</v>
      </c>
      <c r="AG99" s="115">
        <v>8</v>
      </c>
      <c r="AH99" s="133"/>
      <c r="AI99" s="113"/>
      <c r="AJ99" s="113"/>
      <c r="AK99" s="116">
        <f t="shared" si="194"/>
        <v>176</v>
      </c>
    </row>
    <row r="100">
      <c r="A100" s="108">
        <v>31</v>
      </c>
      <c r="B100" s="113" t="str">
        <f>VLOOKUP($A100,Сотрудники!$A$3:$L$1202,2,0)</f>
        <v xml:space="preserve">Саринков Андрей</v>
      </c>
      <c r="C100" s="113" t="str">
        <f>VLOOKUP($A100,Сотрудники!$A$3:$L$1202,8,0)</f>
        <v>Москва</v>
      </c>
      <c r="D100" s="115">
        <v>8</v>
      </c>
      <c r="E100" s="115">
        <v>8</v>
      </c>
      <c r="F100" s="133"/>
      <c r="G100" s="133"/>
      <c r="H100" s="115">
        <v>8</v>
      </c>
      <c r="I100" s="115">
        <v>8</v>
      </c>
      <c r="J100" s="115">
        <v>8</v>
      </c>
      <c r="K100" s="115">
        <v>8</v>
      </c>
      <c r="L100" s="115">
        <v>8</v>
      </c>
      <c r="M100" s="133"/>
      <c r="N100" s="133"/>
      <c r="O100" s="115">
        <v>8</v>
      </c>
      <c r="P100" s="115">
        <v>8</v>
      </c>
      <c r="Q100" s="115">
        <v>8</v>
      </c>
      <c r="R100" s="115">
        <v>8</v>
      </c>
      <c r="S100" s="115">
        <v>8</v>
      </c>
      <c r="T100" s="133"/>
      <c r="U100" s="133"/>
      <c r="V100" s="115">
        <v>8</v>
      </c>
      <c r="W100" s="115">
        <v>8</v>
      </c>
      <c r="X100" s="115">
        <v>8</v>
      </c>
      <c r="Y100" s="115">
        <v>8</v>
      </c>
      <c r="Z100" s="115">
        <v>8</v>
      </c>
      <c r="AA100" s="133"/>
      <c r="AB100" s="133"/>
      <c r="AC100" s="115">
        <v>8</v>
      </c>
      <c r="AD100" s="115">
        <v>8</v>
      </c>
      <c r="AE100" s="115">
        <v>8</v>
      </c>
      <c r="AF100" s="115">
        <v>8</v>
      </c>
      <c r="AG100" s="115">
        <v>8</v>
      </c>
      <c r="AH100" s="133"/>
      <c r="AI100" s="113"/>
      <c r="AJ100" s="113"/>
      <c r="AK100" s="116">
        <f t="shared" si="194"/>
        <v>176</v>
      </c>
    </row>
    <row r="101">
      <c r="A101" s="108">
        <v>33</v>
      </c>
      <c r="B101" s="113" t="str">
        <f>VLOOKUP($A101,Сотрудники!$A$3:$L$1202,2,0)</f>
        <v xml:space="preserve">Киевский Сергей</v>
      </c>
      <c r="C101" s="113" t="str">
        <f>VLOOKUP($A101,Сотрудники!$A$3:$L$1202,8,0)</f>
        <v>Москва</v>
      </c>
      <c r="D101" s="115">
        <v>8</v>
      </c>
      <c r="E101" s="115">
        <v>8</v>
      </c>
      <c r="F101" s="133"/>
      <c r="G101" s="133"/>
      <c r="H101" s="115">
        <v>8</v>
      </c>
      <c r="I101" s="115">
        <v>8</v>
      </c>
      <c r="J101" s="138" t="s">
        <v>668</v>
      </c>
      <c r="K101" s="139"/>
      <c r="L101" s="140"/>
      <c r="M101" s="133">
        <v>8</v>
      </c>
      <c r="N101" s="133"/>
      <c r="O101" s="115">
        <v>0</v>
      </c>
      <c r="P101" s="115">
        <v>0</v>
      </c>
      <c r="Q101" s="115">
        <v>0</v>
      </c>
      <c r="R101" s="115">
        <v>0</v>
      </c>
      <c r="S101" s="115">
        <v>0</v>
      </c>
      <c r="T101" s="133">
        <v>0</v>
      </c>
      <c r="U101" s="133">
        <v>0</v>
      </c>
      <c r="V101" s="115">
        <v>0</v>
      </c>
      <c r="W101" s="115">
        <v>0</v>
      </c>
      <c r="X101" s="115">
        <v>0</v>
      </c>
      <c r="Y101" s="115">
        <v>0</v>
      </c>
      <c r="Z101" s="115">
        <v>0</v>
      </c>
      <c r="AA101" s="133">
        <v>0</v>
      </c>
      <c r="AB101" s="133">
        <v>0</v>
      </c>
      <c r="AC101" s="115">
        <v>8</v>
      </c>
      <c r="AD101" s="115">
        <v>8</v>
      </c>
      <c r="AE101" s="115">
        <v>8</v>
      </c>
      <c r="AF101" s="115">
        <v>8</v>
      </c>
      <c r="AG101" s="115">
        <v>8</v>
      </c>
      <c r="AH101" s="133"/>
      <c r="AI101" s="113"/>
      <c r="AJ101" s="113"/>
      <c r="AK101" s="116">
        <f t="shared" si="194"/>
        <v>80</v>
      </c>
    </row>
    <row r="102">
      <c r="A102" s="108">
        <v>35</v>
      </c>
      <c r="B102" s="113" t="str">
        <f>VLOOKUP($A102,Сотрудники!$A$3:$L$1202,2,0)</f>
        <v xml:space="preserve">Дмитриев Николай</v>
      </c>
      <c r="C102" s="113" t="str">
        <f>VLOOKUP($A102,Сотрудники!$A$3:$L$1202,8,0)</f>
        <v>Москва</v>
      </c>
      <c r="D102" s="115">
        <v>8</v>
      </c>
      <c r="E102" s="115">
        <v>8</v>
      </c>
      <c r="F102" s="133"/>
      <c r="G102" s="133"/>
      <c r="H102" s="115">
        <v>8</v>
      </c>
      <c r="I102" s="115">
        <v>0</v>
      </c>
      <c r="J102" s="115">
        <v>8</v>
      </c>
      <c r="K102" s="115">
        <v>8</v>
      </c>
      <c r="L102" s="115">
        <v>8</v>
      </c>
      <c r="M102" s="133"/>
      <c r="N102" s="133"/>
      <c r="O102" s="115">
        <v>8</v>
      </c>
      <c r="P102" s="115">
        <v>8</v>
      </c>
      <c r="Q102" s="115">
        <v>8</v>
      </c>
      <c r="R102" s="115">
        <v>8</v>
      </c>
      <c r="S102" s="115">
        <v>8</v>
      </c>
      <c r="T102" s="133"/>
      <c r="U102" s="133"/>
      <c r="V102" s="115">
        <v>8</v>
      </c>
      <c r="W102" s="115">
        <v>8</v>
      </c>
      <c r="X102" s="115">
        <v>8</v>
      </c>
      <c r="Y102" s="115">
        <v>8</v>
      </c>
      <c r="Z102" s="115">
        <v>8</v>
      </c>
      <c r="AA102" s="133"/>
      <c r="AB102" s="133"/>
      <c r="AC102" s="115">
        <v>8</v>
      </c>
      <c r="AD102" s="115">
        <v>8</v>
      </c>
      <c r="AE102" s="115">
        <v>8</v>
      </c>
      <c r="AF102" s="115">
        <v>8</v>
      </c>
      <c r="AG102" s="115">
        <v>8</v>
      </c>
      <c r="AH102" s="133"/>
      <c r="AI102" s="113"/>
      <c r="AJ102" s="113"/>
      <c r="AK102" s="116">
        <f t="shared" si="194"/>
        <v>168</v>
      </c>
    </row>
    <row r="103">
      <c r="A103" s="108">
        <v>36</v>
      </c>
      <c r="B103" s="113" t="str">
        <f>VLOOKUP($A103,Сотрудники!$A$3:$L$1202,2,0)</f>
        <v xml:space="preserve">Юркин Николай</v>
      </c>
      <c r="C103" s="113" t="str">
        <f>VLOOKUP($A103,Сотрудники!$A$3:$L$1202,8,0)</f>
        <v>Москва</v>
      </c>
      <c r="D103" s="115">
        <v>8</v>
      </c>
      <c r="E103" s="115">
        <v>8</v>
      </c>
      <c r="F103" s="133"/>
      <c r="G103" s="133"/>
      <c r="H103" s="115">
        <v>8</v>
      </c>
      <c r="I103" s="115">
        <v>8</v>
      </c>
      <c r="J103" s="115">
        <v>8</v>
      </c>
      <c r="K103" s="115">
        <v>8</v>
      </c>
      <c r="L103" s="115">
        <v>8</v>
      </c>
      <c r="M103" s="133"/>
      <c r="N103" s="133"/>
      <c r="O103" s="115">
        <v>8</v>
      </c>
      <c r="P103" s="115">
        <v>8</v>
      </c>
      <c r="Q103" s="115">
        <v>8</v>
      </c>
      <c r="R103" s="115">
        <v>8</v>
      </c>
      <c r="S103" s="115">
        <v>8</v>
      </c>
      <c r="T103" s="133"/>
      <c r="U103" s="133"/>
      <c r="V103" s="115">
        <v>8</v>
      </c>
      <c r="W103" s="115">
        <v>8</v>
      </c>
      <c r="X103" s="115">
        <v>8</v>
      </c>
      <c r="Y103" s="115">
        <v>8</v>
      </c>
      <c r="Z103" s="115">
        <v>8</v>
      </c>
      <c r="AA103" s="133"/>
      <c r="AB103" s="133"/>
      <c r="AC103" s="115">
        <v>8</v>
      </c>
      <c r="AD103" s="115">
        <v>8</v>
      </c>
      <c r="AE103" s="115">
        <v>8</v>
      </c>
      <c r="AF103" s="115">
        <v>8</v>
      </c>
      <c r="AG103" s="115">
        <v>8</v>
      </c>
      <c r="AH103" s="133"/>
      <c r="AI103" s="113"/>
      <c r="AJ103" s="113"/>
      <c r="AK103" s="116">
        <f t="shared" si="194"/>
        <v>176</v>
      </c>
    </row>
    <row r="104">
      <c r="A104" s="108">
        <v>37</v>
      </c>
      <c r="B104" s="113" t="str">
        <f>VLOOKUP($A104,Сотрудники!$A$3:$L$1202,2,0)</f>
        <v xml:space="preserve">Ионов Евгений</v>
      </c>
      <c r="C104" s="113" t="str">
        <f>VLOOKUP($A104,Сотрудники!$A$3:$L$1202,8,0)</f>
        <v>Москва</v>
      </c>
      <c r="D104" s="115">
        <v>8</v>
      </c>
      <c r="E104" s="115">
        <v>8</v>
      </c>
      <c r="F104" s="133"/>
      <c r="G104" s="133"/>
      <c r="H104" s="115">
        <v>8</v>
      </c>
      <c r="I104" s="115">
        <v>8</v>
      </c>
      <c r="J104" s="115">
        <v>8</v>
      </c>
      <c r="K104" s="115">
        <v>8</v>
      </c>
      <c r="L104" s="115">
        <v>8</v>
      </c>
      <c r="M104" s="133"/>
      <c r="N104" s="133"/>
      <c r="O104" s="115">
        <v>8</v>
      </c>
      <c r="P104" s="115">
        <v>8</v>
      </c>
      <c r="Q104" s="115">
        <v>8</v>
      </c>
      <c r="R104" s="115">
        <v>8</v>
      </c>
      <c r="S104" s="115">
        <v>8</v>
      </c>
      <c r="T104" s="133"/>
      <c r="U104" s="133"/>
      <c r="V104" s="115">
        <v>8</v>
      </c>
      <c r="W104" s="115">
        <v>8</v>
      </c>
      <c r="X104" s="115">
        <v>8</v>
      </c>
      <c r="Y104" s="115">
        <v>8</v>
      </c>
      <c r="Z104" s="115">
        <v>8</v>
      </c>
      <c r="AA104" s="133"/>
      <c r="AB104" s="133"/>
      <c r="AC104" s="115">
        <v>8</v>
      </c>
      <c r="AD104" s="115">
        <v>8</v>
      </c>
      <c r="AE104" s="115">
        <v>8</v>
      </c>
      <c r="AF104" s="115">
        <v>8</v>
      </c>
      <c r="AG104" s="115">
        <v>8</v>
      </c>
      <c r="AH104" s="133"/>
      <c r="AI104" s="113"/>
      <c r="AJ104" s="113"/>
      <c r="AK104" s="116">
        <f t="shared" si="194"/>
        <v>176</v>
      </c>
    </row>
    <row r="105">
      <c r="A105" s="108">
        <v>38</v>
      </c>
      <c r="B105" s="113" t="str">
        <f>VLOOKUP($A105,Сотрудники!$A$3:$L$1202,2,0)</f>
        <v xml:space="preserve">Передков Константин</v>
      </c>
      <c r="C105" s="113" t="str">
        <f>VLOOKUP($A105,Сотрудники!$A$3:$L$1202,8,0)</f>
        <v>Москва</v>
      </c>
      <c r="D105" s="115">
        <v>0</v>
      </c>
      <c r="E105" s="115">
        <v>0</v>
      </c>
      <c r="F105" s="133">
        <v>0</v>
      </c>
      <c r="G105" s="133">
        <v>0</v>
      </c>
      <c r="H105" s="115">
        <v>8</v>
      </c>
      <c r="I105" s="115">
        <v>8</v>
      </c>
      <c r="J105" s="115">
        <v>8</v>
      </c>
      <c r="K105" s="115">
        <v>8</v>
      </c>
      <c r="L105" s="115">
        <v>8</v>
      </c>
      <c r="M105" s="133"/>
      <c r="N105" s="133"/>
      <c r="O105" s="115">
        <v>8</v>
      </c>
      <c r="P105" s="115">
        <v>8</v>
      </c>
      <c r="Q105" s="115">
        <v>8</v>
      </c>
      <c r="R105" s="115">
        <v>8</v>
      </c>
      <c r="S105" s="115">
        <v>8</v>
      </c>
      <c r="T105" s="133"/>
      <c r="U105" s="133"/>
      <c r="V105" s="115">
        <v>8</v>
      </c>
      <c r="W105" s="115">
        <v>8</v>
      </c>
      <c r="X105" s="115">
        <v>8</v>
      </c>
      <c r="Y105" s="115">
        <v>8</v>
      </c>
      <c r="Z105" s="115">
        <v>8</v>
      </c>
      <c r="AA105" s="133"/>
      <c r="AB105" s="133"/>
      <c r="AC105" s="115">
        <v>8</v>
      </c>
      <c r="AD105" s="115">
        <v>8</v>
      </c>
      <c r="AE105" s="115">
        <v>8</v>
      </c>
      <c r="AF105" s="115">
        <v>8</v>
      </c>
      <c r="AG105" s="115">
        <v>8</v>
      </c>
      <c r="AH105" s="133"/>
      <c r="AI105" s="113"/>
      <c r="AJ105" s="113"/>
      <c r="AK105" s="116">
        <f t="shared" si="194"/>
        <v>160</v>
      </c>
    </row>
    <row r="106">
      <c r="A106" s="108">
        <v>40</v>
      </c>
      <c r="B106" s="113" t="str">
        <f>VLOOKUP($A106,Сотрудники!$A$3:$L$1202,2,0)</f>
        <v xml:space="preserve">Томских Виталий</v>
      </c>
      <c r="C106" s="113" t="str">
        <f>VLOOKUP($A106,Сотрудники!$A$3:$L$1202,8,0)</f>
        <v>Москва</v>
      </c>
      <c r="D106" s="115">
        <v>8</v>
      </c>
      <c r="E106" s="115">
        <v>8</v>
      </c>
      <c r="F106" s="133"/>
      <c r="G106" s="133"/>
      <c r="H106" s="115">
        <v>8</v>
      </c>
      <c r="I106" s="115">
        <v>8</v>
      </c>
      <c r="J106" s="115">
        <v>8</v>
      </c>
      <c r="K106" s="115">
        <v>8</v>
      </c>
      <c r="L106" s="115">
        <v>8</v>
      </c>
      <c r="M106" s="133"/>
      <c r="N106" s="133"/>
      <c r="O106" s="115">
        <v>8</v>
      </c>
      <c r="P106" s="115">
        <v>8</v>
      </c>
      <c r="Q106" s="115">
        <v>8</v>
      </c>
      <c r="R106" s="115">
        <v>8</v>
      </c>
      <c r="S106" s="115">
        <v>8</v>
      </c>
      <c r="T106" s="133"/>
      <c r="U106" s="133"/>
      <c r="V106" s="115">
        <v>8</v>
      </c>
      <c r="W106" s="115">
        <v>8</v>
      </c>
      <c r="X106" s="115">
        <v>8</v>
      </c>
      <c r="Y106" s="115">
        <v>8</v>
      </c>
      <c r="Z106" s="115">
        <v>8</v>
      </c>
      <c r="AA106" s="133"/>
      <c r="AB106" s="133"/>
      <c r="AC106" s="115">
        <v>8</v>
      </c>
      <c r="AD106" s="115">
        <v>8</v>
      </c>
      <c r="AE106" s="115">
        <v>8</v>
      </c>
      <c r="AF106" s="115">
        <v>8</v>
      </c>
      <c r="AG106" s="115">
        <v>8</v>
      </c>
      <c r="AH106" s="133"/>
      <c r="AI106" s="113"/>
      <c r="AJ106" s="113"/>
      <c r="AK106" s="116">
        <f t="shared" si="194"/>
        <v>176</v>
      </c>
    </row>
    <row r="107">
      <c r="A107" s="108">
        <v>41</v>
      </c>
      <c r="B107" s="113" t="str">
        <f>VLOOKUP($A107,Сотрудники!$A$3:$L$1202,2,0)</f>
        <v xml:space="preserve">Новиков Роман</v>
      </c>
      <c r="C107" s="113" t="str">
        <f>VLOOKUP($A107,Сотрудники!$A$3:$L$1202,8,0)</f>
        <v>Москва</v>
      </c>
      <c r="D107" s="115">
        <v>8</v>
      </c>
      <c r="E107" s="115">
        <v>8</v>
      </c>
      <c r="F107" s="133"/>
      <c r="G107" s="133"/>
      <c r="H107" s="115">
        <v>8</v>
      </c>
      <c r="I107" s="115">
        <v>8</v>
      </c>
      <c r="J107" s="115">
        <v>8</v>
      </c>
      <c r="K107" s="115">
        <v>8</v>
      </c>
      <c r="L107" s="115">
        <v>8</v>
      </c>
      <c r="M107" s="133"/>
      <c r="N107" s="133"/>
      <c r="O107" s="115">
        <v>8</v>
      </c>
      <c r="P107" s="115">
        <v>8</v>
      </c>
      <c r="Q107" s="115">
        <v>8</v>
      </c>
      <c r="R107" s="115">
        <v>8</v>
      </c>
      <c r="S107" s="115">
        <v>8</v>
      </c>
      <c r="T107" s="133"/>
      <c r="U107" s="133"/>
      <c r="V107" s="115">
        <v>8</v>
      </c>
      <c r="W107" s="115">
        <v>8</v>
      </c>
      <c r="X107" s="115">
        <v>8</v>
      </c>
      <c r="Y107" s="115">
        <v>8</v>
      </c>
      <c r="Z107" s="115">
        <v>8</v>
      </c>
      <c r="AA107" s="133"/>
      <c r="AB107" s="133"/>
      <c r="AC107" s="115">
        <v>8</v>
      </c>
      <c r="AD107" s="115">
        <v>8</v>
      </c>
      <c r="AE107" s="115">
        <v>8</v>
      </c>
      <c r="AF107" s="115">
        <v>8</v>
      </c>
      <c r="AG107" s="115">
        <v>8</v>
      </c>
      <c r="AH107" s="133"/>
      <c r="AI107" s="113"/>
      <c r="AJ107" s="113"/>
      <c r="AK107" s="116">
        <f t="shared" si="194"/>
        <v>176</v>
      </c>
    </row>
    <row r="108">
      <c r="A108" s="108">
        <v>42</v>
      </c>
      <c r="B108" s="113" t="str">
        <f>VLOOKUP($A108,Сотрудники!$A$3:$L$1202,2,0)</f>
        <v xml:space="preserve">Газизова Вероника</v>
      </c>
      <c r="C108" s="113" t="str">
        <f>VLOOKUP($A108,Сотрудники!$A$3:$L$1202,8,0)</f>
        <v>Москва</v>
      </c>
      <c r="D108" s="115">
        <v>8</v>
      </c>
      <c r="E108" s="115">
        <v>8</v>
      </c>
      <c r="F108" s="133"/>
      <c r="G108" s="133"/>
      <c r="H108" s="115">
        <v>8</v>
      </c>
      <c r="I108" s="115">
        <v>8</v>
      </c>
      <c r="J108" s="115">
        <v>8</v>
      </c>
      <c r="K108" s="115">
        <v>8</v>
      </c>
      <c r="L108" s="115">
        <v>8</v>
      </c>
      <c r="M108" s="133"/>
      <c r="N108" s="133"/>
      <c r="O108" s="115">
        <v>8</v>
      </c>
      <c r="P108" s="115">
        <v>8</v>
      </c>
      <c r="Q108" s="115">
        <v>8</v>
      </c>
      <c r="R108" s="115">
        <v>8</v>
      </c>
      <c r="S108" s="115">
        <v>8</v>
      </c>
      <c r="T108" s="133"/>
      <c r="U108" s="133"/>
      <c r="V108" s="115">
        <v>8</v>
      </c>
      <c r="W108" s="115">
        <v>8</v>
      </c>
      <c r="X108" s="115">
        <v>8</v>
      </c>
      <c r="Y108" s="115">
        <v>8</v>
      </c>
      <c r="Z108" s="115">
        <v>8</v>
      </c>
      <c r="AA108" s="133"/>
      <c r="AB108" s="133"/>
      <c r="AC108" s="115">
        <v>8</v>
      </c>
      <c r="AD108" s="115">
        <v>8</v>
      </c>
      <c r="AE108" s="115">
        <v>8</v>
      </c>
      <c r="AF108" s="115">
        <v>8</v>
      </c>
      <c r="AG108" s="115">
        <v>8</v>
      </c>
      <c r="AH108" s="133"/>
      <c r="AI108" s="113"/>
      <c r="AJ108" s="113"/>
      <c r="AK108" s="116">
        <f t="shared" si="194"/>
        <v>176</v>
      </c>
    </row>
    <row r="109">
      <c r="A109" s="108">
        <v>43</v>
      </c>
      <c r="B109" s="113" t="str">
        <f>VLOOKUP($A109,Сотрудники!$A$3:$L$1202,2,0)</f>
        <v xml:space="preserve">Титова Наталия</v>
      </c>
      <c r="C109" s="113" t="str">
        <f>VLOOKUP($A109,Сотрудники!$A$3:$L$1202,8,0)</f>
        <v>Москва</v>
      </c>
      <c r="D109" s="115">
        <v>8</v>
      </c>
      <c r="E109" s="115">
        <v>8</v>
      </c>
      <c r="F109" s="133"/>
      <c r="G109" s="133"/>
      <c r="H109" s="115">
        <v>8</v>
      </c>
      <c r="I109" s="115">
        <v>8</v>
      </c>
      <c r="J109" s="115">
        <v>8</v>
      </c>
      <c r="K109" s="115">
        <v>8</v>
      </c>
      <c r="L109" s="115">
        <v>8</v>
      </c>
      <c r="M109" s="133"/>
      <c r="N109" s="133"/>
      <c r="O109" s="115">
        <v>8</v>
      </c>
      <c r="P109" s="115">
        <v>8</v>
      </c>
      <c r="Q109" s="115">
        <v>8</v>
      </c>
      <c r="R109" s="115">
        <v>8</v>
      </c>
      <c r="S109" s="115">
        <v>8</v>
      </c>
      <c r="T109" s="133"/>
      <c r="U109" s="133"/>
      <c r="V109" s="115">
        <v>8</v>
      </c>
      <c r="W109" s="115">
        <v>8</v>
      </c>
      <c r="X109" s="115">
        <v>8</v>
      </c>
      <c r="Y109" s="115">
        <v>8</v>
      </c>
      <c r="Z109" s="115">
        <v>8</v>
      </c>
      <c r="AA109" s="133"/>
      <c r="AB109" s="133"/>
      <c r="AC109" s="115">
        <v>8</v>
      </c>
      <c r="AD109" s="115">
        <v>8</v>
      </c>
      <c r="AE109" s="115">
        <v>8</v>
      </c>
      <c r="AF109" s="115">
        <v>8</v>
      </c>
      <c r="AG109" s="115">
        <v>8</v>
      </c>
      <c r="AH109" s="133"/>
      <c r="AI109" s="113"/>
      <c r="AJ109" s="113"/>
      <c r="AK109" s="116">
        <f t="shared" si="194"/>
        <v>176</v>
      </c>
    </row>
    <row r="110">
      <c r="A110" s="108">
        <v>44</v>
      </c>
      <c r="B110" s="113" t="str">
        <f>VLOOKUP($A110,Сотрудники!$A$3:$L$1202,2,0)</f>
        <v xml:space="preserve">Роман Иван</v>
      </c>
      <c r="C110" s="113" t="str">
        <f>VLOOKUP($A110,Сотрудники!$A$3:$L$1202,8,0)</f>
        <v>Москва</v>
      </c>
      <c r="D110" s="115">
        <v>8</v>
      </c>
      <c r="E110" s="115">
        <v>8</v>
      </c>
      <c r="F110" s="133"/>
      <c r="G110" s="133"/>
      <c r="H110" s="115">
        <v>8</v>
      </c>
      <c r="I110" s="115">
        <v>8</v>
      </c>
      <c r="J110" s="115">
        <v>8</v>
      </c>
      <c r="K110" s="115">
        <v>8</v>
      </c>
      <c r="L110" s="115">
        <v>8</v>
      </c>
      <c r="M110" s="133"/>
      <c r="N110" s="133"/>
      <c r="O110" s="115">
        <v>8</v>
      </c>
      <c r="P110" s="115">
        <v>8</v>
      </c>
      <c r="Q110" s="115">
        <v>8</v>
      </c>
      <c r="R110" s="115">
        <v>8</v>
      </c>
      <c r="S110" s="115">
        <v>8</v>
      </c>
      <c r="T110" s="133"/>
      <c r="U110" s="133"/>
      <c r="V110" s="115">
        <v>8</v>
      </c>
      <c r="W110" s="115">
        <v>8</v>
      </c>
      <c r="X110" s="115">
        <v>8</v>
      </c>
      <c r="Y110" s="115">
        <v>8</v>
      </c>
      <c r="Z110" s="115">
        <v>8</v>
      </c>
      <c r="AA110" s="133"/>
      <c r="AB110" s="133"/>
      <c r="AC110" s="115">
        <v>8</v>
      </c>
      <c r="AD110" s="115">
        <v>8</v>
      </c>
      <c r="AE110" s="115">
        <v>8</v>
      </c>
      <c r="AF110" s="115">
        <v>8</v>
      </c>
      <c r="AG110" s="115">
        <v>8</v>
      </c>
      <c r="AH110" s="133"/>
      <c r="AI110" s="113"/>
      <c r="AJ110" s="113"/>
      <c r="AK110" s="116">
        <f t="shared" si="194"/>
        <v>176</v>
      </c>
    </row>
    <row r="111">
      <c r="A111" s="108">
        <v>45</v>
      </c>
      <c r="B111" s="113" t="str">
        <f>VLOOKUP($A111,Сотрудники!$A$3:$L$1202,2,0)</f>
        <v xml:space="preserve">Волошина Виктория</v>
      </c>
      <c r="C111" s="113" t="str">
        <f>VLOOKUP($A111,Сотрудники!$A$3:$L$1202,8,0)</f>
        <v>Москва</v>
      </c>
      <c r="D111" s="115">
        <v>8</v>
      </c>
      <c r="E111" s="115">
        <v>8</v>
      </c>
      <c r="F111" s="133"/>
      <c r="G111" s="133"/>
      <c r="H111" s="115">
        <v>8</v>
      </c>
      <c r="I111" s="115">
        <v>8</v>
      </c>
      <c r="J111" s="115">
        <v>8</v>
      </c>
      <c r="K111" s="115">
        <v>8</v>
      </c>
      <c r="L111" s="115">
        <v>8</v>
      </c>
      <c r="M111" s="133"/>
      <c r="N111" s="133"/>
      <c r="O111" s="115">
        <v>8</v>
      </c>
      <c r="P111" s="115">
        <v>8</v>
      </c>
      <c r="Q111" s="115">
        <v>8</v>
      </c>
      <c r="R111" s="115">
        <v>8</v>
      </c>
      <c r="S111" s="115">
        <v>8</v>
      </c>
      <c r="T111" s="133"/>
      <c r="U111" s="133"/>
      <c r="V111" s="115">
        <v>8</v>
      </c>
      <c r="W111" s="115">
        <v>8</v>
      </c>
      <c r="X111" s="115">
        <v>8</v>
      </c>
      <c r="Y111" s="115">
        <v>8</v>
      </c>
      <c r="Z111" s="115">
        <v>8</v>
      </c>
      <c r="AA111" s="133"/>
      <c r="AB111" s="133"/>
      <c r="AC111" s="115">
        <v>8</v>
      </c>
      <c r="AD111" s="115">
        <v>8</v>
      </c>
      <c r="AE111" s="115">
        <v>8</v>
      </c>
      <c r="AF111" s="115">
        <v>8</v>
      </c>
      <c r="AG111" s="115">
        <v>8</v>
      </c>
      <c r="AH111" s="133"/>
      <c r="AI111" s="113"/>
      <c r="AJ111" s="113"/>
      <c r="AK111" s="116">
        <f t="shared" si="194"/>
        <v>176</v>
      </c>
    </row>
    <row r="112">
      <c r="A112" s="108">
        <v>46</v>
      </c>
      <c r="B112" s="113" t="str">
        <f>VLOOKUP($A112,Сотрудники!$A$3:$L$1202,2,0)</f>
        <v xml:space="preserve">Мельников Александр</v>
      </c>
      <c r="C112" s="113" t="str">
        <f>VLOOKUP($A112,Сотрудники!$A$3:$L$1202,8,0)</f>
        <v>Екатеринбург</v>
      </c>
      <c r="D112" s="115">
        <v>8</v>
      </c>
      <c r="E112" s="115">
        <v>8</v>
      </c>
      <c r="F112" s="133"/>
      <c r="G112" s="133"/>
      <c r="H112" s="115">
        <v>8</v>
      </c>
      <c r="I112" s="115">
        <v>8</v>
      </c>
      <c r="J112" s="138" t="s">
        <v>668</v>
      </c>
      <c r="K112" s="139"/>
      <c r="L112" s="140"/>
      <c r="M112" s="133"/>
      <c r="N112" s="133">
        <v>8</v>
      </c>
      <c r="O112" s="141" t="s">
        <v>668</v>
      </c>
      <c r="P112" s="115">
        <v>8</v>
      </c>
      <c r="Q112" s="115">
        <v>8</v>
      </c>
      <c r="R112" s="115">
        <v>8</v>
      </c>
      <c r="S112" s="115">
        <v>8</v>
      </c>
      <c r="T112" s="133"/>
      <c r="U112" s="133"/>
      <c r="V112" s="115">
        <v>8</v>
      </c>
      <c r="W112" s="115">
        <v>8</v>
      </c>
      <c r="X112" s="115">
        <v>8</v>
      </c>
      <c r="Y112" s="115">
        <v>8</v>
      </c>
      <c r="Z112" s="115">
        <v>8</v>
      </c>
      <c r="AA112" s="133"/>
      <c r="AB112" s="133"/>
      <c r="AC112" s="115">
        <v>8</v>
      </c>
      <c r="AD112" s="115">
        <v>8</v>
      </c>
      <c r="AE112" s="115">
        <v>8</v>
      </c>
      <c r="AF112" s="115">
        <v>8</v>
      </c>
      <c r="AG112" s="115">
        <v>8</v>
      </c>
      <c r="AH112" s="133"/>
      <c r="AI112" s="113"/>
      <c r="AJ112" s="113"/>
      <c r="AK112" s="116">
        <f t="shared" si="194"/>
        <v>152</v>
      </c>
    </row>
    <row r="113">
      <c r="A113" s="108">
        <v>47</v>
      </c>
      <c r="B113" s="113" t="str">
        <f>VLOOKUP($A113,Сотрудники!$A$3:$L$1202,2,0)</f>
        <v xml:space="preserve">Некрасов Антон</v>
      </c>
      <c r="C113" s="113" t="str">
        <f>VLOOKUP($A113,Сотрудники!$A$3:$L$1202,8,0)</f>
        <v>Москва</v>
      </c>
      <c r="D113" s="115">
        <v>8</v>
      </c>
      <c r="E113" s="115">
        <v>8</v>
      </c>
      <c r="F113" s="133"/>
      <c r="G113" s="133"/>
      <c r="H113" s="115">
        <v>8</v>
      </c>
      <c r="I113" s="115">
        <v>8</v>
      </c>
      <c r="J113" s="115">
        <v>8</v>
      </c>
      <c r="K113" s="115">
        <v>8</v>
      </c>
      <c r="L113" s="115">
        <v>8</v>
      </c>
      <c r="M113" s="133"/>
      <c r="N113" s="133"/>
      <c r="O113" s="115">
        <v>8</v>
      </c>
      <c r="P113" s="115">
        <v>8</v>
      </c>
      <c r="Q113" s="115">
        <v>8</v>
      </c>
      <c r="R113" s="115">
        <v>8</v>
      </c>
      <c r="S113" s="115">
        <v>0</v>
      </c>
      <c r="T113" s="133"/>
      <c r="U113" s="133"/>
      <c r="V113" s="115">
        <v>8</v>
      </c>
      <c r="W113" s="115">
        <v>8</v>
      </c>
      <c r="X113" s="115">
        <v>8</v>
      </c>
      <c r="Y113" s="115">
        <v>8</v>
      </c>
      <c r="Z113" s="115">
        <v>8</v>
      </c>
      <c r="AA113" s="133"/>
      <c r="AB113" s="133"/>
      <c r="AC113" s="115">
        <v>8</v>
      </c>
      <c r="AD113" s="115">
        <v>8</v>
      </c>
      <c r="AE113" s="115">
        <v>8</v>
      </c>
      <c r="AF113" s="115">
        <v>8</v>
      </c>
      <c r="AG113" s="115">
        <v>8</v>
      </c>
      <c r="AH113" s="133"/>
      <c r="AI113" s="113"/>
      <c r="AJ113" s="113"/>
      <c r="AK113" s="116">
        <f t="shared" si="194"/>
        <v>168</v>
      </c>
    </row>
    <row r="114">
      <c r="A114" s="108">
        <v>48</v>
      </c>
      <c r="B114" s="113" t="str">
        <f>VLOOKUP($A114,Сотрудники!$A$3:$L$1202,2,0)</f>
        <v xml:space="preserve">Ромашкин Никита</v>
      </c>
      <c r="C114" s="113" t="str">
        <f>VLOOKUP($A114,Сотрудники!$A$3:$L$1202,8,0)</f>
        <v>Барнаул</v>
      </c>
      <c r="D114" s="115">
        <v>8</v>
      </c>
      <c r="E114" s="115">
        <v>8</v>
      </c>
      <c r="F114" s="133"/>
      <c r="G114" s="133"/>
      <c r="H114" s="115">
        <v>8</v>
      </c>
      <c r="I114" s="115">
        <v>8</v>
      </c>
      <c r="J114" s="115">
        <v>8</v>
      </c>
      <c r="K114" s="115">
        <v>8</v>
      </c>
      <c r="L114" s="115">
        <v>8</v>
      </c>
      <c r="M114" s="133"/>
      <c r="N114" s="133"/>
      <c r="O114" s="115">
        <v>8</v>
      </c>
      <c r="P114" s="115">
        <v>8</v>
      </c>
      <c r="Q114" s="115">
        <v>8</v>
      </c>
      <c r="R114" s="115">
        <v>8</v>
      </c>
      <c r="S114" s="115">
        <v>8</v>
      </c>
      <c r="T114" s="133"/>
      <c r="U114" s="133"/>
      <c r="V114" s="115">
        <v>8</v>
      </c>
      <c r="W114" s="115">
        <v>8</v>
      </c>
      <c r="X114" s="115">
        <v>8</v>
      </c>
      <c r="Y114" s="115">
        <v>8</v>
      </c>
      <c r="Z114" s="115">
        <v>8</v>
      </c>
      <c r="AA114" s="133"/>
      <c r="AB114" s="133"/>
      <c r="AC114" s="115">
        <v>8</v>
      </c>
      <c r="AD114" s="115">
        <v>8</v>
      </c>
      <c r="AE114" s="115">
        <v>8</v>
      </c>
      <c r="AF114" s="115">
        <v>8</v>
      </c>
      <c r="AG114" s="115">
        <v>8</v>
      </c>
      <c r="AH114" s="133"/>
      <c r="AI114" s="113"/>
      <c r="AJ114" s="113"/>
      <c r="AK114" s="116">
        <f t="shared" si="194"/>
        <v>176</v>
      </c>
    </row>
    <row r="115">
      <c r="A115" s="108">
        <v>50</v>
      </c>
      <c r="B115" s="113" t="str">
        <f>VLOOKUP($A115,Сотрудники!$A$3:$L$1202,2,0)</f>
        <v xml:space="preserve">Жарницкий Давид</v>
      </c>
      <c r="C115" s="113" t="str">
        <f>VLOOKUP($A115,Сотрудники!$A$3:$L$1202,8,0)</f>
        <v>СПБ</v>
      </c>
      <c r="D115" s="115">
        <v>8</v>
      </c>
      <c r="E115" s="115">
        <v>8</v>
      </c>
      <c r="F115" s="133"/>
      <c r="G115" s="133"/>
      <c r="H115" s="115">
        <v>8</v>
      </c>
      <c r="I115" s="115">
        <v>8</v>
      </c>
      <c r="J115" s="115">
        <v>8</v>
      </c>
      <c r="K115" s="115">
        <v>8</v>
      </c>
      <c r="L115" s="115">
        <v>8</v>
      </c>
      <c r="M115" s="133"/>
      <c r="N115" s="133"/>
      <c r="O115" s="115">
        <v>8</v>
      </c>
      <c r="P115" s="115">
        <v>8</v>
      </c>
      <c r="Q115" s="115">
        <v>8</v>
      </c>
      <c r="R115" s="115">
        <v>8</v>
      </c>
      <c r="S115" s="115">
        <v>8</v>
      </c>
      <c r="T115" s="133"/>
      <c r="U115" s="133"/>
      <c r="V115" s="115">
        <v>8</v>
      </c>
      <c r="W115" s="115">
        <v>8</v>
      </c>
      <c r="X115" s="115">
        <v>8</v>
      </c>
      <c r="Y115" s="115">
        <v>8</v>
      </c>
      <c r="Z115" s="115">
        <v>8</v>
      </c>
      <c r="AA115" s="133"/>
      <c r="AB115" s="133"/>
      <c r="AC115" s="115">
        <v>8</v>
      </c>
      <c r="AD115" s="115">
        <v>8</v>
      </c>
      <c r="AE115" s="115">
        <v>8</v>
      </c>
      <c r="AF115" s="115">
        <v>8</v>
      </c>
      <c r="AG115" s="115">
        <v>8</v>
      </c>
      <c r="AH115" s="133"/>
      <c r="AI115" s="113"/>
      <c r="AJ115" s="113"/>
      <c r="AK115" s="116">
        <f t="shared" si="194"/>
        <v>176</v>
      </c>
    </row>
    <row r="116">
      <c r="A116" s="108">
        <v>51</v>
      </c>
      <c r="B116" s="113" t="str">
        <f>VLOOKUP($A116,Сотрудники!$A$3:$L$1202,2,0)</f>
        <v xml:space="preserve">Колмогорова Анна</v>
      </c>
      <c r="C116" s="113" t="str">
        <f>VLOOKUP($A116,Сотрудники!$A$3:$L$1202,8,0)</f>
        <v>Краснодар</v>
      </c>
      <c r="D116" s="115">
        <v>8</v>
      </c>
      <c r="E116" s="115">
        <v>8</v>
      </c>
      <c r="F116" s="133"/>
      <c r="G116" s="133"/>
      <c r="H116" s="115">
        <v>8</v>
      </c>
      <c r="I116" s="115">
        <v>8</v>
      </c>
      <c r="J116" s="115">
        <v>8</v>
      </c>
      <c r="K116" s="115">
        <v>8</v>
      </c>
      <c r="L116" s="115">
        <v>8</v>
      </c>
      <c r="M116" s="133"/>
      <c r="N116" s="133"/>
      <c r="O116" s="115">
        <v>8</v>
      </c>
      <c r="P116" s="115">
        <v>8</v>
      </c>
      <c r="Q116" s="115">
        <v>8</v>
      </c>
      <c r="R116" s="115">
        <v>8</v>
      </c>
      <c r="S116" s="115">
        <v>8</v>
      </c>
      <c r="T116" s="133"/>
      <c r="U116" s="133"/>
      <c r="V116" s="115">
        <v>8</v>
      </c>
      <c r="W116" s="115">
        <v>8</v>
      </c>
      <c r="X116" s="115">
        <v>8</v>
      </c>
      <c r="Y116" s="115">
        <v>8</v>
      </c>
      <c r="Z116" s="115">
        <v>8</v>
      </c>
      <c r="AA116" s="133"/>
      <c r="AB116" s="133"/>
      <c r="AC116" s="115">
        <v>8</v>
      </c>
      <c r="AD116" s="115">
        <v>8</v>
      </c>
      <c r="AE116" s="115">
        <v>8</v>
      </c>
      <c r="AF116" s="115">
        <v>8</v>
      </c>
      <c r="AG116" s="115">
        <v>8</v>
      </c>
      <c r="AH116" s="133"/>
      <c r="AI116" s="113"/>
      <c r="AJ116" s="113"/>
      <c r="AK116" s="116">
        <f t="shared" si="194"/>
        <v>176</v>
      </c>
    </row>
    <row r="117">
      <c r="A117" s="108">
        <v>52</v>
      </c>
      <c r="B117" s="113" t="str">
        <f>VLOOKUP($A117,Сотрудники!$A$3:$L$1202,2,0)</f>
        <v xml:space="preserve">Головин Евгений</v>
      </c>
      <c r="C117" s="113" t="str">
        <f>VLOOKUP($A117,Сотрудники!$A$3:$L$1202,8,0)</f>
        <v>Екатеринбург</v>
      </c>
      <c r="D117" s="115">
        <v>8</v>
      </c>
      <c r="E117" s="115">
        <v>8</v>
      </c>
      <c r="F117" s="133"/>
      <c r="G117" s="133"/>
      <c r="H117" s="115">
        <v>8</v>
      </c>
      <c r="I117" s="115">
        <v>8</v>
      </c>
      <c r="J117" s="115">
        <v>8</v>
      </c>
      <c r="K117" s="115">
        <v>8</v>
      </c>
      <c r="L117" s="115">
        <v>8</v>
      </c>
      <c r="M117" s="133"/>
      <c r="N117" s="133"/>
      <c r="O117" s="115">
        <v>8</v>
      </c>
      <c r="P117" s="115">
        <v>8</v>
      </c>
      <c r="Q117" s="115">
        <v>8</v>
      </c>
      <c r="R117" s="115">
        <v>8</v>
      </c>
      <c r="S117" s="115">
        <v>8</v>
      </c>
      <c r="T117" s="133"/>
      <c r="U117" s="133"/>
      <c r="V117" s="115">
        <v>8</v>
      </c>
      <c r="W117" s="115">
        <v>8</v>
      </c>
      <c r="X117" s="115">
        <v>8</v>
      </c>
      <c r="Y117" s="115">
        <v>8</v>
      </c>
      <c r="Z117" s="115">
        <v>8</v>
      </c>
      <c r="AA117" s="133"/>
      <c r="AB117" s="133"/>
      <c r="AC117" s="115">
        <v>8</v>
      </c>
      <c r="AD117" s="115">
        <v>8</v>
      </c>
      <c r="AE117" s="115">
        <v>8</v>
      </c>
      <c r="AF117" s="115">
        <v>8</v>
      </c>
      <c r="AG117" s="115">
        <v>8</v>
      </c>
      <c r="AH117" s="133"/>
      <c r="AI117" s="113"/>
      <c r="AJ117" s="113"/>
      <c r="AK117" s="116">
        <f t="shared" si="194"/>
        <v>176</v>
      </c>
    </row>
    <row r="118">
      <c r="A118" s="108">
        <v>53</v>
      </c>
      <c r="B118" s="113" t="str">
        <f>VLOOKUP($A118,Сотрудники!$A$3:$L$1202,2,0)</f>
        <v xml:space="preserve">Скаржинский Тимур</v>
      </c>
      <c r="C118" s="113" t="str">
        <f>VLOOKUP($A118,Сотрудники!$A$3:$L$1202,8,0)</f>
        <v>Москва</v>
      </c>
      <c r="D118" s="115">
        <v>8</v>
      </c>
      <c r="E118" s="115">
        <v>8</v>
      </c>
      <c r="F118" s="133"/>
      <c r="G118" s="133"/>
      <c r="H118" s="115">
        <v>8</v>
      </c>
      <c r="I118" s="115">
        <v>8</v>
      </c>
      <c r="J118" s="115">
        <v>8</v>
      </c>
      <c r="K118" s="115">
        <v>8</v>
      </c>
      <c r="L118" s="115">
        <v>8</v>
      </c>
      <c r="M118" s="133"/>
      <c r="N118" s="133"/>
      <c r="O118" s="115">
        <v>8</v>
      </c>
      <c r="P118" s="115">
        <v>8</v>
      </c>
      <c r="Q118" s="115">
        <v>8</v>
      </c>
      <c r="R118" s="115">
        <v>8</v>
      </c>
      <c r="S118" s="115">
        <v>8</v>
      </c>
      <c r="T118" s="133"/>
      <c r="U118" s="133"/>
      <c r="V118" s="115">
        <v>8</v>
      </c>
      <c r="W118" s="115">
        <v>8</v>
      </c>
      <c r="X118" s="115">
        <v>8</v>
      </c>
      <c r="Y118" s="115">
        <v>8</v>
      </c>
      <c r="Z118" s="115">
        <v>8</v>
      </c>
      <c r="AA118" s="133"/>
      <c r="AB118" s="133"/>
      <c r="AC118" s="115">
        <v>8</v>
      </c>
      <c r="AD118" s="115">
        <v>8</v>
      </c>
      <c r="AE118" s="115">
        <v>8</v>
      </c>
      <c r="AF118" s="115">
        <v>8</v>
      </c>
      <c r="AG118" s="115">
        <v>8</v>
      </c>
      <c r="AH118" s="133"/>
      <c r="AI118" s="113"/>
      <c r="AJ118" s="113"/>
      <c r="AK118" s="116">
        <f t="shared" si="194"/>
        <v>176</v>
      </c>
    </row>
    <row r="119">
      <c r="A119" s="108">
        <v>54</v>
      </c>
      <c r="B119" s="113" t="str">
        <f>VLOOKUP($A119,Сотрудники!$A$3:$L$1202,2,0)</f>
        <v xml:space="preserve">Закрацкий Станислав</v>
      </c>
      <c r="C119" s="113" t="str">
        <f>VLOOKUP($A119,Сотрудники!$A$3:$L$1202,8,0)</f>
        <v>Москва</v>
      </c>
      <c r="D119" s="115">
        <v>8</v>
      </c>
      <c r="E119" s="115">
        <v>8</v>
      </c>
      <c r="F119" s="133"/>
      <c r="G119" s="133"/>
      <c r="H119" s="115">
        <v>8</v>
      </c>
      <c r="I119" s="115">
        <v>8</v>
      </c>
      <c r="J119" s="115">
        <v>8</v>
      </c>
      <c r="K119" s="115">
        <v>8</v>
      </c>
      <c r="L119" s="115">
        <v>8</v>
      </c>
      <c r="M119" s="133"/>
      <c r="N119" s="133"/>
      <c r="O119" s="115">
        <v>8</v>
      </c>
      <c r="P119" s="115">
        <v>8</v>
      </c>
      <c r="Q119" s="115">
        <v>8</v>
      </c>
      <c r="R119" s="115">
        <v>8</v>
      </c>
      <c r="S119" s="115">
        <v>8</v>
      </c>
      <c r="T119" s="133"/>
      <c r="U119" s="133"/>
      <c r="V119" s="115">
        <v>8</v>
      </c>
      <c r="W119" s="115">
        <v>8</v>
      </c>
      <c r="X119" s="115">
        <v>8</v>
      </c>
      <c r="Y119" s="115">
        <v>8</v>
      </c>
      <c r="Z119" s="115">
        <v>8</v>
      </c>
      <c r="AA119" s="133"/>
      <c r="AB119" s="133"/>
      <c r="AC119" s="115">
        <v>8</v>
      </c>
      <c r="AD119" s="115">
        <v>8</v>
      </c>
      <c r="AE119" s="115">
        <v>8</v>
      </c>
      <c r="AF119" s="115">
        <v>8</v>
      </c>
      <c r="AG119" s="115">
        <v>8</v>
      </c>
      <c r="AH119" s="133"/>
      <c r="AI119" s="113"/>
      <c r="AJ119" s="113"/>
      <c r="AK119" s="116">
        <f t="shared" si="194"/>
        <v>176</v>
      </c>
    </row>
    <row r="120">
      <c r="A120" s="108">
        <v>55</v>
      </c>
      <c r="B120" s="113" t="str">
        <f>VLOOKUP($A120,Сотрудники!$A$3:$L$1202,2,0)</f>
        <v xml:space="preserve">Секисов Константин</v>
      </c>
      <c r="C120" s="113" t="str">
        <f>VLOOKUP($A120,Сотрудники!$A$3:$L$1202,8,0)</f>
        <v>Курган</v>
      </c>
      <c r="D120" s="115">
        <v>8</v>
      </c>
      <c r="E120" s="115">
        <v>8</v>
      </c>
      <c r="F120" s="133"/>
      <c r="G120" s="133"/>
      <c r="H120" s="115">
        <v>8</v>
      </c>
      <c r="I120" s="115">
        <v>8</v>
      </c>
      <c r="J120" s="115">
        <v>8</v>
      </c>
      <c r="K120" s="115">
        <v>8</v>
      </c>
      <c r="L120" s="115">
        <v>8</v>
      </c>
      <c r="M120" s="133"/>
      <c r="N120" s="133"/>
      <c r="O120" s="115">
        <v>8</v>
      </c>
      <c r="P120" s="115">
        <v>8</v>
      </c>
      <c r="Q120" s="115">
        <v>8</v>
      </c>
      <c r="R120" s="115">
        <v>8</v>
      </c>
      <c r="S120" s="115">
        <v>8</v>
      </c>
      <c r="T120" s="133"/>
      <c r="U120" s="133"/>
      <c r="V120" s="115">
        <v>8</v>
      </c>
      <c r="W120" s="115">
        <v>8</v>
      </c>
      <c r="X120" s="115">
        <v>8</v>
      </c>
      <c r="Y120" s="115">
        <v>8</v>
      </c>
      <c r="Z120" s="115">
        <v>8</v>
      </c>
      <c r="AA120" s="133"/>
      <c r="AB120" s="133"/>
      <c r="AC120" s="115">
        <v>8</v>
      </c>
      <c r="AD120" s="115">
        <v>8</v>
      </c>
      <c r="AE120" s="115">
        <v>8</v>
      </c>
      <c r="AF120" s="115">
        <v>8</v>
      </c>
      <c r="AG120" s="115">
        <v>8</v>
      </c>
      <c r="AH120" s="133"/>
      <c r="AI120" s="113"/>
      <c r="AJ120" s="113"/>
      <c r="AK120" s="116">
        <f t="shared" si="194"/>
        <v>176</v>
      </c>
    </row>
    <row r="121">
      <c r="A121" s="108">
        <v>56</v>
      </c>
      <c r="B121" s="113" t="str">
        <f>VLOOKUP($A121,Сотрудники!$A$3:$L$1202,2,0)</f>
        <v xml:space="preserve">Русинов Михаил</v>
      </c>
      <c r="C121" s="113" t="str">
        <f>VLOOKUP($A121,Сотрудники!$A$3:$L$1202,8,0)</f>
        <v>Москва</v>
      </c>
      <c r="D121" s="115">
        <v>8</v>
      </c>
      <c r="E121" s="115">
        <v>8</v>
      </c>
      <c r="F121" s="133"/>
      <c r="G121" s="133"/>
      <c r="H121" s="115">
        <v>8</v>
      </c>
      <c r="I121" s="115">
        <v>8</v>
      </c>
      <c r="J121" s="115">
        <v>8</v>
      </c>
      <c r="K121" s="115">
        <v>8</v>
      </c>
      <c r="L121" s="115">
        <v>8</v>
      </c>
      <c r="M121" s="133"/>
      <c r="N121" s="133"/>
      <c r="O121" s="115">
        <v>8</v>
      </c>
      <c r="P121" s="115">
        <v>8</v>
      </c>
      <c r="Q121" s="115">
        <v>8</v>
      </c>
      <c r="R121" s="115">
        <v>8</v>
      </c>
      <c r="S121" s="115">
        <v>8</v>
      </c>
      <c r="T121" s="133"/>
      <c r="U121" s="133"/>
      <c r="V121" s="115">
        <v>8</v>
      </c>
      <c r="W121" s="115">
        <v>8</v>
      </c>
      <c r="X121" s="115">
        <v>8</v>
      </c>
      <c r="Y121" s="115">
        <v>8</v>
      </c>
      <c r="Z121" s="115">
        <v>8</v>
      </c>
      <c r="AA121" s="133"/>
      <c r="AB121" s="133"/>
      <c r="AC121" s="115">
        <v>8</v>
      </c>
      <c r="AD121" s="115">
        <v>8</v>
      </c>
      <c r="AE121" s="115">
        <v>8</v>
      </c>
      <c r="AF121" s="115">
        <v>8</v>
      </c>
      <c r="AG121" s="115">
        <v>8</v>
      </c>
      <c r="AH121" s="133"/>
      <c r="AI121" s="113"/>
      <c r="AJ121" s="113"/>
      <c r="AK121" s="116">
        <f t="shared" si="194"/>
        <v>176</v>
      </c>
    </row>
    <row r="122">
      <c r="A122" s="108">
        <v>57</v>
      </c>
      <c r="B122" s="113" t="str">
        <f>VLOOKUP($A122,Сотрудники!$A$3:$L$1202,2,0)</f>
        <v xml:space="preserve">Кузякина Ирина</v>
      </c>
      <c r="C122" s="113" t="str">
        <f>VLOOKUP($A122,Сотрудники!$A$3:$L$1202,8,0)</f>
        <v>Москва</v>
      </c>
      <c r="D122" s="115">
        <v>8</v>
      </c>
      <c r="E122" s="115">
        <v>8</v>
      </c>
      <c r="F122" s="133"/>
      <c r="G122" s="133"/>
      <c r="H122" s="115">
        <v>8</v>
      </c>
      <c r="I122" s="115">
        <v>8</v>
      </c>
      <c r="J122" s="115">
        <v>8</v>
      </c>
      <c r="K122" s="115">
        <v>8</v>
      </c>
      <c r="L122" s="115">
        <v>8</v>
      </c>
      <c r="M122" s="133"/>
      <c r="N122" s="133"/>
      <c r="O122" s="115">
        <v>8</v>
      </c>
      <c r="P122" s="115">
        <v>8</v>
      </c>
      <c r="Q122" s="115">
        <v>8</v>
      </c>
      <c r="R122" s="115">
        <v>8</v>
      </c>
      <c r="S122" s="115">
        <v>8</v>
      </c>
      <c r="T122" s="133"/>
      <c r="U122" s="133"/>
      <c r="V122" s="115">
        <v>8</v>
      </c>
      <c r="W122" s="115">
        <v>8</v>
      </c>
      <c r="X122" s="115">
        <v>8</v>
      </c>
      <c r="Y122" s="115">
        <v>8</v>
      </c>
      <c r="Z122" s="115">
        <v>8</v>
      </c>
      <c r="AA122" s="133"/>
      <c r="AB122" s="133"/>
      <c r="AC122" s="115">
        <v>8</v>
      </c>
      <c r="AD122" s="115">
        <v>8</v>
      </c>
      <c r="AE122" s="115">
        <v>8</v>
      </c>
      <c r="AF122" s="115">
        <v>8</v>
      </c>
      <c r="AG122" s="115">
        <v>8</v>
      </c>
      <c r="AH122" s="133"/>
      <c r="AI122" s="113"/>
      <c r="AJ122" s="113"/>
      <c r="AK122" s="116">
        <f t="shared" si="194"/>
        <v>176</v>
      </c>
    </row>
    <row r="123">
      <c r="A123" s="108">
        <v>58</v>
      </c>
      <c r="B123" s="113" t="str">
        <f>VLOOKUP($A123,Сотрудники!$A$3:$L$1202,2,0)</f>
        <v xml:space="preserve">Нгуен Дмитрий</v>
      </c>
      <c r="C123" s="113" t="str">
        <f>VLOOKUP($A123,Сотрудники!$A$3:$L$1202,8,0)</f>
        <v>СПБ</v>
      </c>
      <c r="D123" s="115">
        <v>8</v>
      </c>
      <c r="E123" s="115">
        <v>8</v>
      </c>
      <c r="F123" s="133"/>
      <c r="G123" s="133"/>
      <c r="H123" s="115">
        <v>8</v>
      </c>
      <c r="I123" s="115">
        <v>8</v>
      </c>
      <c r="J123" s="115">
        <v>8</v>
      </c>
      <c r="K123" s="115">
        <v>8</v>
      </c>
      <c r="L123" s="115">
        <v>8</v>
      </c>
      <c r="M123" s="133"/>
      <c r="N123" s="133"/>
      <c r="O123" s="115">
        <v>8</v>
      </c>
      <c r="P123" s="115">
        <v>8</v>
      </c>
      <c r="Q123" s="115">
        <v>8</v>
      </c>
      <c r="R123" s="115">
        <v>8</v>
      </c>
      <c r="S123" s="115">
        <v>8</v>
      </c>
      <c r="T123" s="133"/>
      <c r="U123" s="133"/>
      <c r="V123" s="115">
        <v>8</v>
      </c>
      <c r="W123" s="115">
        <v>8</v>
      </c>
      <c r="X123" s="115">
        <v>8</v>
      </c>
      <c r="Y123" s="115">
        <v>8</v>
      </c>
      <c r="Z123" s="115">
        <v>8</v>
      </c>
      <c r="AA123" s="133"/>
      <c r="AB123" s="133"/>
      <c r="AC123" s="115">
        <v>8</v>
      </c>
      <c r="AD123" s="115">
        <v>8</v>
      </c>
      <c r="AE123" s="115">
        <v>8</v>
      </c>
      <c r="AF123" s="115">
        <v>8</v>
      </c>
      <c r="AG123" s="115">
        <v>8</v>
      </c>
      <c r="AH123" s="133"/>
      <c r="AI123" s="113"/>
      <c r="AJ123" s="113"/>
      <c r="AK123" s="116">
        <f t="shared" si="194"/>
        <v>176</v>
      </c>
    </row>
    <row r="124">
      <c r="A124" s="108">
        <v>59</v>
      </c>
      <c r="B124" s="113" t="str">
        <f>VLOOKUP($A124,Сотрудники!$A$3:$L$1202,2,0)</f>
        <v xml:space="preserve">Зырянов Николай</v>
      </c>
      <c r="C124" s="113" t="str">
        <f>VLOOKUP($A124,Сотрудники!$A$3:$L$1202,8,0)</f>
        <v>СПБ</v>
      </c>
      <c r="D124" s="115">
        <v>8</v>
      </c>
      <c r="E124" s="115">
        <v>8</v>
      </c>
      <c r="F124" s="133"/>
      <c r="G124" s="133"/>
      <c r="H124" s="115">
        <v>8</v>
      </c>
      <c r="I124" s="115">
        <v>8</v>
      </c>
      <c r="J124" s="115">
        <v>8</v>
      </c>
      <c r="K124" s="115">
        <v>8</v>
      </c>
      <c r="L124" s="115">
        <v>8</v>
      </c>
      <c r="M124" s="133"/>
      <c r="N124" s="133"/>
      <c r="O124" s="115">
        <v>8</v>
      </c>
      <c r="P124" s="115">
        <v>8</v>
      </c>
      <c r="Q124" s="115">
        <v>8</v>
      </c>
      <c r="R124" s="115">
        <v>8</v>
      </c>
      <c r="S124" s="115">
        <v>8</v>
      </c>
      <c r="T124" s="133"/>
      <c r="U124" s="133"/>
      <c r="V124" s="115">
        <v>8</v>
      </c>
      <c r="W124" s="115">
        <v>8</v>
      </c>
      <c r="X124" s="115">
        <v>8</v>
      </c>
      <c r="Y124" s="115">
        <v>8</v>
      </c>
      <c r="Z124" s="115">
        <v>8</v>
      </c>
      <c r="AA124" s="133"/>
      <c r="AB124" s="133"/>
      <c r="AC124" s="115">
        <v>8</v>
      </c>
      <c r="AD124" s="115">
        <v>8</v>
      </c>
      <c r="AE124" s="115">
        <v>8</v>
      </c>
      <c r="AF124" s="115">
        <v>8</v>
      </c>
      <c r="AG124" s="115">
        <v>8</v>
      </c>
      <c r="AH124" s="133"/>
      <c r="AI124" s="113"/>
      <c r="AJ124" s="113"/>
      <c r="AK124" s="116">
        <f t="shared" si="194"/>
        <v>176</v>
      </c>
    </row>
    <row r="125">
      <c r="A125" s="108">
        <v>60</v>
      </c>
      <c r="B125" s="113" t="str">
        <f>VLOOKUP($A125,Сотрудники!$A$3:$L$1202,2,0)</f>
        <v xml:space="preserve">Гнусов Алексей</v>
      </c>
      <c r="C125" s="113" t="str">
        <f>VLOOKUP($A125,Сотрудники!$A$3:$L$1202,8,0)</f>
        <v>Москва</v>
      </c>
      <c r="D125" s="115">
        <v>8</v>
      </c>
      <c r="E125" s="115">
        <v>8</v>
      </c>
      <c r="F125" s="133"/>
      <c r="G125" s="133"/>
      <c r="H125" s="115">
        <v>8</v>
      </c>
      <c r="I125" s="115">
        <v>8</v>
      </c>
      <c r="J125" s="115">
        <v>8</v>
      </c>
      <c r="K125" s="115">
        <v>8</v>
      </c>
      <c r="L125" s="115">
        <v>8</v>
      </c>
      <c r="M125" s="133"/>
      <c r="N125" s="133"/>
      <c r="O125" s="115">
        <v>8</v>
      </c>
      <c r="P125" s="115">
        <v>8</v>
      </c>
      <c r="Q125" s="115">
        <v>8</v>
      </c>
      <c r="R125" s="115">
        <v>8</v>
      </c>
      <c r="S125" s="115">
        <v>8</v>
      </c>
      <c r="T125" s="133"/>
      <c r="U125" s="133"/>
      <c r="V125" s="115">
        <v>8</v>
      </c>
      <c r="W125" s="115">
        <v>8</v>
      </c>
      <c r="X125" s="115">
        <v>8</v>
      </c>
      <c r="Y125" s="115">
        <v>8</v>
      </c>
      <c r="Z125" s="115">
        <v>8</v>
      </c>
      <c r="AA125" s="133"/>
      <c r="AB125" s="133"/>
      <c r="AC125" s="115">
        <v>8</v>
      </c>
      <c r="AD125" s="115">
        <v>8</v>
      </c>
      <c r="AE125" s="115">
        <v>8</v>
      </c>
      <c r="AF125" s="115">
        <v>8</v>
      </c>
      <c r="AG125" s="115">
        <v>8</v>
      </c>
      <c r="AH125" s="133"/>
      <c r="AI125" s="113"/>
      <c r="AJ125" s="113"/>
      <c r="AK125" s="116">
        <f t="shared" si="194"/>
        <v>176</v>
      </c>
    </row>
    <row r="126">
      <c r="A126" s="108">
        <v>61</v>
      </c>
      <c r="B126" s="113" t="str">
        <f>VLOOKUP($A126,Сотрудники!$A$3:$L$1202,2,0)</f>
        <v xml:space="preserve">Ушаков Сергей</v>
      </c>
      <c r="C126" s="113" t="str">
        <f>VLOOKUP($A126,Сотрудники!$A$3:$L$1202,8,0)</f>
        <v>Москва</v>
      </c>
      <c r="D126" s="115">
        <v>8</v>
      </c>
      <c r="E126" s="115">
        <v>8</v>
      </c>
      <c r="F126" s="133"/>
      <c r="G126" s="133"/>
      <c r="H126" s="115">
        <v>8</v>
      </c>
      <c r="I126" s="115">
        <v>8</v>
      </c>
      <c r="J126" s="115">
        <v>8</v>
      </c>
      <c r="K126" s="115">
        <v>8</v>
      </c>
      <c r="L126" s="115">
        <v>8</v>
      </c>
      <c r="M126" s="133"/>
      <c r="N126" s="133"/>
      <c r="O126" s="115">
        <v>8</v>
      </c>
      <c r="P126" s="115">
        <v>8</v>
      </c>
      <c r="Q126" s="115">
        <v>8</v>
      </c>
      <c r="R126" s="115">
        <v>8</v>
      </c>
      <c r="S126" s="115">
        <v>8</v>
      </c>
      <c r="T126" s="133"/>
      <c r="U126" s="133"/>
      <c r="V126" s="115">
        <v>8</v>
      </c>
      <c r="W126" s="115">
        <v>8</v>
      </c>
      <c r="X126" s="115">
        <v>8</v>
      </c>
      <c r="Y126" s="115">
        <v>8</v>
      </c>
      <c r="Z126" s="115">
        <v>8</v>
      </c>
      <c r="AA126" s="133"/>
      <c r="AB126" s="133"/>
      <c r="AC126" s="115">
        <v>8</v>
      </c>
      <c r="AD126" s="115">
        <v>8</v>
      </c>
      <c r="AE126" s="115">
        <v>8</v>
      </c>
      <c r="AF126" s="115">
        <v>8</v>
      </c>
      <c r="AG126" s="115">
        <v>8</v>
      </c>
      <c r="AH126" s="133"/>
      <c r="AI126" s="113"/>
      <c r="AJ126" s="113"/>
      <c r="AK126" s="116">
        <f t="shared" si="194"/>
        <v>176</v>
      </c>
    </row>
    <row r="127">
      <c r="A127" s="108">
        <v>62</v>
      </c>
      <c r="B127" s="113" t="str">
        <f>VLOOKUP($A127,Сотрудники!$A$3:$L$1202,2,0)</f>
        <v xml:space="preserve">Горьков Алексей</v>
      </c>
      <c r="C127" s="113" t="str">
        <f>VLOOKUP($A127,Сотрудники!$A$3:$L$1202,8,0)</f>
        <v>Москва</v>
      </c>
      <c r="D127" s="115">
        <v>8</v>
      </c>
      <c r="E127" s="115">
        <v>8</v>
      </c>
      <c r="F127" s="133"/>
      <c r="G127" s="133"/>
      <c r="H127" s="115">
        <v>8</v>
      </c>
      <c r="I127" s="115">
        <v>8</v>
      </c>
      <c r="J127" s="115">
        <v>8</v>
      </c>
      <c r="K127" s="115">
        <v>8</v>
      </c>
      <c r="L127" s="115">
        <v>8</v>
      </c>
      <c r="M127" s="133"/>
      <c r="N127" s="133"/>
      <c r="O127" s="115">
        <v>8</v>
      </c>
      <c r="P127" s="115">
        <v>8</v>
      </c>
      <c r="Q127" s="115">
        <v>8</v>
      </c>
      <c r="R127" s="115">
        <v>8</v>
      </c>
      <c r="S127" s="115">
        <v>8</v>
      </c>
      <c r="T127" s="133"/>
      <c r="U127" s="133"/>
      <c r="V127" s="115">
        <v>8</v>
      </c>
      <c r="W127" s="115">
        <v>8</v>
      </c>
      <c r="X127" s="115">
        <v>8</v>
      </c>
      <c r="Y127" s="115">
        <v>8</v>
      </c>
      <c r="Z127" s="115">
        <v>8</v>
      </c>
      <c r="AA127" s="133"/>
      <c r="AB127" s="133"/>
      <c r="AC127" s="115">
        <v>8</v>
      </c>
      <c r="AD127" s="115">
        <v>8</v>
      </c>
      <c r="AE127" s="115">
        <v>8</v>
      </c>
      <c r="AF127" s="115">
        <v>8</v>
      </c>
      <c r="AG127" s="115">
        <v>8</v>
      </c>
      <c r="AH127" s="133"/>
      <c r="AI127" s="113"/>
      <c r="AJ127" s="113"/>
      <c r="AK127" s="116">
        <f t="shared" si="194"/>
        <v>176</v>
      </c>
    </row>
    <row r="128">
      <c r="A128" s="108">
        <v>63</v>
      </c>
      <c r="B128" s="113" t="str">
        <f>VLOOKUP($A128,Сотрудники!$A$3:$L$1202,2,0)</f>
        <v xml:space="preserve">Ненякина Анастасия</v>
      </c>
      <c r="C128" s="113" t="str">
        <f>VLOOKUP($A128,Сотрудники!$A$3:$L$1202,8,0)</f>
        <v>Москва</v>
      </c>
      <c r="D128" s="115">
        <v>8</v>
      </c>
      <c r="E128" s="115">
        <v>8</v>
      </c>
      <c r="F128" s="133"/>
      <c r="G128" s="133"/>
      <c r="H128" s="115">
        <v>8</v>
      </c>
      <c r="I128" s="115">
        <v>8</v>
      </c>
      <c r="J128" s="115">
        <v>8</v>
      </c>
      <c r="K128" s="115">
        <v>8</v>
      </c>
      <c r="L128" s="115">
        <v>8</v>
      </c>
      <c r="M128" s="133"/>
      <c r="N128" s="133"/>
      <c r="O128" s="115">
        <v>8</v>
      </c>
      <c r="P128" s="115">
        <v>8</v>
      </c>
      <c r="Q128" s="115">
        <v>8</v>
      </c>
      <c r="R128" s="115">
        <v>8</v>
      </c>
      <c r="S128" s="115">
        <v>8</v>
      </c>
      <c r="T128" s="133"/>
      <c r="U128" s="133"/>
      <c r="V128" s="115">
        <v>8</v>
      </c>
      <c r="W128" s="115">
        <v>8</v>
      </c>
      <c r="X128" s="115">
        <v>8</v>
      </c>
      <c r="Y128" s="115">
        <v>8</v>
      </c>
      <c r="Z128" s="115">
        <v>8</v>
      </c>
      <c r="AA128" s="133"/>
      <c r="AB128" s="133"/>
      <c r="AC128" s="115">
        <v>8</v>
      </c>
      <c r="AD128" s="115">
        <v>8</v>
      </c>
      <c r="AE128" s="115">
        <v>8</v>
      </c>
      <c r="AF128" s="115">
        <v>8</v>
      </c>
      <c r="AG128" s="115">
        <v>8</v>
      </c>
      <c r="AH128" s="133"/>
      <c r="AI128" s="113"/>
      <c r="AJ128" s="113"/>
      <c r="AK128" s="116">
        <f t="shared" si="194"/>
        <v>176</v>
      </c>
    </row>
    <row r="129">
      <c r="A129" s="108">
        <v>83</v>
      </c>
      <c r="B129" s="113" t="str">
        <f>VLOOKUP($A129,Сотрудники!$A$3:$L$1202,2,0)</f>
        <v xml:space="preserve">Жердева Екатерина</v>
      </c>
      <c r="C129" s="113" t="str">
        <f>VLOOKUP($A129,Сотрудники!$A$3:$L$1202,8,0)</f>
        <v>Архангельск</v>
      </c>
      <c r="D129" s="115">
        <v>8</v>
      </c>
      <c r="E129" s="115">
        <v>8</v>
      </c>
      <c r="F129" s="133"/>
      <c r="G129" s="133"/>
      <c r="H129" s="115">
        <v>8</v>
      </c>
      <c r="I129" s="115">
        <v>8</v>
      </c>
      <c r="J129" s="115">
        <v>8</v>
      </c>
      <c r="K129" s="115">
        <v>8</v>
      </c>
      <c r="L129" s="115">
        <v>8</v>
      </c>
      <c r="M129" s="133"/>
      <c r="N129" s="133"/>
      <c r="O129" s="115">
        <v>8</v>
      </c>
      <c r="P129" s="115">
        <v>8</v>
      </c>
      <c r="Q129" s="115">
        <v>8</v>
      </c>
      <c r="R129" s="115">
        <v>8</v>
      </c>
      <c r="S129" s="115">
        <v>8</v>
      </c>
      <c r="T129" s="133"/>
      <c r="U129" s="133"/>
      <c r="V129" s="115">
        <v>8</v>
      </c>
      <c r="W129" s="115">
        <v>8</v>
      </c>
      <c r="X129" s="115">
        <v>8</v>
      </c>
      <c r="Y129" s="115">
        <v>8</v>
      </c>
      <c r="Z129" s="115">
        <v>8</v>
      </c>
      <c r="AA129" s="133"/>
      <c r="AB129" s="133"/>
      <c r="AC129" s="115">
        <v>8</v>
      </c>
      <c r="AD129" s="115">
        <v>8</v>
      </c>
      <c r="AE129" s="115">
        <v>8</v>
      </c>
      <c r="AF129" s="115">
        <v>8</v>
      </c>
      <c r="AG129" s="115">
        <v>8</v>
      </c>
      <c r="AH129" s="133"/>
      <c r="AI129" s="113"/>
      <c r="AJ129" s="113"/>
      <c r="AK129" s="116">
        <f t="shared" si="194"/>
        <v>176</v>
      </c>
    </row>
    <row r="130">
      <c r="A130" s="108">
        <v>64</v>
      </c>
      <c r="B130" s="113" t="str">
        <f>VLOOKUP($A130,Сотрудники!$A$3:$L$1202,2,0)</f>
        <v xml:space="preserve">Павлов Роман</v>
      </c>
      <c r="C130" s="113" t="str">
        <f>VLOOKUP($A130,Сотрудники!$A$3:$L$1202,8,0)</f>
        <v>Москва</v>
      </c>
      <c r="D130" s="115">
        <v>8</v>
      </c>
      <c r="E130" s="115">
        <v>8</v>
      </c>
      <c r="F130" s="133"/>
      <c r="G130" s="114"/>
      <c r="H130" s="115">
        <v>8</v>
      </c>
      <c r="I130" s="115">
        <v>8</v>
      </c>
      <c r="J130" s="115">
        <v>8</v>
      </c>
      <c r="K130" s="115">
        <v>8</v>
      </c>
      <c r="L130" s="115">
        <v>8</v>
      </c>
      <c r="M130" s="114"/>
      <c r="N130" s="133"/>
      <c r="O130" s="115">
        <v>8</v>
      </c>
      <c r="P130" s="115">
        <v>8</v>
      </c>
      <c r="Q130" s="115">
        <v>8</v>
      </c>
      <c r="R130" s="115">
        <v>8</v>
      </c>
      <c r="S130" s="115">
        <v>8</v>
      </c>
      <c r="T130" s="133"/>
      <c r="U130" s="133"/>
      <c r="V130" s="115">
        <v>8</v>
      </c>
      <c r="W130" s="115">
        <v>8</v>
      </c>
      <c r="X130" s="115">
        <v>8</v>
      </c>
      <c r="Y130" s="115">
        <v>8</v>
      </c>
      <c r="Z130" s="115">
        <v>8</v>
      </c>
      <c r="AA130" s="133"/>
      <c r="AB130" s="133"/>
      <c r="AC130" s="115">
        <v>8</v>
      </c>
      <c r="AD130" s="115">
        <v>8</v>
      </c>
      <c r="AE130" s="115">
        <v>8</v>
      </c>
      <c r="AF130" s="115">
        <v>8</v>
      </c>
      <c r="AG130" s="115">
        <v>8</v>
      </c>
      <c r="AH130" s="133"/>
      <c r="AI130" s="113"/>
      <c r="AJ130" s="113"/>
      <c r="AK130" s="116">
        <f t="shared" si="194"/>
        <v>176</v>
      </c>
    </row>
    <row r="131">
      <c r="A131" s="108">
        <v>66</v>
      </c>
      <c r="B131" s="113" t="str">
        <f>VLOOKUP($A131,Сотрудники!$A$3:$L$1202,2,0)</f>
        <v xml:space="preserve">Лукьянов Станислав</v>
      </c>
      <c r="C131" s="113" t="str">
        <f>VLOOKUP($A131,Сотрудники!$A$3:$L$1202,8,0)</f>
        <v>Екатеринбург</v>
      </c>
      <c r="D131" s="115">
        <v>8</v>
      </c>
      <c r="E131" s="115">
        <v>8</v>
      </c>
      <c r="F131" s="133"/>
      <c r="G131" s="114"/>
      <c r="H131" s="115">
        <v>8</v>
      </c>
      <c r="I131" s="115">
        <v>8</v>
      </c>
      <c r="J131" s="115">
        <v>8</v>
      </c>
      <c r="K131" s="115">
        <v>8</v>
      </c>
      <c r="L131" s="115">
        <v>8</v>
      </c>
      <c r="M131" s="114"/>
      <c r="N131" s="133"/>
      <c r="O131" s="115">
        <v>8</v>
      </c>
      <c r="P131" s="115">
        <v>8</v>
      </c>
      <c r="Q131" s="115">
        <v>8</v>
      </c>
      <c r="R131" s="115">
        <v>8</v>
      </c>
      <c r="S131" s="115">
        <v>8</v>
      </c>
      <c r="T131" s="133"/>
      <c r="U131" s="133"/>
      <c r="V131" s="115">
        <v>8</v>
      </c>
      <c r="W131" s="115">
        <v>8</v>
      </c>
      <c r="X131" s="115">
        <v>8</v>
      </c>
      <c r="Y131" s="115">
        <v>8</v>
      </c>
      <c r="Z131" s="115">
        <v>8</v>
      </c>
      <c r="AA131" s="133"/>
      <c r="AB131" s="133"/>
      <c r="AC131" s="115">
        <v>8</v>
      </c>
      <c r="AD131" s="115">
        <v>8</v>
      </c>
      <c r="AE131" s="115">
        <v>8</v>
      </c>
      <c r="AF131" s="115">
        <v>8</v>
      </c>
      <c r="AG131" s="115">
        <v>8</v>
      </c>
      <c r="AH131" s="133"/>
      <c r="AI131" s="113"/>
      <c r="AJ131" s="113"/>
      <c r="AK131" s="116">
        <f t="shared" si="194"/>
        <v>176</v>
      </c>
    </row>
    <row r="132">
      <c r="A132" s="108">
        <v>67</v>
      </c>
      <c r="B132" s="113" t="str">
        <f>VLOOKUP($A132,Сотрудники!$A$3:$L$1202,2,0)</f>
        <v xml:space="preserve">Киле Егор</v>
      </c>
      <c r="C132" s="113" t="str">
        <f>VLOOKUP($A132,Сотрудники!$A$3:$L$1202,8,0)</f>
        <v>СПБ</v>
      </c>
      <c r="D132" s="115">
        <v>8</v>
      </c>
      <c r="E132" s="115">
        <v>8</v>
      </c>
      <c r="F132" s="133"/>
      <c r="G132" s="114"/>
      <c r="H132" s="115">
        <v>8</v>
      </c>
      <c r="I132" s="115">
        <v>8</v>
      </c>
      <c r="J132" s="115">
        <v>8</v>
      </c>
      <c r="K132" s="115">
        <v>8</v>
      </c>
      <c r="L132" s="115">
        <v>8</v>
      </c>
      <c r="M132" s="114"/>
      <c r="N132" s="133"/>
      <c r="O132" s="115">
        <v>8</v>
      </c>
      <c r="P132" s="115">
        <v>8</v>
      </c>
      <c r="Q132" s="115">
        <v>8</v>
      </c>
      <c r="R132" s="115">
        <v>8</v>
      </c>
      <c r="S132" s="115">
        <v>8</v>
      </c>
      <c r="T132" s="133"/>
      <c r="U132" s="133"/>
      <c r="V132" s="115">
        <v>8</v>
      </c>
      <c r="W132" s="115">
        <v>8</v>
      </c>
      <c r="X132" s="115">
        <v>8</v>
      </c>
      <c r="Y132" s="115">
        <v>8</v>
      </c>
      <c r="Z132" s="115">
        <v>8</v>
      </c>
      <c r="AA132" s="133"/>
      <c r="AB132" s="133"/>
      <c r="AC132" s="115">
        <v>8</v>
      </c>
      <c r="AD132" s="115">
        <v>8</v>
      </c>
      <c r="AE132" s="115">
        <v>8</v>
      </c>
      <c r="AF132" s="115">
        <v>8</v>
      </c>
      <c r="AG132" s="115">
        <v>8</v>
      </c>
      <c r="AH132" s="133"/>
      <c r="AI132" s="113"/>
      <c r="AJ132" s="113"/>
      <c r="AK132" s="116">
        <f t="shared" si="194"/>
        <v>176</v>
      </c>
    </row>
    <row r="133">
      <c r="A133" s="108">
        <v>68</v>
      </c>
      <c r="B133" s="113" t="str">
        <f>VLOOKUP($A133,Сотрудники!$A$3:$L$1202,2,0)</f>
        <v xml:space="preserve">Кучмиёв Иван</v>
      </c>
      <c r="C133" s="113" t="str">
        <f>VLOOKUP($A133,Сотрудники!$A$3:$L$1202,8,0)</f>
        <v>Москва</v>
      </c>
      <c r="D133" s="115">
        <v>8</v>
      </c>
      <c r="E133" s="115">
        <v>8</v>
      </c>
      <c r="F133" s="133"/>
      <c r="G133" s="114"/>
      <c r="H133" s="115">
        <v>8</v>
      </c>
      <c r="I133" s="115">
        <v>8</v>
      </c>
      <c r="J133" s="115">
        <v>8</v>
      </c>
      <c r="K133" s="115">
        <v>8</v>
      </c>
      <c r="L133" s="115">
        <v>8</v>
      </c>
      <c r="M133" s="114"/>
      <c r="N133" s="133"/>
      <c r="O133" s="115"/>
      <c r="P133" s="113"/>
      <c r="Q133" s="113"/>
      <c r="R133" s="113"/>
      <c r="S133" s="115"/>
      <c r="T133" s="133"/>
      <c r="U133" s="133"/>
      <c r="V133" s="115"/>
      <c r="W133" s="115"/>
      <c r="X133" s="113"/>
      <c r="Y133" s="113"/>
      <c r="Z133" s="115"/>
      <c r="AA133" s="133"/>
      <c r="AB133" s="133"/>
      <c r="AC133" s="115"/>
      <c r="AD133" s="115"/>
      <c r="AE133" s="115"/>
      <c r="AF133" s="115"/>
      <c r="AG133" s="115"/>
      <c r="AH133" s="133"/>
      <c r="AI133" s="113"/>
      <c r="AJ133" s="113"/>
      <c r="AK133" s="116">
        <f t="shared" si="194"/>
        <v>56</v>
      </c>
    </row>
    <row r="134">
      <c r="A134" s="108">
        <v>69</v>
      </c>
      <c r="B134" s="113" t="str">
        <f>VLOOKUP($A134,Сотрудники!$A$3:$L$1202,2,0)</f>
        <v xml:space="preserve">Егоров Валерий</v>
      </c>
      <c r="C134" s="113" t="str">
        <f>VLOOKUP($A134,Сотрудники!$A$3:$L$1202,8,0)</f>
        <v>Рязань</v>
      </c>
      <c r="D134" s="115">
        <v>8</v>
      </c>
      <c r="E134" s="115">
        <v>8</v>
      </c>
      <c r="F134" s="133"/>
      <c r="G134" s="114"/>
      <c r="H134" s="115">
        <v>8</v>
      </c>
      <c r="I134" s="115">
        <v>8</v>
      </c>
      <c r="J134" s="115">
        <v>8</v>
      </c>
      <c r="K134" s="115">
        <v>8</v>
      </c>
      <c r="L134" s="115">
        <v>8</v>
      </c>
      <c r="M134" s="114"/>
      <c r="N134" s="133"/>
      <c r="O134" s="115">
        <v>8</v>
      </c>
      <c r="P134" s="115">
        <v>8</v>
      </c>
      <c r="Q134" s="115">
        <v>8</v>
      </c>
      <c r="R134" s="115">
        <v>8</v>
      </c>
      <c r="S134" s="115">
        <v>8</v>
      </c>
      <c r="T134" s="133"/>
      <c r="U134" s="133"/>
      <c r="V134" s="115">
        <v>8</v>
      </c>
      <c r="W134" s="115">
        <v>8</v>
      </c>
      <c r="X134" s="115">
        <v>8</v>
      </c>
      <c r="Y134" s="115">
        <v>8</v>
      </c>
      <c r="Z134" s="115">
        <v>8</v>
      </c>
      <c r="AA134" s="133"/>
      <c r="AB134" s="133"/>
      <c r="AC134" s="115">
        <v>8</v>
      </c>
      <c r="AD134" s="115">
        <v>8</v>
      </c>
      <c r="AE134" s="115">
        <v>8</v>
      </c>
      <c r="AF134" s="115">
        <v>8</v>
      </c>
      <c r="AG134" s="115">
        <v>8</v>
      </c>
      <c r="AH134" s="133"/>
      <c r="AI134" s="113"/>
      <c r="AJ134" s="113"/>
      <c r="AK134" s="116">
        <f t="shared" si="194"/>
        <v>176</v>
      </c>
    </row>
    <row r="135">
      <c r="A135" s="108">
        <v>70</v>
      </c>
      <c r="B135" s="113" t="str">
        <f>VLOOKUP($A135,Сотрудники!$A$3:$L$1202,2,0)</f>
        <v xml:space="preserve">Балагушкин Артем</v>
      </c>
      <c r="C135" s="113" t="str">
        <f>VLOOKUP($A135,Сотрудники!$A$3:$L$1202,8,0)</f>
        <v>Москва</v>
      </c>
      <c r="D135" s="115">
        <v>8</v>
      </c>
      <c r="E135" s="115">
        <v>8</v>
      </c>
      <c r="F135" s="133"/>
      <c r="G135" s="114"/>
      <c r="H135" s="115">
        <v>8</v>
      </c>
      <c r="I135" s="115">
        <v>8</v>
      </c>
      <c r="J135" s="115">
        <v>8</v>
      </c>
      <c r="K135" s="115">
        <v>8</v>
      </c>
      <c r="L135" s="115">
        <v>8</v>
      </c>
      <c r="M135" s="114"/>
      <c r="N135" s="133"/>
      <c r="O135" s="115">
        <v>8</v>
      </c>
      <c r="P135" s="115">
        <v>8</v>
      </c>
      <c r="Q135" s="115">
        <v>8</v>
      </c>
      <c r="R135" s="115">
        <v>8</v>
      </c>
      <c r="S135" s="115">
        <v>8</v>
      </c>
      <c r="T135" s="133"/>
      <c r="U135" s="133"/>
      <c r="V135" s="115">
        <v>8</v>
      </c>
      <c r="W135" s="115">
        <v>8</v>
      </c>
      <c r="X135" s="115">
        <v>8</v>
      </c>
      <c r="Y135" s="115">
        <v>8</v>
      </c>
      <c r="Z135" s="115">
        <v>8</v>
      </c>
      <c r="AA135" s="133"/>
      <c r="AB135" s="133"/>
      <c r="AC135" s="115">
        <v>8</v>
      </c>
      <c r="AD135" s="115">
        <v>8</v>
      </c>
      <c r="AE135" s="115">
        <v>8</v>
      </c>
      <c r="AF135" s="115">
        <v>8</v>
      </c>
      <c r="AG135" s="115">
        <v>8</v>
      </c>
      <c r="AH135" s="133"/>
      <c r="AI135" s="113"/>
      <c r="AJ135" s="113"/>
      <c r="AK135" s="116">
        <f t="shared" si="194"/>
        <v>176</v>
      </c>
    </row>
    <row r="136">
      <c r="A136" s="108">
        <v>71</v>
      </c>
      <c r="B136" s="113" t="str">
        <f>VLOOKUP($A136,Сотрудники!$A$3:$L$1202,2,0)</f>
        <v xml:space="preserve">Чермашенцев Илья</v>
      </c>
      <c r="C136" s="113" t="str">
        <f>VLOOKUP($A136,Сотрудники!$A$3:$L$1202,8,0)</f>
        <v>Москва</v>
      </c>
      <c r="D136" s="115"/>
      <c r="E136" s="115"/>
      <c r="F136" s="133"/>
      <c r="G136" s="114"/>
      <c r="H136" s="115">
        <v>8</v>
      </c>
      <c r="I136" s="115">
        <v>8</v>
      </c>
      <c r="J136" s="115">
        <v>8</v>
      </c>
      <c r="K136" s="115">
        <v>8</v>
      </c>
      <c r="L136" s="115">
        <v>8</v>
      </c>
      <c r="M136" s="114"/>
      <c r="N136" s="133"/>
      <c r="O136" s="115">
        <v>8</v>
      </c>
      <c r="P136" s="115">
        <v>8</v>
      </c>
      <c r="Q136" s="115">
        <v>8</v>
      </c>
      <c r="R136" s="115">
        <v>8</v>
      </c>
      <c r="S136" s="115">
        <v>8</v>
      </c>
      <c r="T136" s="133"/>
      <c r="U136" s="133"/>
      <c r="V136" s="115">
        <v>8</v>
      </c>
      <c r="W136" s="115">
        <v>8</v>
      </c>
      <c r="X136" s="115">
        <v>8</v>
      </c>
      <c r="Y136" s="115">
        <v>8</v>
      </c>
      <c r="Z136" s="115">
        <v>8</v>
      </c>
      <c r="AA136" s="133"/>
      <c r="AB136" s="133"/>
      <c r="AC136" s="115">
        <v>8</v>
      </c>
      <c r="AD136" s="115">
        <v>8</v>
      </c>
      <c r="AE136" s="115">
        <v>8</v>
      </c>
      <c r="AF136" s="115">
        <v>8</v>
      </c>
      <c r="AG136" s="115">
        <v>8</v>
      </c>
      <c r="AH136" s="133"/>
      <c r="AI136" s="113"/>
      <c r="AJ136" s="113"/>
      <c r="AK136" s="116">
        <f t="shared" si="194"/>
        <v>160</v>
      </c>
    </row>
    <row r="137">
      <c r="A137" s="108">
        <v>72</v>
      </c>
      <c r="B137" s="113" t="str">
        <f>VLOOKUP($A137,Сотрудники!$A$3:$L$1202,2,0)</f>
        <v xml:space="preserve">Градосельская Наталья</v>
      </c>
      <c r="C137" s="113" t="str">
        <f>VLOOKUP($A137,Сотрудники!$A$3:$L$1202,8,0)</f>
        <v>Москва</v>
      </c>
      <c r="D137" s="115"/>
      <c r="E137" s="115"/>
      <c r="F137" s="133"/>
      <c r="G137" s="114"/>
      <c r="H137" s="115">
        <v>8</v>
      </c>
      <c r="I137" s="115">
        <v>8</v>
      </c>
      <c r="J137" s="115">
        <v>8</v>
      </c>
      <c r="K137" s="115">
        <v>8</v>
      </c>
      <c r="L137" s="115">
        <v>8</v>
      </c>
      <c r="M137" s="114"/>
      <c r="N137" s="133"/>
      <c r="O137" s="115">
        <v>8</v>
      </c>
      <c r="P137" s="115">
        <v>8</v>
      </c>
      <c r="Q137" s="115">
        <v>8</v>
      </c>
      <c r="R137" s="115">
        <v>8</v>
      </c>
      <c r="S137" s="115">
        <v>8</v>
      </c>
      <c r="T137" s="133"/>
      <c r="U137" s="133"/>
      <c r="V137" s="115">
        <v>8</v>
      </c>
      <c r="W137" s="115">
        <v>8</v>
      </c>
      <c r="X137" s="115">
        <v>8</v>
      </c>
      <c r="Y137" s="115">
        <v>8</v>
      </c>
      <c r="Z137" s="115">
        <v>8</v>
      </c>
      <c r="AA137" s="133"/>
      <c r="AB137" s="133"/>
      <c r="AC137" s="115">
        <v>8</v>
      </c>
      <c r="AD137" s="115">
        <v>8</v>
      </c>
      <c r="AE137" s="115">
        <v>8</v>
      </c>
      <c r="AF137" s="115">
        <v>8</v>
      </c>
      <c r="AG137" s="115">
        <v>8</v>
      </c>
      <c r="AH137" s="133"/>
      <c r="AI137" s="113"/>
      <c r="AJ137" s="113"/>
      <c r="AK137" s="116">
        <f t="shared" si="194"/>
        <v>160</v>
      </c>
    </row>
    <row r="138">
      <c r="A138" s="108">
        <v>73</v>
      </c>
      <c r="B138" s="113" t="str">
        <f>VLOOKUP($A138,Сотрудники!$A$3:$L$1202,2,0)</f>
        <v xml:space="preserve">Шарапов Артем</v>
      </c>
      <c r="C138" s="113" t="str">
        <f>VLOOKUP($A138,Сотрудники!$A$3:$L$1202,8,0)</f>
        <v>Барнаул</v>
      </c>
      <c r="D138" s="115"/>
      <c r="E138" s="115"/>
      <c r="F138" s="133"/>
      <c r="G138" s="114"/>
      <c r="H138" s="113"/>
      <c r="I138" s="113"/>
      <c r="J138" s="113"/>
      <c r="K138" s="113"/>
      <c r="L138" s="115"/>
      <c r="M138" s="114"/>
      <c r="N138" s="133"/>
      <c r="O138" s="115">
        <v>8</v>
      </c>
      <c r="P138" s="115">
        <v>8</v>
      </c>
      <c r="Q138" s="115">
        <v>8</v>
      </c>
      <c r="R138" s="115">
        <v>8</v>
      </c>
      <c r="S138" s="115">
        <v>8</v>
      </c>
      <c r="T138" s="133"/>
      <c r="U138" s="133"/>
      <c r="V138" s="115">
        <v>8</v>
      </c>
      <c r="W138" s="115">
        <v>8</v>
      </c>
      <c r="X138" s="115">
        <v>8</v>
      </c>
      <c r="Y138" s="115">
        <v>8</v>
      </c>
      <c r="Z138" s="115">
        <v>8</v>
      </c>
      <c r="AA138" s="133"/>
      <c r="AB138" s="133"/>
      <c r="AC138" s="115">
        <v>8</v>
      </c>
      <c r="AD138" s="115">
        <v>8</v>
      </c>
      <c r="AE138" s="115">
        <v>8</v>
      </c>
      <c r="AF138" s="115">
        <v>8</v>
      </c>
      <c r="AG138" s="115">
        <v>8</v>
      </c>
      <c r="AH138" s="133"/>
      <c r="AI138" s="113"/>
      <c r="AJ138" s="113"/>
      <c r="AK138" s="116">
        <f t="shared" si="194"/>
        <v>120</v>
      </c>
    </row>
    <row r="139">
      <c r="A139" s="108">
        <v>74</v>
      </c>
      <c r="B139" s="113" t="str">
        <f>VLOOKUP($A139,Сотрудники!$A$3:$L$1202,2,0)</f>
        <v xml:space="preserve">Родионов Всеволод</v>
      </c>
      <c r="C139" s="113" t="str">
        <f>VLOOKUP($A139,Сотрудники!$A$3:$L$1202,8,0)</f>
        <v>Москва</v>
      </c>
      <c r="D139" s="115"/>
      <c r="E139" s="115"/>
      <c r="F139" s="133"/>
      <c r="G139" s="114"/>
      <c r="H139" s="113"/>
      <c r="I139" s="113"/>
      <c r="J139" s="113"/>
      <c r="K139" s="113"/>
      <c r="L139" s="115"/>
      <c r="M139" s="114"/>
      <c r="N139" s="133"/>
      <c r="O139" s="115">
        <v>8</v>
      </c>
      <c r="P139" s="115">
        <v>8</v>
      </c>
      <c r="Q139" s="115">
        <v>8</v>
      </c>
      <c r="R139" s="115">
        <v>8</v>
      </c>
      <c r="S139" s="115">
        <v>8</v>
      </c>
      <c r="T139" s="133"/>
      <c r="U139" s="133"/>
      <c r="V139" s="115">
        <v>8</v>
      </c>
      <c r="W139" s="115">
        <v>8</v>
      </c>
      <c r="X139" s="115">
        <v>8</v>
      </c>
      <c r="Y139" s="115">
        <v>8</v>
      </c>
      <c r="Z139" s="115">
        <v>8</v>
      </c>
      <c r="AA139" s="133"/>
      <c r="AB139" s="133"/>
      <c r="AC139" s="115">
        <v>8</v>
      </c>
      <c r="AD139" s="115">
        <v>8</v>
      </c>
      <c r="AE139" s="115">
        <v>8</v>
      </c>
      <c r="AF139" s="115">
        <v>8</v>
      </c>
      <c r="AG139" s="115">
        <v>8</v>
      </c>
      <c r="AH139" s="133"/>
      <c r="AI139" s="113"/>
      <c r="AJ139" s="113"/>
      <c r="AK139" s="116">
        <f t="shared" si="194"/>
        <v>120</v>
      </c>
    </row>
    <row r="140">
      <c r="A140" s="108">
        <v>75</v>
      </c>
      <c r="B140" s="113" t="str">
        <f>VLOOKUP($A140,Сотрудники!$A$3:$L$1202,2,0)</f>
        <v xml:space="preserve">Лашкуль Александра</v>
      </c>
      <c r="C140" s="113" t="str">
        <f>VLOOKUP($A140,Сотрудники!$A$3:$L$1202,8,0)</f>
        <v>СПБ</v>
      </c>
      <c r="D140" s="115"/>
      <c r="E140" s="115"/>
      <c r="F140" s="133"/>
      <c r="G140" s="114"/>
      <c r="H140" s="113"/>
      <c r="I140" s="113"/>
      <c r="J140" s="113"/>
      <c r="K140" s="113"/>
      <c r="L140" s="115"/>
      <c r="M140" s="114"/>
      <c r="N140" s="133"/>
      <c r="O140" s="115">
        <v>8</v>
      </c>
      <c r="P140" s="115">
        <v>8</v>
      </c>
      <c r="Q140" s="115">
        <v>8</v>
      </c>
      <c r="R140" s="115">
        <v>8</v>
      </c>
      <c r="S140" s="115">
        <v>8</v>
      </c>
      <c r="T140" s="133"/>
      <c r="U140" s="133"/>
      <c r="V140" s="115">
        <v>8</v>
      </c>
      <c r="W140" s="115">
        <v>8</v>
      </c>
      <c r="X140" s="115">
        <v>8</v>
      </c>
      <c r="Y140" s="115">
        <v>8</v>
      </c>
      <c r="Z140" s="115">
        <v>8</v>
      </c>
      <c r="AA140" s="133"/>
      <c r="AB140" s="133"/>
      <c r="AC140" s="115">
        <v>8</v>
      </c>
      <c r="AD140" s="115">
        <v>8</v>
      </c>
      <c r="AE140" s="115">
        <v>8</v>
      </c>
      <c r="AF140" s="115">
        <v>8</v>
      </c>
      <c r="AG140" s="115">
        <v>8</v>
      </c>
      <c r="AH140" s="133"/>
      <c r="AI140" s="113"/>
      <c r="AJ140" s="113"/>
      <c r="AK140" s="116">
        <f t="shared" si="194"/>
        <v>120</v>
      </c>
    </row>
    <row r="141">
      <c r="A141" s="108">
        <v>76</v>
      </c>
      <c r="B141" s="113" t="str">
        <f>VLOOKUP($A141,Сотрудники!$A$3:$L$1202,2,0)</f>
        <v xml:space="preserve">Мокрова Анастасия</v>
      </c>
      <c r="C141" s="113" t="str">
        <f>VLOOKUP($A141,Сотрудники!$A$3:$L$1202,8,0)</f>
        <v>СПБ</v>
      </c>
      <c r="D141" s="115"/>
      <c r="E141" s="115"/>
      <c r="F141" s="133"/>
      <c r="G141" s="114"/>
      <c r="H141" s="113"/>
      <c r="I141" s="113"/>
      <c r="J141" s="113"/>
      <c r="K141" s="113"/>
      <c r="L141" s="115"/>
      <c r="M141" s="114"/>
      <c r="N141" s="133"/>
      <c r="O141" s="115"/>
      <c r="P141" s="115">
        <v>8</v>
      </c>
      <c r="Q141" s="115">
        <v>8</v>
      </c>
      <c r="R141" s="115">
        <v>8</v>
      </c>
      <c r="S141" s="115">
        <v>8</v>
      </c>
      <c r="T141" s="133"/>
      <c r="U141" s="133"/>
      <c r="V141" s="115">
        <v>8</v>
      </c>
      <c r="W141" s="115">
        <v>8</v>
      </c>
      <c r="X141" s="115">
        <v>8</v>
      </c>
      <c r="Y141" s="115">
        <v>8</v>
      </c>
      <c r="Z141" s="115">
        <v>8</v>
      </c>
      <c r="AA141" s="133"/>
      <c r="AB141" s="133"/>
      <c r="AC141" s="115">
        <v>8</v>
      </c>
      <c r="AD141" s="115">
        <v>8</v>
      </c>
      <c r="AE141" s="115">
        <v>8</v>
      </c>
      <c r="AF141" s="115">
        <v>8</v>
      </c>
      <c r="AG141" s="115">
        <v>8</v>
      </c>
      <c r="AH141" s="133"/>
      <c r="AI141" s="113"/>
      <c r="AJ141" s="113"/>
      <c r="AK141" s="116">
        <f t="shared" ref="AK141:AK147" si="195">SUM(D141:AJ141)</f>
        <v>112</v>
      </c>
    </row>
    <row r="142">
      <c r="A142" s="108">
        <v>77</v>
      </c>
      <c r="B142" s="113" t="str">
        <f>VLOOKUP($A142,Сотрудники!$A$3:$L$1202,2,0)</f>
        <v xml:space="preserve">Волотов Илья</v>
      </c>
      <c r="C142" s="113" t="str">
        <f>VLOOKUP($A142,Сотрудники!$A$3:$L$1202,8,0)</f>
        <v>Москва</v>
      </c>
      <c r="D142" s="115"/>
      <c r="E142" s="115"/>
      <c r="F142" s="133"/>
      <c r="G142" s="114"/>
      <c r="H142" s="113"/>
      <c r="I142" s="113"/>
      <c r="J142" s="113"/>
      <c r="K142" s="113"/>
      <c r="L142" s="115"/>
      <c r="M142" s="114"/>
      <c r="N142" s="133"/>
      <c r="O142" s="115"/>
      <c r="P142" s="115">
        <v>8</v>
      </c>
      <c r="Q142" s="115">
        <v>8</v>
      </c>
      <c r="R142" s="115">
        <v>8</v>
      </c>
      <c r="S142" s="115">
        <v>8</v>
      </c>
      <c r="T142" s="133"/>
      <c r="U142" s="133"/>
      <c r="V142" s="115">
        <v>8</v>
      </c>
      <c r="W142" s="115">
        <v>8</v>
      </c>
      <c r="X142" s="115">
        <v>8</v>
      </c>
      <c r="Y142" s="115">
        <v>8</v>
      </c>
      <c r="Z142" s="115">
        <v>8</v>
      </c>
      <c r="AA142" s="133"/>
      <c r="AB142" s="133"/>
      <c r="AC142" s="115">
        <v>8</v>
      </c>
      <c r="AD142" s="115">
        <v>8</v>
      </c>
      <c r="AE142" s="115">
        <v>8</v>
      </c>
      <c r="AF142" s="115">
        <v>8</v>
      </c>
      <c r="AG142" s="115">
        <v>8</v>
      </c>
      <c r="AH142" s="133"/>
      <c r="AI142" s="113"/>
      <c r="AJ142" s="113"/>
      <c r="AK142" s="116">
        <f t="shared" si="195"/>
        <v>112</v>
      </c>
    </row>
    <row r="143">
      <c r="A143" s="108">
        <v>78</v>
      </c>
      <c r="B143" s="113" t="str">
        <f>VLOOKUP($A143,Сотрудники!$A$3:$L$1202,2,0)</f>
        <v xml:space="preserve">Гаврилова Екатерина</v>
      </c>
      <c r="C143" s="113" t="str">
        <f>VLOOKUP($A143,Сотрудники!$A$3:$L$1202,8,0)</f>
        <v>Чебоксары</v>
      </c>
      <c r="D143" s="115"/>
      <c r="E143" s="115"/>
      <c r="F143" s="133"/>
      <c r="G143" s="114"/>
      <c r="H143" s="113"/>
      <c r="I143" s="113"/>
      <c r="J143" s="113"/>
      <c r="K143" s="113"/>
      <c r="L143" s="115"/>
      <c r="M143" s="114"/>
      <c r="N143" s="133"/>
      <c r="O143" s="115"/>
      <c r="P143" s="113"/>
      <c r="Q143" s="115">
        <v>8</v>
      </c>
      <c r="R143" s="115">
        <v>8</v>
      </c>
      <c r="S143" s="115">
        <v>8</v>
      </c>
      <c r="T143" s="133"/>
      <c r="U143" s="133"/>
      <c r="V143" s="115">
        <v>8</v>
      </c>
      <c r="W143" s="115">
        <v>8</v>
      </c>
      <c r="X143" s="115">
        <v>8</v>
      </c>
      <c r="Y143" s="115">
        <v>8</v>
      </c>
      <c r="Z143" s="115">
        <v>8</v>
      </c>
      <c r="AA143" s="133"/>
      <c r="AB143" s="133"/>
      <c r="AC143" s="115">
        <v>8</v>
      </c>
      <c r="AD143" s="115">
        <v>8</v>
      </c>
      <c r="AE143" s="115">
        <v>8</v>
      </c>
      <c r="AF143" s="115">
        <v>8</v>
      </c>
      <c r="AG143" s="115">
        <v>8</v>
      </c>
      <c r="AH143" s="133"/>
      <c r="AI143" s="113"/>
      <c r="AJ143" s="113"/>
      <c r="AK143" s="116">
        <f t="shared" si="195"/>
        <v>104</v>
      </c>
    </row>
    <row r="144">
      <c r="A144" s="108">
        <v>79</v>
      </c>
      <c r="B144" s="113" t="str">
        <f>VLOOKUP($A144,Сотрудники!$A$3:$L$1202,2,0)</f>
        <v xml:space="preserve">Шакиров Вадим</v>
      </c>
      <c r="C144" s="113" t="str">
        <f>VLOOKUP($A144,Сотрудники!$A$3:$L$1202,8,0)</f>
        <v>Иннополис</v>
      </c>
      <c r="D144" s="115"/>
      <c r="E144" s="115"/>
      <c r="F144" s="133"/>
      <c r="G144" s="114"/>
      <c r="H144" s="113"/>
      <c r="I144" s="113"/>
      <c r="J144" s="113"/>
      <c r="K144" s="113"/>
      <c r="L144" s="115"/>
      <c r="M144" s="114"/>
      <c r="N144" s="133"/>
      <c r="O144" s="115"/>
      <c r="P144" s="113"/>
      <c r="Q144" s="115">
        <v>8</v>
      </c>
      <c r="R144" s="115">
        <v>8</v>
      </c>
      <c r="S144" s="115">
        <v>8</v>
      </c>
      <c r="T144" s="133"/>
      <c r="U144" s="133"/>
      <c r="V144" s="115">
        <v>8</v>
      </c>
      <c r="W144" s="115">
        <v>8</v>
      </c>
      <c r="X144" s="115">
        <v>8</v>
      </c>
      <c r="Y144" s="115">
        <v>8</v>
      </c>
      <c r="Z144" s="115">
        <v>8</v>
      </c>
      <c r="AA144" s="133"/>
      <c r="AB144" s="133"/>
      <c r="AC144" s="115">
        <v>8</v>
      </c>
      <c r="AD144" s="115">
        <v>8</v>
      </c>
      <c r="AE144" s="115">
        <v>8</v>
      </c>
      <c r="AF144" s="115">
        <v>8</v>
      </c>
      <c r="AG144" s="115">
        <v>8</v>
      </c>
      <c r="AH144" s="133"/>
      <c r="AI144" s="113"/>
      <c r="AJ144" s="113"/>
      <c r="AK144" s="116">
        <f t="shared" si="195"/>
        <v>104</v>
      </c>
    </row>
    <row r="145">
      <c r="A145" s="108">
        <v>80</v>
      </c>
      <c r="B145" s="113" t="str">
        <f>VLOOKUP($A145,Сотрудники!$A$3:$L$1202,2,0)</f>
        <v xml:space="preserve">Павлов Никита</v>
      </c>
      <c r="C145" s="113" t="str">
        <f>VLOOKUP($A145,Сотрудники!$A$3:$L$1202,8,0)</f>
        <v>Москва</v>
      </c>
      <c r="D145" s="115"/>
      <c r="E145" s="115"/>
      <c r="F145" s="133"/>
      <c r="G145" s="114"/>
      <c r="H145" s="113"/>
      <c r="I145" s="113"/>
      <c r="J145" s="113"/>
      <c r="K145" s="113"/>
      <c r="L145" s="115"/>
      <c r="M145" s="114"/>
      <c r="N145" s="133"/>
      <c r="O145" s="115"/>
      <c r="P145" s="113"/>
      <c r="Q145" s="113"/>
      <c r="R145" s="113"/>
      <c r="S145" s="115"/>
      <c r="T145" s="133"/>
      <c r="U145" s="133"/>
      <c r="V145" s="115">
        <v>8</v>
      </c>
      <c r="W145" s="115">
        <v>8</v>
      </c>
      <c r="X145" s="115">
        <v>8</v>
      </c>
      <c r="Y145" s="115">
        <v>8</v>
      </c>
      <c r="Z145" s="115">
        <v>8</v>
      </c>
      <c r="AA145" s="133"/>
      <c r="AB145" s="133"/>
      <c r="AC145" s="115">
        <v>8</v>
      </c>
      <c r="AD145" s="115">
        <v>8</v>
      </c>
      <c r="AE145" s="115">
        <v>8</v>
      </c>
      <c r="AF145" s="115">
        <v>8</v>
      </c>
      <c r="AG145" s="115">
        <v>8</v>
      </c>
      <c r="AH145" s="133"/>
      <c r="AI145" s="113"/>
      <c r="AJ145" s="113"/>
      <c r="AK145" s="116">
        <f t="shared" si="195"/>
        <v>80</v>
      </c>
    </row>
    <row r="146">
      <c r="A146" s="108">
        <v>81</v>
      </c>
      <c r="B146" s="113" t="str">
        <f>VLOOKUP($A146,Сотрудники!$A$3:$L$1202,2,0)</f>
        <v xml:space="preserve">Александрова Кристина</v>
      </c>
      <c r="C146" s="113" t="str">
        <f>VLOOKUP($A146,Сотрудники!$A$3:$L$1202,8,0)</f>
        <v>Москва</v>
      </c>
      <c r="D146" s="115"/>
      <c r="E146" s="115"/>
      <c r="F146" s="133"/>
      <c r="G146" s="114"/>
      <c r="H146" s="113"/>
      <c r="I146" s="113"/>
      <c r="J146" s="113"/>
      <c r="K146" s="113"/>
      <c r="L146" s="115"/>
      <c r="M146" s="114"/>
      <c r="N146" s="133"/>
      <c r="O146" s="115"/>
      <c r="P146" s="113"/>
      <c r="Q146" s="113"/>
      <c r="R146" s="113"/>
      <c r="S146" s="115"/>
      <c r="T146" s="133"/>
      <c r="U146" s="133"/>
      <c r="V146" s="115"/>
      <c r="W146" s="115"/>
      <c r="X146" s="115">
        <v>8</v>
      </c>
      <c r="Y146" s="115">
        <v>8</v>
      </c>
      <c r="Z146" s="115">
        <v>8</v>
      </c>
      <c r="AA146" s="133"/>
      <c r="AB146" s="133"/>
      <c r="AC146" s="115">
        <v>8</v>
      </c>
      <c r="AD146" s="115">
        <v>8</v>
      </c>
      <c r="AE146" s="115">
        <v>8</v>
      </c>
      <c r="AF146" s="115">
        <v>8</v>
      </c>
      <c r="AG146" s="115">
        <v>8</v>
      </c>
      <c r="AH146" s="133"/>
      <c r="AI146" s="113"/>
      <c r="AJ146" s="113"/>
      <c r="AK146" s="116">
        <f t="shared" si="195"/>
        <v>64</v>
      </c>
    </row>
    <row r="147">
      <c r="A147" s="108">
        <v>82</v>
      </c>
      <c r="B147" s="113" t="str">
        <f>VLOOKUP($A147,Сотрудники!$A$3:$L$1202,2,0)</f>
        <v xml:space="preserve">Крапивин Сергей</v>
      </c>
      <c r="C147" s="113" t="str">
        <f>VLOOKUP($A147,Сотрудники!$A$3:$L$1202,8,0)</f>
        <v>Краснодар</v>
      </c>
      <c r="D147" s="115"/>
      <c r="E147" s="115"/>
      <c r="F147" s="133"/>
      <c r="G147" s="114"/>
      <c r="H147" s="113"/>
      <c r="I147" s="113"/>
      <c r="J147" s="113"/>
      <c r="K147" s="113"/>
      <c r="L147" s="115"/>
      <c r="M147" s="114"/>
      <c r="N147" s="133"/>
      <c r="O147" s="115"/>
      <c r="P147" s="113"/>
      <c r="Q147" s="113"/>
      <c r="R147" s="113"/>
      <c r="S147" s="115"/>
      <c r="T147" s="133"/>
      <c r="U147" s="133"/>
      <c r="V147" s="115"/>
      <c r="W147" s="115"/>
      <c r="X147" s="113"/>
      <c r="Y147" s="113"/>
      <c r="Z147" s="115"/>
      <c r="AA147" s="133"/>
      <c r="AB147" s="133"/>
      <c r="AC147" s="115"/>
      <c r="AD147" s="115"/>
      <c r="AE147" s="115">
        <v>8</v>
      </c>
      <c r="AF147" s="115">
        <v>8</v>
      </c>
      <c r="AG147" s="115">
        <v>8</v>
      </c>
      <c r="AH147" s="133"/>
      <c r="AI147" s="113"/>
      <c r="AJ147" s="113"/>
      <c r="AK147" s="116">
        <f t="shared" si="195"/>
        <v>24</v>
      </c>
    </row>
  </sheetData>
  <mergeCells count="2">
    <mergeCell ref="J101:L101"/>
    <mergeCell ref="J112:L112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4" activeCellId="0" sqref="A14"/>
    </sheetView>
  </sheetViews>
  <sheetFormatPr defaultRowHeight="16.5"/>
  <cols>
    <col customWidth="1" min="1" max="1" width="3.59765625"/>
    <col customWidth="1" min="2" max="2" width="23.8984375"/>
    <col customWidth="1" min="3" max="3" width="22.19921875"/>
  </cols>
  <sheetData>
    <row r="1">
      <c r="A1" s="108"/>
      <c r="B1" s="109" t="s">
        <v>641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</row>
    <row r="2">
      <c r="A2" s="110" t="s">
        <v>642</v>
      </c>
      <c r="B2" s="110" t="s">
        <v>3</v>
      </c>
      <c r="C2" s="110" t="s">
        <v>643</v>
      </c>
      <c r="D2" s="111">
        <v>43709</v>
      </c>
      <c r="E2" s="112">
        <f>D2+1</f>
        <v>43710</v>
      </c>
      <c r="F2" s="112">
        <f t="shared" ref="F2:G2" si="8">E2+1</f>
        <v>43711</v>
      </c>
      <c r="G2" s="112">
        <f t="shared" si="8"/>
        <v>43712</v>
      </c>
      <c r="H2" s="112">
        <f>G2+1</f>
        <v>43713</v>
      </c>
      <c r="I2" s="112">
        <f t="shared" ref="I2:AF2" si="9">H2+1</f>
        <v>43714</v>
      </c>
      <c r="J2" s="111">
        <f t="shared" si="9"/>
        <v>43715</v>
      </c>
      <c r="K2" s="111">
        <f t="shared" si="9"/>
        <v>43716</v>
      </c>
      <c r="L2" s="112">
        <f t="shared" si="9"/>
        <v>43717</v>
      </c>
      <c r="M2" s="112">
        <f t="shared" si="9"/>
        <v>43718</v>
      </c>
      <c r="N2" s="112">
        <f t="shared" si="9"/>
        <v>43719</v>
      </c>
      <c r="O2" s="112">
        <f t="shared" si="9"/>
        <v>43720</v>
      </c>
      <c r="P2" s="112">
        <f t="shared" si="9"/>
        <v>43721</v>
      </c>
      <c r="Q2" s="111">
        <f t="shared" si="9"/>
        <v>43722</v>
      </c>
      <c r="R2" s="111">
        <f t="shared" si="9"/>
        <v>43723</v>
      </c>
      <c r="S2" s="112">
        <f t="shared" si="9"/>
        <v>43724</v>
      </c>
      <c r="T2" s="112">
        <f t="shared" si="9"/>
        <v>43725</v>
      </c>
      <c r="U2" s="112">
        <f t="shared" si="9"/>
        <v>43726</v>
      </c>
      <c r="V2" s="112">
        <f t="shared" si="9"/>
        <v>43727</v>
      </c>
      <c r="W2" s="112">
        <f t="shared" si="9"/>
        <v>43728</v>
      </c>
      <c r="X2" s="111">
        <f t="shared" si="9"/>
        <v>43729</v>
      </c>
      <c r="Y2" s="111">
        <f t="shared" si="9"/>
        <v>43730</v>
      </c>
      <c r="Z2" s="112">
        <f t="shared" si="9"/>
        <v>43731</v>
      </c>
      <c r="AA2" s="112">
        <f t="shared" si="9"/>
        <v>43732</v>
      </c>
      <c r="AB2" s="112">
        <f t="shared" si="9"/>
        <v>43733</v>
      </c>
      <c r="AC2" s="112">
        <f t="shared" si="9"/>
        <v>43734</v>
      </c>
      <c r="AD2" s="112">
        <f t="shared" si="9"/>
        <v>43735</v>
      </c>
      <c r="AE2" s="111">
        <f t="shared" si="9"/>
        <v>43736</v>
      </c>
      <c r="AF2" s="111">
        <f t="shared" si="9"/>
        <v>43737</v>
      </c>
      <c r="AG2" s="112">
        <f>+AF2+1</f>
        <v>43738</v>
      </c>
      <c r="AH2" s="108"/>
      <c r="AI2" s="108"/>
      <c r="AJ2" s="108"/>
      <c r="AK2" s="108"/>
      <c r="AL2" s="108"/>
      <c r="AM2" s="108"/>
      <c r="AN2" s="108"/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4" t="str">
        <f t="shared" ref="D3:AG9" si="10">IF(ISBLANK(D13),"",IF(D13=0,"Выходной",IF(D13&lt;&gt;0,"Работал","")))</f>
        <v/>
      </c>
      <c r="E3" s="115" t="str">
        <f t="shared" si="10"/>
        <v>Работал</v>
      </c>
      <c r="F3" s="115" t="str">
        <f t="shared" si="10"/>
        <v>Работал</v>
      </c>
      <c r="G3" s="115" t="str">
        <f t="shared" si="10"/>
        <v>Работал</v>
      </c>
      <c r="H3" s="115" t="str">
        <f t="shared" si="10"/>
        <v>Работал</v>
      </c>
      <c r="I3" s="115" t="str">
        <f t="shared" si="10"/>
        <v>Работал</v>
      </c>
      <c r="J3" s="114" t="str">
        <f t="shared" si="10"/>
        <v/>
      </c>
      <c r="K3" s="114" t="str">
        <f t="shared" si="10"/>
        <v/>
      </c>
      <c r="L3" s="115" t="str">
        <f t="shared" si="10"/>
        <v>Работал</v>
      </c>
      <c r="M3" s="115" t="str">
        <f t="shared" si="10"/>
        <v>Работал</v>
      </c>
      <c r="N3" s="115" t="str">
        <f t="shared" si="10"/>
        <v>Работал</v>
      </c>
      <c r="O3" s="115" t="str">
        <f t="shared" si="10"/>
        <v>Работал</v>
      </c>
      <c r="P3" s="115" t="str">
        <f t="shared" si="10"/>
        <v>Работал</v>
      </c>
      <c r="Q3" s="114" t="str">
        <f t="shared" si="10"/>
        <v/>
      </c>
      <c r="R3" s="114" t="str">
        <f t="shared" si="10"/>
        <v/>
      </c>
      <c r="S3" s="115" t="str">
        <f t="shared" si="10"/>
        <v>Работал</v>
      </c>
      <c r="T3" s="115" t="str">
        <f t="shared" si="10"/>
        <v>Работал</v>
      </c>
      <c r="U3" s="115" t="str">
        <f t="shared" si="10"/>
        <v>Работал</v>
      </c>
      <c r="V3" s="115" t="str">
        <f t="shared" si="10"/>
        <v>Работал</v>
      </c>
      <c r="W3" s="115" t="str">
        <f t="shared" si="10"/>
        <v>Работал</v>
      </c>
      <c r="X3" s="114" t="str">
        <f t="shared" si="10"/>
        <v/>
      </c>
      <c r="Y3" s="114" t="str">
        <f t="shared" si="10"/>
        <v/>
      </c>
      <c r="Z3" s="115" t="str">
        <f t="shared" si="10"/>
        <v>Работал</v>
      </c>
      <c r="AA3" s="115" t="str">
        <f t="shared" si="10"/>
        <v>Работал</v>
      </c>
      <c r="AB3" s="115" t="str">
        <f t="shared" si="10"/>
        <v>Работал</v>
      </c>
      <c r="AC3" s="115" t="str">
        <f t="shared" si="10"/>
        <v>Работал</v>
      </c>
      <c r="AD3" s="115" t="str">
        <f t="shared" si="10"/>
        <v>Работал</v>
      </c>
      <c r="AE3" s="114" t="str">
        <f t="shared" si="10"/>
        <v/>
      </c>
      <c r="AF3" s="114" t="str">
        <f t="shared" si="10"/>
        <v/>
      </c>
      <c r="AG3" s="115" t="str">
        <f t="shared" si="10"/>
        <v>Работал</v>
      </c>
      <c r="AH3" s="108"/>
      <c r="AI3" s="108"/>
      <c r="AJ3" s="108"/>
      <c r="AK3" s="108"/>
      <c r="AL3" s="108"/>
      <c r="AM3" s="108"/>
      <c r="AN3" s="108"/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4" t="str">
        <f t="shared" si="10"/>
        <v/>
      </c>
      <c r="E4" s="115" t="str">
        <f t="shared" si="10"/>
        <v/>
      </c>
      <c r="F4" s="115" t="str">
        <f t="shared" si="10"/>
        <v/>
      </c>
      <c r="G4" s="115" t="str">
        <f t="shared" si="10"/>
        <v/>
      </c>
      <c r="H4" s="115" t="str">
        <f t="shared" si="10"/>
        <v/>
      </c>
      <c r="I4" s="115" t="str">
        <f t="shared" si="10"/>
        <v/>
      </c>
      <c r="J4" s="114" t="str">
        <f t="shared" si="10"/>
        <v/>
      </c>
      <c r="K4" s="114" t="str">
        <f t="shared" si="10"/>
        <v/>
      </c>
      <c r="L4" s="115" t="str">
        <f t="shared" si="10"/>
        <v/>
      </c>
      <c r="M4" s="115" t="str">
        <f t="shared" si="10"/>
        <v/>
      </c>
      <c r="N4" s="115" t="str">
        <f t="shared" si="10"/>
        <v/>
      </c>
      <c r="O4" s="115" t="str">
        <f t="shared" si="10"/>
        <v/>
      </c>
      <c r="P4" s="115" t="str">
        <f t="shared" si="10"/>
        <v/>
      </c>
      <c r="Q4" s="114" t="str">
        <f t="shared" si="10"/>
        <v/>
      </c>
      <c r="R4" s="114" t="str">
        <f t="shared" si="10"/>
        <v/>
      </c>
      <c r="S4" s="115" t="str">
        <f t="shared" si="10"/>
        <v>Работал</v>
      </c>
      <c r="T4" s="115" t="str">
        <f t="shared" si="10"/>
        <v>Работал</v>
      </c>
      <c r="U4" s="115" t="str">
        <f t="shared" si="10"/>
        <v>Работал</v>
      </c>
      <c r="V4" s="115" t="str">
        <f t="shared" si="10"/>
        <v>Работал</v>
      </c>
      <c r="W4" s="115" t="str">
        <f t="shared" si="10"/>
        <v>Работал</v>
      </c>
      <c r="X4" s="114" t="str">
        <f t="shared" si="10"/>
        <v/>
      </c>
      <c r="Y4" s="114" t="str">
        <f t="shared" si="10"/>
        <v/>
      </c>
      <c r="Z4" s="115" t="str">
        <f t="shared" si="10"/>
        <v>Работал</v>
      </c>
      <c r="AA4" s="115" t="str">
        <f t="shared" si="10"/>
        <v>Работал</v>
      </c>
      <c r="AB4" s="115" t="str">
        <f t="shared" si="10"/>
        <v>Работал</v>
      </c>
      <c r="AC4" s="115" t="str">
        <f t="shared" si="10"/>
        <v>Работал</v>
      </c>
      <c r="AD4" s="115" t="str">
        <f t="shared" si="10"/>
        <v>Работал</v>
      </c>
      <c r="AE4" s="114" t="str">
        <f t="shared" si="10"/>
        <v/>
      </c>
      <c r="AF4" s="114" t="str">
        <f t="shared" si="10"/>
        <v/>
      </c>
      <c r="AG4" s="115" t="str">
        <f t="shared" si="10"/>
        <v>Работал</v>
      </c>
      <c r="AH4" s="108"/>
      <c r="AI4" s="108"/>
      <c r="AJ4" s="108"/>
      <c r="AK4" s="108"/>
      <c r="AL4" s="108"/>
      <c r="AM4" s="108"/>
      <c r="AN4" s="108"/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4" t="str">
        <f t="shared" si="10"/>
        <v/>
      </c>
      <c r="E5" s="115" t="str">
        <f t="shared" si="10"/>
        <v/>
      </c>
      <c r="F5" s="115" t="str">
        <f t="shared" si="10"/>
        <v/>
      </c>
      <c r="G5" s="115" t="str">
        <f t="shared" si="10"/>
        <v/>
      </c>
      <c r="H5" s="115" t="str">
        <f t="shared" si="10"/>
        <v/>
      </c>
      <c r="I5" s="115" t="str">
        <f t="shared" si="10"/>
        <v/>
      </c>
      <c r="J5" s="114" t="str">
        <f t="shared" si="10"/>
        <v/>
      </c>
      <c r="K5" s="114" t="str">
        <f t="shared" si="10"/>
        <v/>
      </c>
      <c r="L5" s="115" t="str">
        <f t="shared" si="10"/>
        <v/>
      </c>
      <c r="M5" s="115" t="str">
        <f t="shared" si="10"/>
        <v/>
      </c>
      <c r="N5" s="115" t="str">
        <f t="shared" si="10"/>
        <v/>
      </c>
      <c r="O5" s="115" t="str">
        <f t="shared" si="10"/>
        <v/>
      </c>
      <c r="P5" s="115" t="str">
        <f t="shared" si="10"/>
        <v/>
      </c>
      <c r="Q5" s="114" t="str">
        <f t="shared" si="10"/>
        <v/>
      </c>
      <c r="R5" s="114" t="str">
        <f t="shared" si="10"/>
        <v/>
      </c>
      <c r="S5" s="115" t="str">
        <f t="shared" si="10"/>
        <v>Работал</v>
      </c>
      <c r="T5" s="115" t="str">
        <f t="shared" si="10"/>
        <v>Работал</v>
      </c>
      <c r="U5" s="115" t="str">
        <f t="shared" si="10"/>
        <v>Работал</v>
      </c>
      <c r="V5" s="115" t="str">
        <f t="shared" si="10"/>
        <v>Работал</v>
      </c>
      <c r="W5" s="115" t="str">
        <f t="shared" si="10"/>
        <v>Работал</v>
      </c>
      <c r="X5" s="114" t="str">
        <f t="shared" si="10"/>
        <v/>
      </c>
      <c r="Y5" s="114" t="str">
        <f t="shared" si="10"/>
        <v/>
      </c>
      <c r="Z5" s="115" t="str">
        <f t="shared" si="10"/>
        <v>Работал</v>
      </c>
      <c r="AA5" s="115" t="str">
        <f t="shared" si="10"/>
        <v>Работал</v>
      </c>
      <c r="AB5" s="115" t="str">
        <f t="shared" si="10"/>
        <v>Работал</v>
      </c>
      <c r="AC5" s="115" t="str">
        <f t="shared" si="10"/>
        <v>Работал</v>
      </c>
      <c r="AD5" s="115" t="str">
        <f t="shared" si="10"/>
        <v>Работал</v>
      </c>
      <c r="AE5" s="114" t="str">
        <f t="shared" si="10"/>
        <v/>
      </c>
      <c r="AF5" s="114" t="str">
        <f t="shared" si="10"/>
        <v/>
      </c>
      <c r="AG5" s="115" t="str">
        <f t="shared" si="10"/>
        <v>Работал</v>
      </c>
      <c r="AH5" s="108"/>
      <c r="AI5" s="108"/>
      <c r="AJ5" s="108"/>
      <c r="AK5" s="108"/>
      <c r="AL5" s="108"/>
      <c r="AM5" s="108"/>
      <c r="AN5" s="108"/>
    </row>
    <row r="6">
      <c r="A6" s="113">
        <v>4</v>
      </c>
      <c r="B6" s="113" t="str">
        <f>VLOOKUP($A6,Сотрудники!$A$3:$L$1202,2,0)</f>
        <v xml:space="preserve">Булатова Людмила</v>
      </c>
      <c r="C6" s="113" t="str">
        <f>VLOOKUP($A6,Сотрудники!$A$3:$L$1202,8,0)</f>
        <v>Москва</v>
      </c>
      <c r="D6" s="114" t="str">
        <f t="shared" si="10"/>
        <v/>
      </c>
      <c r="E6" s="115" t="str">
        <f t="shared" si="10"/>
        <v/>
      </c>
      <c r="F6" s="115" t="str">
        <f t="shared" si="10"/>
        <v/>
      </c>
      <c r="G6" s="115" t="str">
        <f t="shared" si="10"/>
        <v/>
      </c>
      <c r="H6" s="115" t="str">
        <f t="shared" si="10"/>
        <v/>
      </c>
      <c r="I6" s="115" t="str">
        <f t="shared" si="10"/>
        <v/>
      </c>
      <c r="J6" s="114" t="str">
        <f t="shared" si="10"/>
        <v/>
      </c>
      <c r="K6" s="114" t="str">
        <f t="shared" si="10"/>
        <v/>
      </c>
      <c r="L6" s="115" t="str">
        <f t="shared" si="10"/>
        <v/>
      </c>
      <c r="M6" s="115" t="str">
        <f t="shared" si="10"/>
        <v/>
      </c>
      <c r="N6" s="115" t="str">
        <f t="shared" si="10"/>
        <v/>
      </c>
      <c r="O6" s="115" t="str">
        <f t="shared" si="10"/>
        <v/>
      </c>
      <c r="P6" s="115" t="str">
        <f t="shared" si="10"/>
        <v/>
      </c>
      <c r="Q6" s="114" t="str">
        <f t="shared" si="10"/>
        <v/>
      </c>
      <c r="R6" s="114" t="str">
        <f t="shared" si="10"/>
        <v/>
      </c>
      <c r="S6" s="115" t="str">
        <f t="shared" si="10"/>
        <v/>
      </c>
      <c r="T6" s="115" t="str">
        <f t="shared" si="10"/>
        <v/>
      </c>
      <c r="U6" s="115" t="str">
        <f t="shared" si="10"/>
        <v/>
      </c>
      <c r="V6" s="115" t="str">
        <f t="shared" si="10"/>
        <v/>
      </c>
      <c r="W6" s="115" t="str">
        <f t="shared" si="10"/>
        <v/>
      </c>
      <c r="X6" s="114" t="str">
        <f t="shared" si="10"/>
        <v/>
      </c>
      <c r="Y6" s="114" t="str">
        <f t="shared" si="10"/>
        <v/>
      </c>
      <c r="Z6" s="115" t="str">
        <f t="shared" si="10"/>
        <v/>
      </c>
      <c r="AA6" s="115" t="str">
        <f t="shared" si="10"/>
        <v/>
      </c>
      <c r="AB6" s="115" t="str">
        <f t="shared" si="10"/>
        <v/>
      </c>
      <c r="AC6" s="115" t="str">
        <f t="shared" si="10"/>
        <v/>
      </c>
      <c r="AD6" s="115" t="str">
        <f t="shared" si="10"/>
        <v/>
      </c>
      <c r="AE6" s="114" t="str">
        <f t="shared" si="10"/>
        <v/>
      </c>
      <c r="AF6" s="114" t="str">
        <f t="shared" si="10"/>
        <v/>
      </c>
      <c r="AG6" s="115" t="str">
        <f t="shared" si="10"/>
        <v/>
      </c>
      <c r="AH6" s="108"/>
      <c r="AI6" s="108"/>
      <c r="AJ6" s="108"/>
      <c r="AK6" s="108"/>
      <c r="AL6" s="108"/>
      <c r="AM6" s="108"/>
      <c r="AN6" s="108"/>
    </row>
    <row r="7">
      <c r="A7" s="108">
        <v>5</v>
      </c>
      <c r="B7" s="113" t="str">
        <f>VLOOKUP($A7,Сотрудники!$A$3:$L$1202,2,0)</f>
        <v xml:space="preserve">Яковлев Дмитрий</v>
      </c>
      <c r="C7" s="113" t="str">
        <f>VLOOKUP($A7,Сотрудники!$A$3:$L$1202,8,0)</f>
        <v>Москва</v>
      </c>
      <c r="D7" s="114" t="str">
        <f t="shared" si="10"/>
        <v/>
      </c>
      <c r="E7" s="115" t="str">
        <f t="shared" si="10"/>
        <v/>
      </c>
      <c r="F7" s="115" t="str">
        <f t="shared" si="10"/>
        <v/>
      </c>
      <c r="G7" s="115" t="str">
        <f t="shared" si="10"/>
        <v/>
      </c>
      <c r="H7" s="115" t="str">
        <f t="shared" si="10"/>
        <v/>
      </c>
      <c r="I7" s="115" t="str">
        <f t="shared" si="10"/>
        <v/>
      </c>
      <c r="J7" s="114" t="str">
        <f t="shared" si="10"/>
        <v/>
      </c>
      <c r="K7" s="114" t="str">
        <f t="shared" si="10"/>
        <v/>
      </c>
      <c r="L7" s="115" t="str">
        <f t="shared" si="10"/>
        <v/>
      </c>
      <c r="M7" s="115" t="str">
        <f t="shared" si="10"/>
        <v/>
      </c>
      <c r="N7" s="115" t="str">
        <f t="shared" si="10"/>
        <v/>
      </c>
      <c r="O7" s="115" t="str">
        <f t="shared" si="10"/>
        <v/>
      </c>
      <c r="P7" s="115" t="str">
        <f t="shared" si="10"/>
        <v/>
      </c>
      <c r="Q7" s="114" t="str">
        <f t="shared" si="10"/>
        <v/>
      </c>
      <c r="R7" s="114" t="str">
        <f t="shared" si="10"/>
        <v/>
      </c>
      <c r="S7" s="115" t="str">
        <f t="shared" si="10"/>
        <v/>
      </c>
      <c r="T7" s="115" t="str">
        <f t="shared" si="10"/>
        <v/>
      </c>
      <c r="U7" s="115" t="str">
        <f t="shared" si="10"/>
        <v/>
      </c>
      <c r="V7" s="115" t="str">
        <f t="shared" si="10"/>
        <v/>
      </c>
      <c r="W7" s="115" t="str">
        <f t="shared" si="10"/>
        <v/>
      </c>
      <c r="X7" s="114" t="str">
        <f t="shared" si="10"/>
        <v/>
      </c>
      <c r="Y7" s="114" t="str">
        <f t="shared" si="10"/>
        <v/>
      </c>
      <c r="Z7" s="115" t="str">
        <f t="shared" si="10"/>
        <v/>
      </c>
      <c r="AA7" s="115" t="str">
        <f t="shared" si="10"/>
        <v/>
      </c>
      <c r="AB7" s="115" t="str">
        <f t="shared" si="10"/>
        <v/>
      </c>
      <c r="AC7" s="115" t="str">
        <f t="shared" si="10"/>
        <v/>
      </c>
      <c r="AD7" s="115" t="str">
        <f t="shared" si="10"/>
        <v/>
      </c>
      <c r="AE7" s="114" t="str">
        <f t="shared" si="10"/>
        <v/>
      </c>
      <c r="AF7" s="114" t="str">
        <f t="shared" si="10"/>
        <v/>
      </c>
      <c r="AG7" s="115" t="str">
        <f t="shared" si="10"/>
        <v/>
      </c>
      <c r="AH7" s="108"/>
      <c r="AI7" s="108"/>
      <c r="AJ7" s="108"/>
      <c r="AK7" s="108"/>
      <c r="AL7" s="108"/>
      <c r="AM7" s="108"/>
      <c r="AN7" s="108"/>
    </row>
    <row r="8">
      <c r="A8" s="108">
        <v>6</v>
      </c>
      <c r="B8" s="113" t="str">
        <f>VLOOKUP($A8,Сотрудники!$A$3:$L$1202,2,0)</f>
        <v xml:space="preserve">Буланова Юлия</v>
      </c>
      <c r="C8" s="113" t="str">
        <f>VLOOKUP($A8,Сотрудники!$A$3:$L$1202,8,0)</f>
        <v>Москва</v>
      </c>
      <c r="D8" s="114" t="str">
        <f t="shared" si="10"/>
        <v/>
      </c>
      <c r="E8" s="115" t="str">
        <f t="shared" si="10"/>
        <v/>
      </c>
      <c r="F8" s="115" t="str">
        <f t="shared" si="10"/>
        <v/>
      </c>
      <c r="G8" s="115" t="str">
        <f t="shared" si="10"/>
        <v/>
      </c>
      <c r="H8" s="115" t="str">
        <f t="shared" si="10"/>
        <v/>
      </c>
      <c r="I8" s="115" t="str">
        <f t="shared" si="10"/>
        <v/>
      </c>
      <c r="J8" s="114" t="str">
        <f t="shared" si="10"/>
        <v/>
      </c>
      <c r="K8" s="114" t="str">
        <f t="shared" si="10"/>
        <v/>
      </c>
      <c r="L8" s="115" t="str">
        <f t="shared" si="10"/>
        <v/>
      </c>
      <c r="M8" s="115" t="str">
        <f t="shared" si="10"/>
        <v/>
      </c>
      <c r="N8" s="115" t="str">
        <f t="shared" si="10"/>
        <v/>
      </c>
      <c r="O8" s="115" t="str">
        <f t="shared" si="10"/>
        <v/>
      </c>
      <c r="P8" s="115" t="str">
        <f t="shared" si="10"/>
        <v/>
      </c>
      <c r="Q8" s="114" t="str">
        <f t="shared" si="10"/>
        <v/>
      </c>
      <c r="R8" s="114" t="str">
        <f t="shared" si="10"/>
        <v/>
      </c>
      <c r="S8" s="115" t="str">
        <f t="shared" si="10"/>
        <v/>
      </c>
      <c r="T8" s="115" t="str">
        <f t="shared" si="10"/>
        <v/>
      </c>
      <c r="U8" s="115" t="str">
        <f t="shared" si="10"/>
        <v/>
      </c>
      <c r="V8" s="115" t="str">
        <f t="shared" si="10"/>
        <v/>
      </c>
      <c r="W8" s="115" t="str">
        <f t="shared" si="10"/>
        <v/>
      </c>
      <c r="X8" s="114" t="str">
        <f t="shared" si="10"/>
        <v/>
      </c>
      <c r="Y8" s="114" t="str">
        <f t="shared" si="10"/>
        <v/>
      </c>
      <c r="Z8" s="115" t="str">
        <f t="shared" si="10"/>
        <v/>
      </c>
      <c r="AA8" s="115" t="str">
        <f t="shared" si="10"/>
        <v/>
      </c>
      <c r="AB8" s="115" t="str">
        <f t="shared" si="10"/>
        <v/>
      </c>
      <c r="AC8" s="115" t="str">
        <f t="shared" si="10"/>
        <v/>
      </c>
      <c r="AD8" s="115" t="str">
        <f t="shared" si="10"/>
        <v/>
      </c>
      <c r="AE8" s="114" t="str">
        <f t="shared" si="10"/>
        <v/>
      </c>
      <c r="AF8" s="114" t="str">
        <f t="shared" si="10"/>
        <v/>
      </c>
      <c r="AG8" s="115" t="str">
        <f t="shared" si="10"/>
        <v/>
      </c>
      <c r="AH8" s="108"/>
      <c r="AI8" s="108"/>
      <c r="AJ8" s="108"/>
      <c r="AK8" s="108"/>
      <c r="AL8" s="108"/>
      <c r="AM8" s="108"/>
      <c r="AN8" s="108"/>
    </row>
    <row r="9">
      <c r="A9" s="108">
        <v>7</v>
      </c>
      <c r="B9" s="113" t="str">
        <f>VLOOKUP($A9,Сотрудники!$A$3:$L$1202,2,0)</f>
        <v xml:space="preserve">Гайнуллин Закван</v>
      </c>
      <c r="C9" s="113" t="str">
        <f>VLOOKUP($A9,Сотрудники!$A$3:$L$1202,8,0)</f>
        <v>Екатеринбург</v>
      </c>
      <c r="D9" s="114" t="str">
        <f t="shared" si="10"/>
        <v/>
      </c>
      <c r="E9" s="115" t="str">
        <f t="shared" si="10"/>
        <v/>
      </c>
      <c r="F9" s="115" t="str">
        <f t="shared" si="10"/>
        <v/>
      </c>
      <c r="G9" s="115" t="str">
        <f t="shared" si="10"/>
        <v/>
      </c>
      <c r="H9" s="115" t="str">
        <f t="shared" si="10"/>
        <v/>
      </c>
      <c r="I9" s="115" t="str">
        <f t="shared" si="10"/>
        <v/>
      </c>
      <c r="J9" s="114" t="str">
        <f t="shared" si="10"/>
        <v/>
      </c>
      <c r="K9" s="114" t="str">
        <f t="shared" si="10"/>
        <v/>
      </c>
      <c r="L9" s="115" t="str">
        <f t="shared" si="10"/>
        <v/>
      </c>
      <c r="M9" s="115" t="str">
        <f t="shared" si="10"/>
        <v/>
      </c>
      <c r="N9" s="115" t="str">
        <f t="shared" si="10"/>
        <v/>
      </c>
      <c r="O9" s="115" t="str">
        <f t="shared" si="10"/>
        <v/>
      </c>
      <c r="P9" s="115" t="str">
        <f t="shared" si="10"/>
        <v/>
      </c>
      <c r="Q9" s="114" t="str">
        <f t="shared" si="10"/>
        <v/>
      </c>
      <c r="R9" s="114" t="str">
        <f t="shared" si="10"/>
        <v/>
      </c>
      <c r="S9" s="115" t="str">
        <f t="shared" si="10"/>
        <v/>
      </c>
      <c r="T9" s="115" t="str">
        <f t="shared" si="10"/>
        <v/>
      </c>
      <c r="U9" s="115" t="str">
        <f t="shared" si="10"/>
        <v/>
      </c>
      <c r="V9" s="115" t="str">
        <f t="shared" si="10"/>
        <v/>
      </c>
      <c r="W9" s="115" t="str">
        <f t="shared" si="10"/>
        <v/>
      </c>
      <c r="X9" s="114" t="str">
        <f t="shared" si="10"/>
        <v/>
      </c>
      <c r="Y9" s="114" t="str">
        <f t="shared" si="10"/>
        <v/>
      </c>
      <c r="Z9" s="115" t="str">
        <f t="shared" si="10"/>
        <v/>
      </c>
      <c r="AA9" s="115" t="str">
        <f t="shared" si="10"/>
        <v/>
      </c>
      <c r="AB9" s="115" t="str">
        <f t="shared" si="10"/>
        <v/>
      </c>
      <c r="AC9" s="115" t="str">
        <f t="shared" si="10"/>
        <v/>
      </c>
      <c r="AD9" s="115" t="str">
        <f t="shared" si="10"/>
        <v/>
      </c>
      <c r="AE9" s="114" t="str">
        <f t="shared" si="10"/>
        <v/>
      </c>
      <c r="AF9" s="114" t="str">
        <f t="shared" si="10"/>
        <v/>
      </c>
      <c r="AG9" s="115" t="str">
        <f t="shared" si="10"/>
        <v/>
      </c>
      <c r="AH9" s="108"/>
      <c r="AI9" s="108"/>
      <c r="AJ9" s="108"/>
      <c r="AK9" s="108"/>
      <c r="AL9" s="108"/>
      <c r="AM9" s="108"/>
      <c r="AN9" s="108"/>
    </row>
    <row r="10">
      <c r="A10" s="108"/>
      <c r="B10" s="116" t="s">
        <v>644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</row>
    <row r="11">
      <c r="A11" s="108"/>
      <c r="B11" s="117" t="s">
        <v>645</v>
      </c>
      <c r="C11" s="117" t="s">
        <v>646</v>
      </c>
      <c r="D11" s="117" t="s">
        <v>647</v>
      </c>
      <c r="E11" s="117"/>
      <c r="F11" s="117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</row>
    <row r="12">
      <c r="A12" s="108"/>
      <c r="B12" s="116"/>
      <c r="C12" s="118" t="s">
        <v>643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16" t="s">
        <v>648</v>
      </c>
      <c r="AI12" s="108"/>
      <c r="AJ12" s="108"/>
      <c r="AK12" s="108"/>
      <c r="AL12" s="108"/>
      <c r="AM12" s="108"/>
      <c r="AN12" s="108"/>
    </row>
    <row r="13">
      <c r="A13" s="113">
        <v>1</v>
      </c>
      <c r="B13" s="113" t="str">
        <f>VLOOKUP($A13,Сотрудники!$A$3:$L$1202,2,0)</f>
        <v xml:space="preserve">Кузьмин Антон</v>
      </c>
      <c r="C13" s="113" t="str">
        <f>VLOOKUP($A13,Сотрудники!$A$3:$L$1202,8,0)</f>
        <v>Москва</v>
      </c>
      <c r="D13" s="114"/>
      <c r="E13" s="115">
        <v>8</v>
      </c>
      <c r="F13" s="115">
        <v>8</v>
      </c>
      <c r="G13" s="115">
        <v>8</v>
      </c>
      <c r="H13" s="115">
        <v>8</v>
      </c>
      <c r="I13" s="115">
        <v>8</v>
      </c>
      <c r="J13" s="114"/>
      <c r="K13" s="114"/>
      <c r="L13" s="115">
        <v>8</v>
      </c>
      <c r="M13" s="115">
        <v>8</v>
      </c>
      <c r="N13" s="115">
        <v>8</v>
      </c>
      <c r="O13" s="115">
        <v>8</v>
      </c>
      <c r="P13" s="115">
        <v>8</v>
      </c>
      <c r="Q13" s="114"/>
      <c r="R13" s="114"/>
      <c r="S13" s="115">
        <v>8</v>
      </c>
      <c r="T13" s="115">
        <v>8</v>
      </c>
      <c r="U13" s="115">
        <v>8</v>
      </c>
      <c r="V13" s="115">
        <v>8</v>
      </c>
      <c r="W13" s="115">
        <v>8</v>
      </c>
      <c r="X13" s="114"/>
      <c r="Y13" s="114"/>
      <c r="Z13" s="115">
        <v>8</v>
      </c>
      <c r="AA13" s="115">
        <v>8</v>
      </c>
      <c r="AB13" s="115">
        <v>8</v>
      </c>
      <c r="AC13" s="115">
        <v>8</v>
      </c>
      <c r="AD13" s="115">
        <v>8</v>
      </c>
      <c r="AE13" s="114"/>
      <c r="AF13" s="114"/>
      <c r="AG13" s="115">
        <v>8</v>
      </c>
      <c r="AH13" s="116">
        <f t="shared" ref="AH13:AH15" si="11">SUM(D13:AG13)</f>
        <v>168</v>
      </c>
      <c r="AI13" s="108"/>
      <c r="AJ13" s="108"/>
      <c r="AK13" s="108"/>
      <c r="AL13" s="108"/>
      <c r="AM13" s="108"/>
      <c r="AN13" s="108"/>
    </row>
    <row r="14">
      <c r="A14" s="113">
        <v>2</v>
      </c>
      <c r="B14" s="113" t="str">
        <f>VLOOKUP($A14,Сотрудники!$A$3:$L$1202,2,0)</f>
        <v xml:space="preserve">Крейнделин Борис </v>
      </c>
      <c r="C14" s="113" t="str">
        <f>VLOOKUP($A14,Сотрудники!$A$3:$L$1202,8,0)</f>
        <v>Москва</v>
      </c>
      <c r="D14" s="114"/>
      <c r="E14" s="115"/>
      <c r="F14" s="115"/>
      <c r="G14" s="115"/>
      <c r="H14" s="115"/>
      <c r="I14" s="115"/>
      <c r="J14" s="114"/>
      <c r="K14" s="114"/>
      <c r="L14" s="115"/>
      <c r="M14" s="115"/>
      <c r="N14" s="115"/>
      <c r="O14" s="115"/>
      <c r="P14" s="115"/>
      <c r="Q14" s="114"/>
      <c r="R14" s="114"/>
      <c r="S14" s="115">
        <v>8</v>
      </c>
      <c r="T14" s="115">
        <v>8</v>
      </c>
      <c r="U14" s="115">
        <v>8</v>
      </c>
      <c r="V14" s="115">
        <v>8</v>
      </c>
      <c r="W14" s="115">
        <v>8</v>
      </c>
      <c r="X14" s="114"/>
      <c r="Y14" s="114"/>
      <c r="Z14" s="115">
        <v>8</v>
      </c>
      <c r="AA14" s="115">
        <v>8</v>
      </c>
      <c r="AB14" s="115">
        <v>8</v>
      </c>
      <c r="AC14" s="115">
        <v>8</v>
      </c>
      <c r="AD14" s="115">
        <v>8</v>
      </c>
      <c r="AE14" s="114"/>
      <c r="AF14" s="114"/>
      <c r="AG14" s="115">
        <v>8</v>
      </c>
      <c r="AH14" s="116">
        <f t="shared" si="11"/>
        <v>88</v>
      </c>
      <c r="AI14" s="108"/>
      <c r="AJ14" s="108"/>
      <c r="AK14" s="108"/>
      <c r="AL14" s="108"/>
      <c r="AM14" s="108"/>
      <c r="AN14" s="108"/>
    </row>
    <row r="15">
      <c r="A15" s="113">
        <v>3</v>
      </c>
      <c r="B15" s="113" t="str">
        <f>VLOOKUP($A15,Сотрудники!$A$3:$L$1202,2,0)</f>
        <v xml:space="preserve">Асеев Феофан</v>
      </c>
      <c r="C15" s="113" t="str">
        <f>VLOOKUP($A15,Сотрудники!$A$3:$L$1202,8,0)</f>
        <v>Москва</v>
      </c>
      <c r="D15" s="114"/>
      <c r="E15" s="115"/>
      <c r="F15" s="115"/>
      <c r="G15" s="115"/>
      <c r="H15" s="115"/>
      <c r="I15" s="115"/>
      <c r="J15" s="114"/>
      <c r="K15" s="114"/>
      <c r="L15" s="115"/>
      <c r="M15" s="115"/>
      <c r="N15" s="115"/>
      <c r="O15" s="115"/>
      <c r="P15" s="115"/>
      <c r="Q15" s="114"/>
      <c r="R15" s="114"/>
      <c r="S15" s="115">
        <v>8</v>
      </c>
      <c r="T15" s="115">
        <v>8</v>
      </c>
      <c r="U15" s="115">
        <v>8</v>
      </c>
      <c r="V15" s="115">
        <v>8</v>
      </c>
      <c r="W15" s="115">
        <v>8</v>
      </c>
      <c r="X15" s="114"/>
      <c r="Y15" s="114"/>
      <c r="Z15" s="115">
        <v>8</v>
      </c>
      <c r="AA15" s="115">
        <v>8</v>
      </c>
      <c r="AB15" s="115">
        <v>8</v>
      </c>
      <c r="AC15" s="115">
        <v>8</v>
      </c>
      <c r="AD15" s="115">
        <v>8</v>
      </c>
      <c r="AE15" s="114"/>
      <c r="AF15" s="114"/>
      <c r="AG15" s="115">
        <v>8</v>
      </c>
      <c r="AH15" s="116">
        <f t="shared" si="11"/>
        <v>88</v>
      </c>
      <c r="AI15" s="108"/>
      <c r="AJ15" s="108"/>
      <c r="AK15" s="108"/>
      <c r="AL15" s="108"/>
      <c r="AM15" s="108"/>
      <c r="AN15" s="108"/>
    </row>
    <row r="16">
      <c r="A16" s="113">
        <v>4</v>
      </c>
      <c r="B16" s="113" t="str">
        <f>VLOOKUP($A16,Сотрудники!$A$3:$L$1202,2,0)</f>
        <v xml:space="preserve">Булатова Людмила</v>
      </c>
      <c r="C16" s="113" t="str">
        <f>VLOOKUP($A16,Сотрудники!$A$3:$L$1202,8,0)</f>
        <v>Москва</v>
      </c>
      <c r="D16" s="114"/>
      <c r="E16" s="115"/>
      <c r="F16" s="115"/>
      <c r="G16" s="115"/>
      <c r="H16" s="115"/>
      <c r="I16" s="115"/>
      <c r="J16" s="114"/>
      <c r="K16" s="114"/>
      <c r="L16" s="115"/>
      <c r="M16" s="115"/>
      <c r="N16" s="115"/>
      <c r="O16" s="115"/>
      <c r="P16" s="115"/>
      <c r="Q16" s="114"/>
      <c r="R16" s="114"/>
      <c r="S16" s="115"/>
      <c r="T16" s="115"/>
      <c r="U16" s="115"/>
      <c r="V16" s="115"/>
      <c r="W16" s="115"/>
      <c r="X16" s="114"/>
      <c r="Y16" s="114"/>
      <c r="Z16" s="115"/>
      <c r="AA16" s="115"/>
      <c r="AB16" s="115"/>
      <c r="AC16" s="115"/>
      <c r="AD16" s="115"/>
      <c r="AE16" s="114"/>
      <c r="AF16" s="114"/>
      <c r="AG16" s="115"/>
      <c r="AH16" s="108"/>
      <c r="AI16" s="108"/>
      <c r="AJ16" s="108"/>
      <c r="AK16" s="108"/>
      <c r="AL16" s="108"/>
      <c r="AM16" s="108"/>
      <c r="AN16" s="108"/>
    </row>
    <row r="17">
      <c r="A17" s="108">
        <v>5</v>
      </c>
      <c r="B17" s="113" t="str">
        <f>VLOOKUP($A17,Сотрудники!$A$3:$L$1202,2,0)</f>
        <v xml:space="preserve">Яковлев Дмитрий</v>
      </c>
      <c r="C17" s="113" t="str">
        <f>VLOOKUP($A17,Сотрудники!$A$3:$L$1202,8,0)</f>
        <v>Москва</v>
      </c>
      <c r="D17" s="114"/>
      <c r="E17" s="115"/>
      <c r="F17" s="115"/>
      <c r="G17" s="115"/>
      <c r="H17" s="115"/>
      <c r="I17" s="115"/>
      <c r="J17" s="114"/>
      <c r="K17" s="114"/>
      <c r="L17" s="115"/>
      <c r="M17" s="115"/>
      <c r="N17" s="115"/>
      <c r="O17" s="115"/>
      <c r="P17" s="115"/>
      <c r="Q17" s="114"/>
      <c r="R17" s="114"/>
      <c r="S17" s="115"/>
      <c r="T17" s="115"/>
      <c r="U17" s="115"/>
      <c r="V17" s="115"/>
      <c r="W17" s="115"/>
      <c r="X17" s="114"/>
      <c r="Y17" s="114"/>
      <c r="Z17" s="115"/>
      <c r="AA17" s="115"/>
      <c r="AB17" s="115"/>
      <c r="AC17" s="115"/>
      <c r="AD17" s="115"/>
      <c r="AE17" s="114"/>
      <c r="AF17" s="114"/>
      <c r="AG17" s="115"/>
      <c r="AH17" s="108"/>
      <c r="AI17" s="108"/>
      <c r="AJ17" s="108"/>
      <c r="AK17" s="108"/>
      <c r="AL17" s="108"/>
      <c r="AM17" s="108"/>
      <c r="AN17" s="108"/>
    </row>
    <row r="18">
      <c r="A18" s="108">
        <v>6</v>
      </c>
      <c r="B18" s="113" t="str">
        <f>VLOOKUP($A18,Сотрудники!$A$3:$L$1202,2,0)</f>
        <v xml:space="preserve">Буланова Юлия</v>
      </c>
      <c r="C18" s="113" t="str">
        <f>VLOOKUP($A18,Сотрудники!$A$3:$L$1202,8,0)</f>
        <v>Москва</v>
      </c>
      <c r="D18" s="114"/>
      <c r="E18" s="115"/>
      <c r="F18" s="115"/>
      <c r="G18" s="115"/>
      <c r="H18" s="115"/>
      <c r="I18" s="115"/>
      <c r="J18" s="114"/>
      <c r="K18" s="114"/>
      <c r="L18" s="115"/>
      <c r="M18" s="115"/>
      <c r="N18" s="115"/>
      <c r="O18" s="115"/>
      <c r="P18" s="115"/>
      <c r="Q18" s="114"/>
      <c r="R18" s="114"/>
      <c r="S18" s="115"/>
      <c r="T18" s="115"/>
      <c r="U18" s="115"/>
      <c r="V18" s="115"/>
      <c r="W18" s="115"/>
      <c r="X18" s="114"/>
      <c r="Y18" s="114"/>
      <c r="Z18" s="115"/>
      <c r="AA18" s="115"/>
      <c r="AB18" s="115"/>
      <c r="AC18" s="115"/>
      <c r="AD18" s="115"/>
      <c r="AE18" s="114"/>
      <c r="AF18" s="114"/>
      <c r="AG18" s="115"/>
      <c r="AH18" s="108"/>
      <c r="AI18" s="108"/>
      <c r="AJ18" s="108"/>
      <c r="AK18" s="108"/>
      <c r="AL18" s="108"/>
      <c r="AM18" s="108"/>
      <c r="AN18" s="108"/>
    </row>
    <row r="19">
      <c r="A19" s="108">
        <v>7</v>
      </c>
      <c r="B19" s="113" t="str">
        <f>VLOOKUP($A19,Сотрудники!$A$3:$L$1202,2,0)</f>
        <v xml:space="preserve">Гайнуллин Закван</v>
      </c>
      <c r="C19" s="113" t="str">
        <f>VLOOKUP($A19,Сотрудники!$A$3:$L$1202,8,0)</f>
        <v>Екатеринбург</v>
      </c>
      <c r="D19" s="114"/>
      <c r="E19" s="115"/>
      <c r="F19" s="115"/>
      <c r="G19" s="115"/>
      <c r="H19" s="115"/>
      <c r="I19" s="115"/>
      <c r="J19" s="114"/>
      <c r="K19" s="114"/>
      <c r="L19" s="115"/>
      <c r="M19" s="115"/>
      <c r="N19" s="115"/>
      <c r="O19" s="115"/>
      <c r="P19" s="115"/>
      <c r="Q19" s="114"/>
      <c r="R19" s="114"/>
      <c r="S19" s="115"/>
      <c r="T19" s="115"/>
      <c r="U19" s="115"/>
      <c r="V19" s="115"/>
      <c r="W19" s="115"/>
      <c r="X19" s="114"/>
      <c r="Y19" s="114"/>
      <c r="Z19" s="115"/>
      <c r="AA19" s="115"/>
      <c r="AB19" s="115"/>
      <c r="AC19" s="115"/>
      <c r="AD19" s="115"/>
      <c r="AE19" s="114"/>
      <c r="AF19" s="114"/>
      <c r="AG19" s="115"/>
      <c r="AH19" s="108"/>
      <c r="AI19" s="108"/>
      <c r="AJ19" s="108"/>
      <c r="AK19" s="108"/>
      <c r="AL19" s="108"/>
      <c r="AM19" s="108"/>
      <c r="AN19" s="108"/>
    </row>
    <row r="2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</row>
    <row r="21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</row>
    <row r="2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</row>
    <row r="23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4" workbookViewId="0" zoomScale="85">
      <selection activeCell="B75" activeCellId="0" sqref="B7:B75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3.1992187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669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Таблица25678910111213141516[[#This Row],[Итого кол-во рабочих часов]]/8</f>
        <v>22</v>
      </c>
      <c r="G5" s="126"/>
      <c r="H5" s="126">
        <v>176</v>
      </c>
      <c r="I5" s="127" t="e">
        <f>VLOOKUP($A5,Сотрудники!$A$3:$L$1202,14,0)</f>
        <v>#REF!</v>
      </c>
      <c r="J5" s="128" t="e">
        <f t="shared" ref="J5:J62" si="196">I5/8</f>
        <v>#REF!</v>
      </c>
      <c r="K5" s="129" t="e">
        <f t="shared" ref="K5:K62" si="197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Таблица25678910111213141516[[#This Row],[Итого кол-во рабочих часов]]/8</f>
        <v>17</v>
      </c>
      <c r="G6" s="126">
        <v>7</v>
      </c>
      <c r="H6" s="126">
        <v>136</v>
      </c>
      <c r="I6" s="127" t="e">
        <f>VLOOKUP($A6,Сотрудники!$A$3:$L$1202,14,0)</f>
        <v>#REF!</v>
      </c>
      <c r="J6" s="128" t="e">
        <f t="shared" si="196"/>
        <v>#REF!</v>
      </c>
      <c r="K6" s="129" t="e">
        <f t="shared" si="197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Таблица25678910111213141516[[#This Row],[Итого кол-во рабочих часов]]/8</f>
        <v>22</v>
      </c>
      <c r="G7" s="131"/>
      <c r="H7" s="126">
        <v>176</v>
      </c>
      <c r="I7" s="127" t="e">
        <f>VLOOKUP($A7,Сотрудники!$A$3:$L$1202,14,0)</f>
        <v>#REF!</v>
      </c>
      <c r="J7" s="128" t="e">
        <f t="shared" si="196"/>
        <v>#REF!</v>
      </c>
      <c r="K7" s="129" t="e">
        <f t="shared" si="197"/>
        <v>#REF!</v>
      </c>
    </row>
    <row r="8" ht="33">
      <c r="A8" s="135">
        <v>5</v>
      </c>
      <c r="B8" s="125" t="str">
        <f>VLOOKUP($A8,Сотрудники!$A$3:$L$1202,2,0)</f>
        <v xml:space="preserve">Яковлев Дмитрий</v>
      </c>
      <c r="C8" s="125" t="str">
        <f>VLOOKUP($A8,Сотрудники!$A$3:$L$1202,9,0)</f>
        <v xml:space="preserve">Кредиты наличными 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Таблица25678910111213141516[[#This Row],[Итого кол-во рабочих часов]]/8</f>
        <v>22</v>
      </c>
      <c r="G8" s="131"/>
      <c r="H8" s="126">
        <v>176</v>
      </c>
      <c r="I8" s="127" t="e">
        <f>VLOOKUP($A8,Сотрудники!$A$3:$L$1202,14,0)</f>
        <v>#REF!</v>
      </c>
      <c r="J8" s="128" t="e">
        <f t="shared" si="196"/>
        <v>#REF!</v>
      </c>
      <c r="K8" s="132" t="e">
        <f t="shared" si="197"/>
        <v>#REF!</v>
      </c>
    </row>
    <row r="9" ht="33">
      <c r="A9" s="135">
        <v>8</v>
      </c>
      <c r="B9" s="125" t="str">
        <f>VLOOKUP($A9,Сотрудники!$A$3:$L$1202,2,0)</f>
        <v xml:space="preserve">Хохлова Крестина</v>
      </c>
      <c r="C9" s="125" t="str">
        <f>VLOOKUP($A9,Сотрудники!$A$3:$L$1202,9,0)</f>
        <v xml:space="preserve">Ресурсное планирование</v>
      </c>
      <c r="D9" s="125">
        <f>VLOOKUP($A9,Сотрудники!$A$3:$L$1202,10,0)</f>
        <v>0.14999999999999999</v>
      </c>
      <c r="E9" s="136">
        <f>VLOOKUP($A9,Сотрудники!$A$3:$L$1202,11,0)</f>
        <v>150000</v>
      </c>
      <c r="F9" s="126">
        <f>H9/8</f>
        <v>22</v>
      </c>
      <c r="G9" s="131"/>
      <c r="H9" s="131">
        <v>176</v>
      </c>
      <c r="I9" s="127" t="e">
        <f>VLOOKUP($A9,Сотрудники!$A$3:$L$1202,14,0)</f>
        <v>#REF!</v>
      </c>
      <c r="J9" s="128" t="e">
        <f t="shared" si="196"/>
        <v>#REF!</v>
      </c>
      <c r="K9" s="132" t="e">
        <f t="shared" si="197"/>
        <v>#REF!</v>
      </c>
    </row>
    <row r="10" ht="49.5">
      <c r="A10" s="135">
        <v>9</v>
      </c>
      <c r="B10" s="125" t="str">
        <f>VLOOKUP($A10,Сотрудники!$A$3:$L$1202,2,0)</f>
        <v xml:space="preserve">Пойш Виталий</v>
      </c>
      <c r="C10" s="125" t="str">
        <f>VLOOKUP($A10,Сотрудники!$A$3:$L$1202,9,0)</f>
        <v xml:space="preserve">Единое окно сотрудника ЕОС ФЛ</v>
      </c>
      <c r="D10" s="125">
        <f>VLOOKUP($A10,Сотрудники!$A$3:$L$1202,10,0)</f>
        <v>0</v>
      </c>
      <c r="E10" s="125">
        <f>VLOOKUP($A10,Сотрудники!$A$3:$L$1202,11,0)</f>
        <v>303500</v>
      </c>
      <c r="F10" s="126">
        <f t="shared" ref="F10:F73" si="198">H10/8</f>
        <v>22</v>
      </c>
      <c r="G10" s="131"/>
      <c r="H10" s="131">
        <v>176</v>
      </c>
      <c r="I10" s="127" t="e">
        <f>VLOOKUP($A10,Сотрудники!$A$3:$L$1202,14,0)</f>
        <v>#REF!</v>
      </c>
      <c r="J10" s="128" t="e">
        <f t="shared" si="196"/>
        <v>#REF!</v>
      </c>
      <c r="K10" s="132" t="e">
        <f t="shared" si="197"/>
        <v>#REF!</v>
      </c>
    </row>
    <row r="11">
      <c r="A11" s="135">
        <v>10</v>
      </c>
      <c r="B11" s="125" t="str">
        <f>VLOOKUP($A11,Сотрудники!$A$3:$L$1202,2,0)</f>
        <v xml:space="preserve">Офицеров Дмитрий</v>
      </c>
      <c r="C11" s="125" t="str">
        <f>VLOOKUP($A11,Сотрудники!$A$3:$L$1202,9,0)</f>
        <v>приземление</v>
      </c>
      <c r="D11" s="125">
        <f>VLOOKUP($A11,Сотрудники!$A$3:$L$1202,10,0)</f>
        <v>0</v>
      </c>
      <c r="E11" s="125">
        <f>VLOOKUP($A11,Сотрудники!$A$3:$L$1202,11,0)</f>
        <v>218400</v>
      </c>
      <c r="F11" s="126">
        <f t="shared" si="198"/>
        <v>22</v>
      </c>
      <c r="G11" s="131"/>
      <c r="H11" s="131">
        <v>176</v>
      </c>
      <c r="I11" s="127" t="e">
        <f>VLOOKUP($A11,Сотрудники!$A$3:$L$1202,14,0)</f>
        <v>#REF!</v>
      </c>
      <c r="J11" s="128" t="e">
        <f t="shared" si="196"/>
        <v>#REF!</v>
      </c>
      <c r="K11" s="132" t="e">
        <f t="shared" si="197"/>
        <v>#REF!</v>
      </c>
    </row>
    <row r="12" ht="49.5">
      <c r="A12" s="135">
        <v>11</v>
      </c>
      <c r="B12" s="125" t="str">
        <f>VLOOKUP($A12,Сотрудники!$A$3:$L$1202,2,0)</f>
        <v xml:space="preserve">Муштекенов Тимур</v>
      </c>
      <c r="C12" s="125" t="str">
        <f>VLOOKUP($A12,Сотрудники!$A$3:$L$1202,9,0)</f>
        <v xml:space="preserve">Loan Manager/ Кредитный конвейер</v>
      </c>
      <c r="D12" s="125">
        <f>VLOOKUP($A12,Сотрудники!$A$3:$L$1202,10,0)</f>
        <v>0</v>
      </c>
      <c r="E12" s="125">
        <f>VLOOKUP($A12,Сотрудники!$A$3:$L$1202,11,0)</f>
        <v>0</v>
      </c>
      <c r="F12" s="126">
        <f t="shared" si="198"/>
        <v>22</v>
      </c>
      <c r="G12" s="131"/>
      <c r="H12" s="131">
        <v>176</v>
      </c>
      <c r="I12" s="127" t="e">
        <f>VLOOKUP($A12,Сотрудники!$A$3:$L$1202,14,0)</f>
        <v>#REF!</v>
      </c>
      <c r="J12" s="128" t="e">
        <f t="shared" si="196"/>
        <v>#REF!</v>
      </c>
      <c r="K12" s="132" t="e">
        <f t="shared" si="197"/>
        <v>#REF!</v>
      </c>
    </row>
    <row r="13">
      <c r="A13" s="135">
        <v>13</v>
      </c>
      <c r="B13" s="125" t="str">
        <f>VLOOKUP($A13,Сотрудники!$A$3:$L$1202,2,0)</f>
        <v xml:space="preserve">Богданов Михаил</v>
      </c>
      <c r="C13" s="125" t="str">
        <f>VLOOKUP($A13,Сотрудники!$A$3:$L$1202,9,0)</f>
        <v xml:space="preserve">LM Риски</v>
      </c>
      <c r="D13" s="125">
        <f>VLOOKUP($A13,Сотрудники!$A$3:$L$1202,10,0)</f>
        <v>0</v>
      </c>
      <c r="E13" s="125">
        <f>VLOOKUP($A13,Сотрудники!$A$3:$L$1202,11,0)</f>
        <v>0</v>
      </c>
      <c r="F13" s="126">
        <f t="shared" si="198"/>
        <v>22</v>
      </c>
      <c r="G13" s="131"/>
      <c r="H13" s="131">
        <v>176</v>
      </c>
      <c r="I13" s="127" t="e">
        <f>VLOOKUP($A13,Сотрудники!$A$3:$L$1202,14,0)</f>
        <v>#REF!</v>
      </c>
      <c r="J13" s="128" t="e">
        <f t="shared" si="196"/>
        <v>#REF!</v>
      </c>
      <c r="K13" s="132" t="e">
        <f t="shared" si="197"/>
        <v>#REF!</v>
      </c>
    </row>
    <row r="14">
      <c r="A14" s="135">
        <v>14</v>
      </c>
      <c r="B14" s="125" t="str">
        <f>VLOOKUP($A14,Сотрудники!$A$3:$L$1202,2,0)</f>
        <v xml:space="preserve">Смирнова Екатерина</v>
      </c>
      <c r="C14" s="125" t="str">
        <f>VLOOKUP($A14,Сотрудники!$A$3:$L$1202,9,0)</f>
        <v>Tableau</v>
      </c>
      <c r="D14" s="125">
        <f>VLOOKUP($A14,Сотрудники!$A$3:$L$1202,10,0)</f>
        <v>0</v>
      </c>
      <c r="E14" s="125">
        <f>VLOOKUP($A14,Сотрудники!$A$3:$L$1202,11,0)</f>
        <v>0</v>
      </c>
      <c r="F14" s="126">
        <f t="shared" si="198"/>
        <v>21</v>
      </c>
      <c r="G14" s="131">
        <v>1</v>
      </c>
      <c r="H14" s="131">
        <v>168</v>
      </c>
      <c r="I14" s="127" t="e">
        <f>VLOOKUP($A14,Сотрудники!$A$3:$L$1202,14,0)</f>
        <v>#REF!</v>
      </c>
      <c r="J14" s="128" t="e">
        <f t="shared" si="196"/>
        <v>#REF!</v>
      </c>
      <c r="K14" s="132" t="e">
        <f t="shared" si="197"/>
        <v>#REF!</v>
      </c>
    </row>
    <row r="15" s="119" customFormat="1" ht="33">
      <c r="A15" s="135">
        <v>15</v>
      </c>
      <c r="B15" s="125" t="str">
        <f>VLOOKUP($A15,Сотрудники!$A$3:$L$1202,2,0)</f>
        <v xml:space="preserve">Герасимова Елизавета</v>
      </c>
      <c r="C15" s="125" t="str">
        <f>VLOOKUP($A15,Сотрудники!$A$3:$L$1202,9,0)</f>
        <v xml:space="preserve">Ресурсное планирование</v>
      </c>
      <c r="D15" s="125">
        <f>VLOOKUP($A15,Сотрудники!$A$3:$L$1202,10,0)</f>
        <v>0.14999999999999999</v>
      </c>
      <c r="E15" s="125">
        <f>VLOOKUP($A15,Сотрудники!$A$3:$L$1202,11,0)</f>
        <v>150000</v>
      </c>
      <c r="F15" s="126">
        <f t="shared" si="198"/>
        <v>12</v>
      </c>
      <c r="G15" s="131">
        <v>12</v>
      </c>
      <c r="H15" s="131">
        <v>96</v>
      </c>
      <c r="I15" s="127" t="e">
        <f>VLOOKUP($A15,Сотрудники!$A$3:$L$1202,14,0)</f>
        <v>#REF!</v>
      </c>
      <c r="J15" s="128" t="e">
        <f t="shared" si="196"/>
        <v>#REF!</v>
      </c>
      <c r="K15" s="132" t="e">
        <f t="shared" si="197"/>
        <v>#REF!</v>
      </c>
    </row>
    <row r="16" s="119" customFormat="1" ht="33">
      <c r="A16" s="135">
        <v>16</v>
      </c>
      <c r="B16" s="125" t="str">
        <f>VLOOKUP($A16,Сотрудники!$A$3:$L$1202,2,0)</f>
        <v xml:space="preserve">Абдуллаева Анжелика</v>
      </c>
      <c r="C16" s="125" t="str">
        <f>VLOOKUP($A16,Сотрудники!$A$3:$L$1202,9,0)</f>
        <v xml:space="preserve">Ресурсное планирование</v>
      </c>
      <c r="D16" s="125">
        <f>VLOOKUP($A16,Сотрудники!$A$3:$L$1202,10,0)</f>
        <v>0</v>
      </c>
      <c r="E16" s="125">
        <f>VLOOKUP($A16,Сотрудники!$A$3:$L$1202,11,0)</f>
        <v>0</v>
      </c>
      <c r="F16" s="126">
        <f t="shared" si="198"/>
        <v>16</v>
      </c>
      <c r="G16" s="131">
        <v>8</v>
      </c>
      <c r="H16" s="131">
        <v>128</v>
      </c>
      <c r="I16" s="127" t="e">
        <f>VLOOKUP($A16,Сотрудники!$A$3:$L$1202,14,0)</f>
        <v>#REF!</v>
      </c>
      <c r="J16" s="128" t="e">
        <f t="shared" si="196"/>
        <v>#REF!</v>
      </c>
      <c r="K16" s="132" t="e">
        <f t="shared" si="197"/>
        <v>#REF!</v>
      </c>
    </row>
    <row r="17" s="119" customFormat="1" ht="66">
      <c r="A17" s="135">
        <v>17</v>
      </c>
      <c r="B17" s="125" t="str">
        <f>VLOOKUP($A17,Сотрудники!$A$3:$L$1202,2,0)</f>
        <v xml:space="preserve">Наймушин Евгений</v>
      </c>
      <c r="C17" s="125" t="str">
        <f>VLOOKUP($A17,Сотрудники!$A$3:$L$1202,9,0)</f>
        <v xml:space="preserve">МАПЛ (Модуль автоматизации программ лояльности)</v>
      </c>
      <c r="D17" s="125">
        <f>VLOOKUP($A17,Сотрудники!$A$3:$L$1202,10,0)</f>
        <v>0</v>
      </c>
      <c r="E17" s="125">
        <f>VLOOKUP($A17,Сотрудники!$A$3:$L$1202,11,0)</f>
        <v>344900</v>
      </c>
      <c r="F17" s="126">
        <f t="shared" si="198"/>
        <v>22</v>
      </c>
      <c r="G17" s="131"/>
      <c r="H17" s="131">
        <v>176</v>
      </c>
      <c r="I17" s="127" t="e">
        <f>VLOOKUP($A17,Сотрудники!$A$3:$L$1202,14,0)</f>
        <v>#REF!</v>
      </c>
      <c r="J17" s="128" t="e">
        <f t="shared" si="196"/>
        <v>#REF!</v>
      </c>
      <c r="K17" s="132" t="e">
        <f t="shared" si="197"/>
        <v>#REF!</v>
      </c>
    </row>
    <row r="18" s="119" customFormat="1">
      <c r="A18" s="135">
        <v>19</v>
      </c>
      <c r="B18" s="125" t="str">
        <f>VLOOKUP($A18,Сотрудники!$A$3:$L$1202,2,0)</f>
        <v xml:space="preserve">Лопатин Максим</v>
      </c>
      <c r="C18" s="125">
        <f>VLOOKUP($A18,Сотрудники!$A$3:$L$1202,9,0)</f>
        <v>0</v>
      </c>
      <c r="D18" s="125">
        <f>VLOOKUP($A18,Сотрудники!$A$3:$L$1202,10,0)</f>
        <v>0</v>
      </c>
      <c r="E18" s="136">
        <f>VLOOKUP($A18,Сотрудники!$A$3:$L$1202,11,0)</f>
        <v>0</v>
      </c>
      <c r="F18" s="126">
        <f t="shared" si="198"/>
        <v>22</v>
      </c>
      <c r="G18" s="131"/>
      <c r="H18" s="131">
        <v>176</v>
      </c>
      <c r="I18" s="127" t="e">
        <f>VLOOKUP($A18,Сотрудники!$A$3:$L$1202,14,0)</f>
        <v>#REF!</v>
      </c>
      <c r="J18" s="128" t="e">
        <f t="shared" si="196"/>
        <v>#REF!</v>
      </c>
      <c r="K18" s="132" t="e">
        <f t="shared" si="197"/>
        <v>#REF!</v>
      </c>
    </row>
    <row r="19" s="119" customFormat="1">
      <c r="A19" s="135">
        <v>21</v>
      </c>
      <c r="B19" s="125" t="str">
        <f>VLOOKUP($A19,Сотрудники!$A$3:$L$1202,2,0)</f>
        <v xml:space="preserve">Шимберев Борис</v>
      </c>
      <c r="C19" s="125">
        <f>VLOOKUP($A19,Сотрудники!$A$3:$L$1202,9,0)</f>
        <v>0</v>
      </c>
      <c r="D19" s="125">
        <f>VLOOKUP($A19,Сотрудники!$A$3:$L$1202,10,0)</f>
        <v>0</v>
      </c>
      <c r="E19" s="125">
        <f>VLOOKUP($A19,Сотрудники!$A$3:$L$1202,11,0)</f>
        <v>0</v>
      </c>
      <c r="F19" s="126">
        <f t="shared" si="198"/>
        <v>20</v>
      </c>
      <c r="G19" s="131">
        <v>2</v>
      </c>
      <c r="H19" s="131">
        <v>160</v>
      </c>
      <c r="I19" s="127" t="e">
        <f>VLOOKUP($A19,Сотрудники!$A$3:$L$1202,14,0)</f>
        <v>#REF!</v>
      </c>
      <c r="J19" s="128" t="e">
        <f t="shared" si="196"/>
        <v>#REF!</v>
      </c>
      <c r="K19" s="132" t="e">
        <f t="shared" si="197"/>
        <v>#REF!</v>
      </c>
    </row>
    <row r="20" s="119" customFormat="1">
      <c r="A20" s="135">
        <v>22</v>
      </c>
      <c r="B20" s="125" t="str">
        <f>VLOOKUP($A20,Сотрудники!$A$3:$L$1202,2,0)</f>
        <v xml:space="preserve">Виштак Татьяна</v>
      </c>
      <c r="C20" s="125" t="str">
        <f>VLOOKUP($A20,Сотрудники!$A$3:$L$1202,9,0)</f>
        <v>приземление</v>
      </c>
      <c r="D20" s="125">
        <f>VLOOKUP($A20,Сотрудники!$A$3:$L$1202,10,0)</f>
        <v>0</v>
      </c>
      <c r="E20" s="125" t="str">
        <f>VLOOKUP($A20,Сотрудники!$A$3:$L$1202,11,0)</f>
        <v xml:space="preserve">310 400 </v>
      </c>
      <c r="F20" s="126">
        <f t="shared" si="198"/>
        <v>22</v>
      </c>
      <c r="G20" s="131"/>
      <c r="H20" s="131">
        <v>176</v>
      </c>
      <c r="I20" s="127" t="e">
        <f>VLOOKUP($A20,Сотрудники!$A$3:$L$1202,14,0)</f>
        <v>#REF!</v>
      </c>
      <c r="J20" s="128" t="e">
        <f t="shared" si="196"/>
        <v>#REF!</v>
      </c>
      <c r="K20" s="132" t="e">
        <f t="shared" si="197"/>
        <v>#REF!</v>
      </c>
    </row>
    <row r="21" s="119" customFormat="1">
      <c r="A21" s="135">
        <v>23</v>
      </c>
      <c r="B21" s="125" t="str">
        <f>VLOOKUP($A21,Сотрудники!$A$3:$L$1202,2,0)</f>
        <v xml:space="preserve">Путилов Александр</v>
      </c>
      <c r="C21" s="125">
        <f>VLOOKUP($A21,Сотрудники!$A$3:$L$1202,9,0)</f>
        <v>0</v>
      </c>
      <c r="D21" s="125">
        <f>VLOOKUP($A21,Сотрудники!$A$3:$L$1202,10,0)</f>
        <v>0</v>
      </c>
      <c r="E21" s="125">
        <f>VLOOKUP($A21,Сотрудники!$A$3:$L$1202,11,0)</f>
        <v>303500</v>
      </c>
      <c r="F21" s="126">
        <f t="shared" si="198"/>
        <v>22</v>
      </c>
      <c r="G21" s="131"/>
      <c r="H21" s="131">
        <v>176</v>
      </c>
      <c r="I21" s="127" t="e">
        <f>VLOOKUP($A21,Сотрудники!$A$3:$L$1202,14,0)</f>
        <v>#REF!</v>
      </c>
      <c r="J21" s="128" t="e">
        <f t="shared" si="196"/>
        <v>#REF!</v>
      </c>
      <c r="K21" s="132" t="e">
        <f t="shared" si="197"/>
        <v>#REF!</v>
      </c>
    </row>
    <row r="22" s="119" customFormat="1" ht="33">
      <c r="A22" s="135">
        <v>24</v>
      </c>
      <c r="B22" s="125" t="str">
        <f>VLOOKUP($A22,Сотрудники!$A$3:$L$1202,2,0)</f>
        <v xml:space="preserve">Цыганкова Анастасия</v>
      </c>
      <c r="C22" s="125" t="str">
        <f>VLOOKUP($A22,Сотрудники!$A$3:$L$1202,9,0)</f>
        <v xml:space="preserve">Ресурсное планирование</v>
      </c>
      <c r="D22" s="125">
        <f>VLOOKUP($A22,Сотрудники!$A$3:$L$1202,10,0)</f>
        <v>0.14999999999999999</v>
      </c>
      <c r="E22" s="125">
        <f>VLOOKUP($A22,Сотрудники!$A$3:$L$1202,11,0)</f>
        <v>150000</v>
      </c>
      <c r="F22" s="126">
        <f t="shared" si="198"/>
        <v>22</v>
      </c>
      <c r="G22" s="131"/>
      <c r="H22" s="131">
        <v>176</v>
      </c>
      <c r="I22" s="127" t="e">
        <f>VLOOKUP($A22,Сотрудники!$A$3:$L$1202,14,0)</f>
        <v>#REF!</v>
      </c>
      <c r="J22" s="128" t="e">
        <f t="shared" si="196"/>
        <v>#REF!</v>
      </c>
      <c r="K22" s="132" t="e">
        <f t="shared" si="197"/>
        <v>#REF!</v>
      </c>
    </row>
    <row r="23" s="119" customFormat="1">
      <c r="A23" s="135">
        <v>25</v>
      </c>
      <c r="B23" s="125" t="str">
        <f>VLOOKUP($A23,Сотрудники!$A$3:$L$1202,2,0)</f>
        <v xml:space="preserve">Беседин Игорь</v>
      </c>
      <c r="C23" s="125" t="str">
        <f>VLOOKUP($A23,Сотрудники!$A$3:$L$1202,9,0)</f>
        <v>приземление</v>
      </c>
      <c r="D23" s="125">
        <f>VLOOKUP($A23,Сотрудники!$A$3:$L$1202,10,0)</f>
        <v>0</v>
      </c>
      <c r="E23" s="125">
        <f>VLOOKUP($A23,Сотрудники!$A$3:$L$1202,11,0)</f>
        <v>310000</v>
      </c>
      <c r="F23" s="126">
        <f t="shared" si="198"/>
        <v>22</v>
      </c>
      <c r="G23" s="131"/>
      <c r="H23" s="131">
        <v>176</v>
      </c>
      <c r="I23" s="127" t="e">
        <f>VLOOKUP($A23,Сотрудники!$A$3:$L$1202,14,0)</f>
        <v>#REF!</v>
      </c>
      <c r="J23" s="128" t="e">
        <f t="shared" si="196"/>
        <v>#REF!</v>
      </c>
      <c r="K23" s="132" t="e">
        <f t="shared" si="197"/>
        <v>#REF!</v>
      </c>
    </row>
    <row r="24" s="119" customFormat="1" ht="33">
      <c r="A24" s="135">
        <v>26</v>
      </c>
      <c r="B24" s="125" t="str">
        <f>VLOOKUP($A24,Сотрудники!$A$3:$L$1202,2,0)</f>
        <v xml:space="preserve">Молчанов Роман</v>
      </c>
      <c r="C24" s="125" t="str">
        <f>VLOOKUP($A24,Сотрудники!$A$3:$L$1202,9,0)</f>
        <v xml:space="preserve">Кредиты наличными </v>
      </c>
      <c r="D24" s="125">
        <f>VLOOKUP($A24,Сотрудники!$A$3:$L$1202,10,0)</f>
        <v>0</v>
      </c>
      <c r="E24" s="125">
        <f>VLOOKUP($A24,Сотрудники!$A$3:$L$1202,11,0)</f>
        <v>300000</v>
      </c>
      <c r="F24" s="126">
        <f t="shared" si="198"/>
        <v>22</v>
      </c>
      <c r="G24" s="131"/>
      <c r="H24" s="131">
        <v>176</v>
      </c>
      <c r="I24" s="127" t="e">
        <f>VLOOKUP($A24,Сотрудники!$A$3:$L$1202,14,0)</f>
        <v>#REF!</v>
      </c>
      <c r="J24" s="128" t="e">
        <f t="shared" si="196"/>
        <v>#REF!</v>
      </c>
      <c r="K24" s="132" t="e">
        <f t="shared" si="197"/>
        <v>#REF!</v>
      </c>
    </row>
    <row r="25" s="119" customFormat="1">
      <c r="A25" s="135">
        <v>27</v>
      </c>
      <c r="B25" s="125" t="str">
        <f>VLOOKUP($A25,Сотрудники!$A$3:$L$1202,2,0)</f>
        <v xml:space="preserve">Пузанов Андрей</v>
      </c>
      <c r="C25" s="125">
        <f>VLOOKUP($A25,Сотрудники!$A$3:$L$1202,9,0)</f>
        <v>0</v>
      </c>
      <c r="D25" s="125">
        <f>VLOOKUP($A25,Сотрудники!$A$3:$L$1202,10,0)</f>
        <v>0</v>
      </c>
      <c r="E25" s="125">
        <f>VLOOKUP($A25,Сотрудники!$A$3:$L$1202,11,0)</f>
        <v>0</v>
      </c>
      <c r="F25" s="126">
        <f t="shared" si="198"/>
        <v>22</v>
      </c>
      <c r="G25" s="131"/>
      <c r="H25" s="131">
        <v>176</v>
      </c>
      <c r="I25" s="127" t="e">
        <f>VLOOKUP($A25,Сотрудники!$A$3:$L$1202,14,0)</f>
        <v>#REF!</v>
      </c>
      <c r="J25" s="128" t="e">
        <f t="shared" si="196"/>
        <v>#REF!</v>
      </c>
      <c r="K25" s="132" t="e">
        <f t="shared" si="197"/>
        <v>#REF!</v>
      </c>
    </row>
    <row r="26" s="119" customFormat="1" ht="66">
      <c r="A26" s="135">
        <v>28</v>
      </c>
      <c r="B26" s="125" t="str">
        <f>VLOOKUP($A26,Сотрудники!$A$3:$L$1202,2,0)</f>
        <v xml:space="preserve">Хотулев Дмитрий</v>
      </c>
      <c r="C26" s="125" t="str">
        <f>VLOOKUP($A26,Сотрудники!$A$3:$L$1202,9,0)</f>
        <v xml:space="preserve">Платежи юридических лиц (Малый и средний бизнес)</v>
      </c>
      <c r="D26" s="125">
        <f>VLOOKUP($A26,Сотрудники!$A$3:$L$1202,10,0)</f>
        <v>0</v>
      </c>
      <c r="E26" s="125">
        <f>VLOOKUP($A26,Сотрудники!$A$3:$L$1202,11,0)</f>
        <v>0</v>
      </c>
      <c r="F26" s="126">
        <f t="shared" si="198"/>
        <v>22</v>
      </c>
      <c r="G26" s="131"/>
      <c r="H26" s="131">
        <v>176</v>
      </c>
      <c r="I26" s="127" t="e">
        <f>VLOOKUP($A26,Сотрудники!$A$3:$L$1202,14,0)</f>
        <v>#REF!</v>
      </c>
      <c r="J26" s="128" t="e">
        <f t="shared" si="196"/>
        <v>#REF!</v>
      </c>
      <c r="K26" s="132" t="e">
        <f t="shared" si="197"/>
        <v>#REF!</v>
      </c>
    </row>
    <row r="27" s="119" customFormat="1">
      <c r="A27" s="135">
        <v>30</v>
      </c>
      <c r="B27" s="125" t="str">
        <f>VLOOKUP($A27,Сотрудники!$A$3:$L$1202,2,0)</f>
        <v xml:space="preserve">Тарасов Алексей</v>
      </c>
      <c r="C27" s="125">
        <f>VLOOKUP($A27,Сотрудники!$A$3:$L$1202,9,0)</f>
        <v>0</v>
      </c>
      <c r="D27" s="125">
        <f>VLOOKUP($A27,Сотрудники!$A$3:$L$1202,10,0)</f>
        <v>0</v>
      </c>
      <c r="E27" s="125">
        <f>VLOOKUP($A27,Сотрудники!$A$3:$L$1202,11,0)</f>
        <v>248000</v>
      </c>
      <c r="F27" s="126">
        <f t="shared" si="198"/>
        <v>22</v>
      </c>
      <c r="G27" s="131"/>
      <c r="H27" s="131">
        <v>176</v>
      </c>
      <c r="I27" s="127" t="e">
        <f>VLOOKUP($A27,Сотрудники!$A$3:$L$1202,14,0)</f>
        <v>#REF!</v>
      </c>
      <c r="J27" s="128" t="e">
        <f t="shared" si="196"/>
        <v>#REF!</v>
      </c>
      <c r="K27" s="132" t="e">
        <f t="shared" si="197"/>
        <v>#REF!</v>
      </c>
    </row>
    <row r="28" s="119" customFormat="1">
      <c r="A28" s="135">
        <v>31</v>
      </c>
      <c r="B28" s="125" t="str">
        <f>VLOOKUP($A28,Сотрудники!$A$3:$L$1202,2,0)</f>
        <v xml:space="preserve">Саринков Андрей</v>
      </c>
      <c r="C28" s="125">
        <f>VLOOKUP($A28,Сотрудники!$A$3:$L$1202,9,0)</f>
        <v>0</v>
      </c>
      <c r="D28" s="125">
        <f>VLOOKUP($A28,Сотрудники!$A$3:$L$1202,10,0)</f>
        <v>0</v>
      </c>
      <c r="E28" s="125">
        <f>VLOOKUP($A28,Сотрудники!$A$3:$L$1202,11,0)</f>
        <v>0</v>
      </c>
      <c r="F28" s="126">
        <f t="shared" si="198"/>
        <v>22</v>
      </c>
      <c r="G28" s="131"/>
      <c r="H28" s="131">
        <v>176</v>
      </c>
      <c r="I28" s="127" t="e">
        <f>VLOOKUP($A28,Сотрудники!$A$3:$L$1202,14,0)</f>
        <v>#REF!</v>
      </c>
      <c r="J28" s="128" t="e">
        <f t="shared" si="196"/>
        <v>#REF!</v>
      </c>
      <c r="K28" s="132" t="e">
        <f t="shared" si="197"/>
        <v>#REF!</v>
      </c>
    </row>
    <row r="29" s="119" customFormat="1">
      <c r="A29" s="135">
        <v>33</v>
      </c>
      <c r="B29" s="125" t="str">
        <f>VLOOKUP($A29,Сотрудники!$A$3:$L$1202,2,0)</f>
        <v xml:space="preserve">Киевский Сергей</v>
      </c>
      <c r="C29" s="125">
        <f>VLOOKUP($A29,Сотрудники!$A$3:$L$1202,9,0)</f>
        <v>0</v>
      </c>
      <c r="D29" s="125">
        <f>VLOOKUP($A29,Сотрудники!$A$3:$L$1202,10,0)</f>
        <v>0</v>
      </c>
      <c r="E29" s="125">
        <f>VLOOKUP($A29,Сотрудники!$A$3:$L$1202,11,0)</f>
        <v>0</v>
      </c>
      <c r="F29" s="126">
        <f t="shared" si="198"/>
        <v>10</v>
      </c>
      <c r="G29" s="131">
        <v>14</v>
      </c>
      <c r="H29" s="131">
        <v>80</v>
      </c>
      <c r="I29" s="127" t="e">
        <f>VLOOKUP($A29,Сотрудники!$A$3:$L$1202,14,0)</f>
        <v>#REF!</v>
      </c>
      <c r="J29" s="128" t="e">
        <f t="shared" si="196"/>
        <v>#REF!</v>
      </c>
      <c r="K29" s="132" t="e">
        <f t="shared" si="197"/>
        <v>#REF!</v>
      </c>
    </row>
    <row r="30" s="119" customFormat="1">
      <c r="A30" s="135">
        <v>35</v>
      </c>
      <c r="B30" s="125" t="str">
        <f>VLOOKUP($A30,Сотрудники!$A$3:$L$1202,2,0)</f>
        <v xml:space="preserve">Дмитриев Николай</v>
      </c>
      <c r="C30" s="125">
        <f>VLOOKUP($A30,Сотрудники!$A$3:$L$1202,9,0)</f>
        <v>0</v>
      </c>
      <c r="D30" s="125">
        <f>VLOOKUP($A30,Сотрудники!$A$3:$L$1202,10,0)</f>
        <v>0</v>
      </c>
      <c r="E30" s="125">
        <f>VLOOKUP($A30,Сотрудники!$A$3:$L$1202,11,0)</f>
        <v>0</v>
      </c>
      <c r="F30" s="126">
        <f t="shared" si="198"/>
        <v>21</v>
      </c>
      <c r="G30" s="131">
        <v>1</v>
      </c>
      <c r="H30" s="131">
        <v>168</v>
      </c>
      <c r="I30" s="127" t="e">
        <f>VLOOKUP($A30,Сотрудники!$A$3:$L$1202,14,0)</f>
        <v>#REF!</v>
      </c>
      <c r="J30" s="128" t="e">
        <f t="shared" si="196"/>
        <v>#REF!</v>
      </c>
      <c r="K30" s="132" t="e">
        <f t="shared" si="197"/>
        <v>#REF!</v>
      </c>
    </row>
    <row r="31" s="119" customFormat="1">
      <c r="A31" s="135">
        <v>36</v>
      </c>
      <c r="B31" s="125" t="str">
        <f>VLOOKUP($A31,Сотрудники!$A$3:$L$1202,2,0)</f>
        <v xml:space="preserve">Юркин Николай</v>
      </c>
      <c r="C31" s="125">
        <f>VLOOKUP($A31,Сотрудники!$A$3:$L$1202,9,0)</f>
        <v>0</v>
      </c>
      <c r="D31" s="125">
        <f>VLOOKUP($A31,Сотрудники!$A$3:$L$1202,10,0)</f>
        <v>0</v>
      </c>
      <c r="E31" s="125">
        <f>VLOOKUP($A31,Сотрудники!$A$3:$L$1202,11,0)</f>
        <v>0</v>
      </c>
      <c r="F31" s="126">
        <f t="shared" si="198"/>
        <v>22</v>
      </c>
      <c r="G31" s="131"/>
      <c r="H31" s="131">
        <v>176</v>
      </c>
      <c r="I31" s="127" t="e">
        <f>VLOOKUP($A31,Сотрудники!$A$3:$L$1202,14,0)</f>
        <v>#REF!</v>
      </c>
      <c r="J31" s="128" t="e">
        <f t="shared" si="196"/>
        <v>#REF!</v>
      </c>
      <c r="K31" s="132" t="e">
        <f t="shared" si="197"/>
        <v>#REF!</v>
      </c>
    </row>
    <row r="32" s="119" customFormat="1">
      <c r="A32" s="135">
        <v>37</v>
      </c>
      <c r="B32" s="125" t="str">
        <f>VLOOKUP($A32,Сотрудники!$A$3:$L$1202,2,0)</f>
        <v xml:space="preserve">Ионов Евгений</v>
      </c>
      <c r="C32" s="125">
        <f>VLOOKUP($A32,Сотрудники!$A$3:$L$1202,9,0)</f>
        <v>0</v>
      </c>
      <c r="D32" s="125">
        <f>VLOOKUP($A32,Сотрудники!$A$3:$L$1202,10,0)</f>
        <v>0</v>
      </c>
      <c r="E32" s="125">
        <f>VLOOKUP($A32,Сотрудники!$A$3:$L$1202,11,0)</f>
        <v>0</v>
      </c>
      <c r="F32" s="126">
        <f t="shared" si="198"/>
        <v>22</v>
      </c>
      <c r="G32" s="131"/>
      <c r="H32" s="131">
        <v>176</v>
      </c>
      <c r="I32" s="127" t="e">
        <f>VLOOKUP($A32,Сотрудники!$A$3:$L$1202,14,0)</f>
        <v>#REF!</v>
      </c>
      <c r="J32" s="128" t="e">
        <f t="shared" si="196"/>
        <v>#REF!</v>
      </c>
      <c r="K32" s="132" t="e">
        <f t="shared" si="197"/>
        <v>#REF!</v>
      </c>
    </row>
    <row r="33" s="119" customFormat="1">
      <c r="A33" s="137">
        <v>38</v>
      </c>
      <c r="B33" s="125" t="str">
        <f>VLOOKUP($A33,Сотрудники!$A$3:$L$1202,2,0)</f>
        <v xml:space="preserve">Передков Константин</v>
      </c>
      <c r="C33" s="125">
        <f>VLOOKUP($A33,Сотрудники!$A$3:$L$1202,9,0)</f>
        <v>0</v>
      </c>
      <c r="D33" s="125">
        <f>VLOOKUP($A33,Сотрудники!$A$3:$L$1202,10,0)</f>
        <v>0</v>
      </c>
      <c r="E33" s="125">
        <f>VLOOKUP($A33,Сотрудники!$A$3:$L$1202,11,0)</f>
        <v>253000</v>
      </c>
      <c r="F33" s="126">
        <f t="shared" si="198"/>
        <v>20</v>
      </c>
      <c r="G33" s="131">
        <v>4</v>
      </c>
      <c r="H33" s="131">
        <v>160</v>
      </c>
      <c r="I33" s="127" t="e">
        <f>VLOOKUP($A33,Сотрудники!$A$3:$L$1202,14,0)</f>
        <v>#REF!</v>
      </c>
      <c r="J33" s="128" t="e">
        <f t="shared" si="196"/>
        <v>#REF!</v>
      </c>
      <c r="K33" s="132" t="e">
        <f t="shared" si="197"/>
        <v>#REF!</v>
      </c>
    </row>
    <row r="34" s="119" customFormat="1">
      <c r="A34" s="137">
        <v>40</v>
      </c>
      <c r="B34" s="125" t="str">
        <f>VLOOKUP($A34,Сотрудники!$A$3:$L$1202,2,0)</f>
        <v xml:space="preserve">Томских Виталий</v>
      </c>
      <c r="C34" s="125">
        <f>VLOOKUP($A34,Сотрудники!$A$3:$L$1202,9,0)</f>
        <v>0</v>
      </c>
      <c r="D34" s="125">
        <f>VLOOKUP($A34,Сотрудники!$A$3:$L$1202,10,0)</f>
        <v>0</v>
      </c>
      <c r="E34" s="125">
        <f>VLOOKUP($A34,Сотрудники!$A$3:$L$1202,11,0)</f>
        <v>0</v>
      </c>
      <c r="F34" s="126">
        <f t="shared" si="198"/>
        <v>22</v>
      </c>
      <c r="G34" s="131"/>
      <c r="H34" s="131">
        <v>176</v>
      </c>
      <c r="I34" s="127" t="e">
        <f>VLOOKUP($A34,Сотрудники!$A$3:$L$1202,14,0)</f>
        <v>#REF!</v>
      </c>
      <c r="J34" s="128" t="e">
        <f t="shared" si="196"/>
        <v>#REF!</v>
      </c>
      <c r="K34" s="132" t="e">
        <f t="shared" si="197"/>
        <v>#REF!</v>
      </c>
    </row>
    <row r="35" s="119" customFormat="1">
      <c r="A35" s="137">
        <v>41</v>
      </c>
      <c r="B35" s="125" t="str">
        <f>VLOOKUP($A35,Сотрудники!$A$3:$L$1202,2,0)</f>
        <v xml:space="preserve">Новиков Роман</v>
      </c>
      <c r="C35" s="125">
        <f>VLOOKUP($A35,Сотрудники!$A$3:$L$1202,9,0)</f>
        <v>0</v>
      </c>
      <c r="D35" s="125">
        <f>VLOOKUP($A35,Сотрудники!$A$3:$L$1202,10,0)</f>
        <v>0</v>
      </c>
      <c r="E35" s="125">
        <f>VLOOKUP($A35,Сотрудники!$A$3:$L$1202,11,0)</f>
        <v>0</v>
      </c>
      <c r="F35" s="126">
        <f t="shared" si="198"/>
        <v>22</v>
      </c>
      <c r="G35" s="131"/>
      <c r="H35" s="131">
        <v>176</v>
      </c>
      <c r="I35" s="127" t="e">
        <f>VLOOKUP($A35,Сотрудники!$A$3:$L$1202,14,0)</f>
        <v>#REF!</v>
      </c>
      <c r="J35" s="128" t="e">
        <f t="shared" si="196"/>
        <v>#REF!</v>
      </c>
      <c r="K35" s="132" t="e">
        <f t="shared" si="197"/>
        <v>#REF!</v>
      </c>
    </row>
    <row r="36" s="119" customFormat="1">
      <c r="A36" s="103">
        <v>42</v>
      </c>
      <c r="B36" s="125" t="str">
        <f>VLOOKUP($A36,Сотрудники!$A$3:$L$1202,2,0)</f>
        <v xml:space="preserve">Газизова Вероника</v>
      </c>
      <c r="C36" s="125" t="str">
        <f>VLOOKUP($A36,Сотрудники!$A$3:$L$1202,9,0)</f>
        <v>приземление</v>
      </c>
      <c r="D36" s="125">
        <f>VLOOKUP($A36,Сотрудники!$A$3:$L$1202,10,0)</f>
        <v>0.14999999999999999</v>
      </c>
      <c r="E36" s="125">
        <f>VLOOKUP($A36,Сотрудники!$A$3:$L$1202,11,0)</f>
        <v>285000</v>
      </c>
      <c r="F36" s="126">
        <f t="shared" si="198"/>
        <v>22</v>
      </c>
      <c r="G36" s="131"/>
      <c r="H36" s="131">
        <v>176</v>
      </c>
      <c r="I36" s="127" t="e">
        <f>VLOOKUP($A36,Сотрудники!$A$3:$L$1202,14,0)</f>
        <v>#REF!</v>
      </c>
      <c r="J36" s="128" t="e">
        <f t="shared" si="196"/>
        <v>#REF!</v>
      </c>
      <c r="K36" s="132" t="e">
        <f t="shared" si="197"/>
        <v>#REF!</v>
      </c>
    </row>
    <row r="37" s="119" customFormat="1">
      <c r="A37" s="103">
        <v>43</v>
      </c>
      <c r="B37" s="125" t="str">
        <f>VLOOKUP($A37,Сотрудники!$A$3:$L$1202,2,0)</f>
        <v xml:space="preserve">Титова Наталия</v>
      </c>
      <c r="C37" s="125">
        <f>VLOOKUP($A37,Сотрудники!$A$3:$L$1202,9,0)</f>
        <v>0</v>
      </c>
      <c r="D37" s="125">
        <f>VLOOKUP($A37,Сотрудники!$A$3:$L$1202,10,0)</f>
        <v>0</v>
      </c>
      <c r="E37" s="125">
        <f>VLOOKUP($A37,Сотрудники!$A$3:$L$1202,11,0)</f>
        <v>0</v>
      </c>
      <c r="F37" s="126">
        <f t="shared" si="198"/>
        <v>22</v>
      </c>
      <c r="G37" s="131"/>
      <c r="H37" s="131">
        <v>176</v>
      </c>
      <c r="I37" s="127" t="e">
        <f>VLOOKUP($A37,Сотрудники!$A$3:$L$1202,14,0)</f>
        <v>#REF!</v>
      </c>
      <c r="J37" s="128" t="e">
        <f t="shared" si="196"/>
        <v>#REF!</v>
      </c>
      <c r="K37" s="132" t="e">
        <f t="shared" si="197"/>
        <v>#REF!</v>
      </c>
    </row>
    <row r="38" s="119" customFormat="1">
      <c r="A38" s="103">
        <v>44</v>
      </c>
      <c r="B38" s="125" t="str">
        <f>VLOOKUP($A38,Сотрудники!$A$3:$L$1202,2,0)</f>
        <v xml:space="preserve">Роман Иван</v>
      </c>
      <c r="C38" s="125">
        <f>VLOOKUP($A38,Сотрудники!$A$3:$L$1202,9,0)</f>
        <v>0</v>
      </c>
      <c r="D38" s="125">
        <f>VLOOKUP($A38,Сотрудники!$A$3:$L$1202,10,0)</f>
        <v>0</v>
      </c>
      <c r="E38" s="125">
        <f>VLOOKUP($A38,Сотрудники!$A$3:$L$1202,11,0)</f>
        <v>287400</v>
      </c>
      <c r="F38" s="126">
        <f t="shared" si="198"/>
        <v>22</v>
      </c>
      <c r="G38" s="131"/>
      <c r="H38" s="131">
        <v>176</v>
      </c>
      <c r="I38" s="127" t="e">
        <f>VLOOKUP($A38,Сотрудники!$A$3:$L$1202,14,0)</f>
        <v>#REF!</v>
      </c>
      <c r="J38" s="128" t="e">
        <f t="shared" si="196"/>
        <v>#REF!</v>
      </c>
      <c r="K38" s="132" t="e">
        <f t="shared" si="197"/>
        <v>#REF!</v>
      </c>
    </row>
    <row r="39" s="119" customFormat="1">
      <c r="A39" s="103">
        <v>45</v>
      </c>
      <c r="B39" s="125" t="str">
        <f>VLOOKUP($A39,Сотрудники!$A$3:$L$1202,2,0)</f>
        <v xml:space="preserve">Волошина Виктория</v>
      </c>
      <c r="C39" s="125">
        <f>VLOOKUP($A39,Сотрудники!$A$3:$L$1202,9,0)</f>
        <v>0</v>
      </c>
      <c r="D39" s="125">
        <f>VLOOKUP($A39,Сотрудники!$A$3:$L$1202,10,0)</f>
        <v>0</v>
      </c>
      <c r="E39" s="125">
        <f>VLOOKUP($A39,Сотрудники!$A$3:$L$1202,11,0)</f>
        <v>0</v>
      </c>
      <c r="F39" s="126">
        <f t="shared" si="198"/>
        <v>22</v>
      </c>
      <c r="G39" s="131"/>
      <c r="H39" s="131">
        <v>176</v>
      </c>
      <c r="I39" s="127" t="e">
        <f>VLOOKUP($A39,Сотрудники!$A$3:$L$1202,14,0)</f>
        <v>#REF!</v>
      </c>
      <c r="J39" s="128" t="e">
        <f t="shared" si="196"/>
        <v>#REF!</v>
      </c>
      <c r="K39" s="132" t="e">
        <f t="shared" si="197"/>
        <v>#REF!</v>
      </c>
    </row>
    <row r="40" s="119" customFormat="1">
      <c r="A40" s="103">
        <v>46</v>
      </c>
      <c r="B40" s="125" t="str">
        <f>VLOOKUP($A40,Сотрудники!$A$3:$L$1202,2,0)</f>
        <v xml:space="preserve">Мельников Александр</v>
      </c>
      <c r="C40" s="125">
        <f>VLOOKUP($A40,Сотрудники!$A$3:$L$1202,9,0)</f>
        <v>0</v>
      </c>
      <c r="D40" s="125">
        <f>VLOOKUP($A40,Сотрудники!$A$3:$L$1202,10,0)</f>
        <v>0</v>
      </c>
      <c r="E40" s="125">
        <f>VLOOKUP($A40,Сотрудники!$A$3:$L$1202,11,0)</f>
        <v>269000</v>
      </c>
      <c r="F40" s="126">
        <f t="shared" si="198"/>
        <v>19</v>
      </c>
      <c r="G40" s="131"/>
      <c r="H40" s="131">
        <v>152</v>
      </c>
      <c r="I40" s="127" t="e">
        <f>VLOOKUP($A40,Сотрудники!$A$3:$L$1202,14,0)</f>
        <v>#REF!</v>
      </c>
      <c r="J40" s="128" t="e">
        <f t="shared" si="196"/>
        <v>#REF!</v>
      </c>
      <c r="K40" s="132" t="e">
        <f t="shared" si="197"/>
        <v>#REF!</v>
      </c>
    </row>
    <row r="41" s="119" customFormat="1">
      <c r="A41" s="103">
        <v>47</v>
      </c>
      <c r="B41" s="125" t="str">
        <f>VLOOKUP($A41,Сотрудники!$A$3:$L$1202,2,0)</f>
        <v xml:space="preserve">Некрасов Антон</v>
      </c>
      <c r="C41" s="125">
        <f>VLOOKUP($A41,Сотрудники!$A$3:$L$1202,9,0)</f>
        <v>0</v>
      </c>
      <c r="D41" s="125">
        <f>VLOOKUP($A41,Сотрудники!$A$3:$L$1202,10,0)</f>
        <v>0</v>
      </c>
      <c r="E41" s="125">
        <f>VLOOKUP($A41,Сотрудники!$A$3:$L$1202,11,0)</f>
        <v>0</v>
      </c>
      <c r="F41" s="126">
        <f t="shared" si="198"/>
        <v>21</v>
      </c>
      <c r="G41" s="131">
        <v>1</v>
      </c>
      <c r="H41" s="131">
        <v>168</v>
      </c>
      <c r="I41" s="127" t="e">
        <f>VLOOKUP($A41,Сотрудники!$A$3:$L$1202,14,0)</f>
        <v>#REF!</v>
      </c>
      <c r="J41" s="128" t="e">
        <f t="shared" si="196"/>
        <v>#REF!</v>
      </c>
      <c r="K41" s="132" t="e">
        <f t="shared" si="197"/>
        <v>#REF!</v>
      </c>
    </row>
    <row r="42" s="119" customFormat="1">
      <c r="A42" s="103">
        <v>48</v>
      </c>
      <c r="B42" s="125" t="str">
        <f>VLOOKUP($A42,Сотрудники!$A$3:$L$1202,2,0)</f>
        <v xml:space="preserve">Ромашкин Никита</v>
      </c>
      <c r="C42" s="125" t="str">
        <f>VLOOKUP($A42,Сотрудники!$A$3:$L$1202,9,0)</f>
        <v>приземление</v>
      </c>
      <c r="D42" s="125">
        <f>VLOOKUP($A42,Сотрудники!$A$3:$L$1202,10,0)</f>
        <v>0.14999999999999999</v>
      </c>
      <c r="E42" s="125">
        <f>VLOOKUP($A42,Сотрудники!$A$3:$L$1202,11,0)</f>
        <v>241500</v>
      </c>
      <c r="F42" s="126">
        <f t="shared" si="198"/>
        <v>22</v>
      </c>
      <c r="G42" s="131"/>
      <c r="H42" s="131">
        <v>176</v>
      </c>
      <c r="I42" s="127" t="e">
        <f>VLOOKUP($A42,Сотрудники!$A$3:$L$1202,14,0)</f>
        <v>#REF!</v>
      </c>
      <c r="J42" s="128" t="e">
        <f t="shared" si="196"/>
        <v>#REF!</v>
      </c>
      <c r="K42" s="132" t="e">
        <f t="shared" si="197"/>
        <v>#REF!</v>
      </c>
    </row>
    <row r="43" s="119" customFormat="1">
      <c r="A43" s="103">
        <v>50</v>
      </c>
      <c r="B43" s="125" t="str">
        <f>VLOOKUP($A43,Сотрудники!$A$3:$L$1202,2,0)</f>
        <v xml:space="preserve">Жарницкий Давид</v>
      </c>
      <c r="C43" s="125">
        <f>VLOOKUP($A43,Сотрудники!$A$3:$L$1202,9,0)</f>
        <v>0</v>
      </c>
      <c r="D43" s="125">
        <f>VLOOKUP($A43,Сотрудники!$A$3:$L$1202,10,0)</f>
        <v>0</v>
      </c>
      <c r="E43" s="125">
        <f>VLOOKUP($A43,Сотрудники!$A$3:$L$1202,11,0)</f>
        <v>0</v>
      </c>
      <c r="F43" s="126">
        <f t="shared" si="198"/>
        <v>22</v>
      </c>
      <c r="G43" s="131"/>
      <c r="H43" s="131">
        <v>176</v>
      </c>
      <c r="I43" s="127" t="e">
        <f>VLOOKUP($A43,Сотрудники!$A$3:$L$1202,14,0)</f>
        <v>#REF!</v>
      </c>
      <c r="J43" s="128" t="e">
        <f t="shared" si="196"/>
        <v>#REF!</v>
      </c>
      <c r="K43" s="132" t="e">
        <f t="shared" si="197"/>
        <v>#REF!</v>
      </c>
    </row>
    <row r="44" s="119" customFormat="1">
      <c r="A44" s="103">
        <v>51</v>
      </c>
      <c r="B44" s="125" t="str">
        <f>VLOOKUP($A44,Сотрудники!$A$3:$L$1202,2,0)</f>
        <v xml:space="preserve">Колмогорова Анна</v>
      </c>
      <c r="C44" s="125">
        <f>VLOOKUP($A44,Сотрудники!$A$3:$L$1202,9,0)</f>
        <v>0</v>
      </c>
      <c r="D44" s="125">
        <f>VLOOKUP($A44,Сотрудники!$A$3:$L$1202,10,0)</f>
        <v>0</v>
      </c>
      <c r="E44" s="125">
        <f>VLOOKUP($A44,Сотрудники!$A$3:$L$1202,11,0)</f>
        <v>0</v>
      </c>
      <c r="F44" s="126">
        <f t="shared" si="198"/>
        <v>22</v>
      </c>
      <c r="G44" s="131"/>
      <c r="H44" s="131">
        <v>176</v>
      </c>
      <c r="I44" s="127" t="e">
        <f>VLOOKUP($A44,Сотрудники!$A$3:$L$1202,14,0)</f>
        <v>#REF!</v>
      </c>
      <c r="J44" s="128" t="e">
        <f t="shared" si="196"/>
        <v>#REF!</v>
      </c>
      <c r="K44" s="132" t="e">
        <f t="shared" si="197"/>
        <v>#REF!</v>
      </c>
    </row>
    <row r="45" s="119" customFormat="1">
      <c r="A45" s="103">
        <v>52</v>
      </c>
      <c r="B45" s="125" t="str">
        <f>VLOOKUP($A45,Сотрудники!$A$3:$L$1202,2,0)</f>
        <v xml:space="preserve">Головин Евгений</v>
      </c>
      <c r="C45" s="125">
        <f>VLOOKUP($A45,Сотрудники!$A$3:$L$1202,9,0)</f>
        <v>0</v>
      </c>
      <c r="D45" s="125">
        <f>VLOOKUP($A45,Сотрудники!$A$3:$L$1202,10,0)</f>
        <v>0</v>
      </c>
      <c r="E45" s="125">
        <f>VLOOKUP($A45,Сотрудники!$A$3:$L$1202,11,0)</f>
        <v>0</v>
      </c>
      <c r="F45" s="126">
        <f t="shared" si="198"/>
        <v>22</v>
      </c>
      <c r="G45" s="131"/>
      <c r="H45" s="131">
        <v>176</v>
      </c>
      <c r="I45" s="127" t="e">
        <f>VLOOKUP($A45,Сотрудники!$A$3:$L$1202,14,0)</f>
        <v>#REF!</v>
      </c>
      <c r="J45" s="128" t="e">
        <f t="shared" si="196"/>
        <v>#REF!</v>
      </c>
      <c r="K45" s="132" t="e">
        <f t="shared" si="197"/>
        <v>#REF!</v>
      </c>
    </row>
    <row r="46" s="119" customFormat="1">
      <c r="A46" s="103">
        <v>53</v>
      </c>
      <c r="B46" s="125" t="str">
        <f>VLOOKUP($A46,Сотрудники!$A$3:$L$1202,2,0)</f>
        <v xml:space="preserve">Скаржинский Тимур</v>
      </c>
      <c r="C46" s="125">
        <f>VLOOKUP($A46,Сотрудники!$A$3:$L$1202,9,0)</f>
        <v>0</v>
      </c>
      <c r="D46" s="125">
        <f>VLOOKUP($A46,Сотрудники!$A$3:$L$1202,10,0)</f>
        <v>0</v>
      </c>
      <c r="E46" s="125">
        <f>VLOOKUP($A46,Сотрудники!$A$3:$L$1202,11,0)</f>
        <v>0</v>
      </c>
      <c r="F46" s="126">
        <f t="shared" si="198"/>
        <v>22</v>
      </c>
      <c r="G46" s="131"/>
      <c r="H46" s="131">
        <v>176</v>
      </c>
      <c r="I46" s="127" t="e">
        <f>VLOOKUP($A46,Сотрудники!$A$3:$L$1202,14,0)</f>
        <v>#REF!</v>
      </c>
      <c r="J46" s="128" t="e">
        <f t="shared" si="196"/>
        <v>#REF!</v>
      </c>
      <c r="K46" s="132" t="e">
        <f t="shared" si="197"/>
        <v>#REF!</v>
      </c>
    </row>
    <row r="47" s="119" customFormat="1">
      <c r="A47" s="103">
        <v>54</v>
      </c>
      <c r="B47" s="125" t="str">
        <f>VLOOKUP($A47,Сотрудники!$A$3:$L$1202,2,0)</f>
        <v xml:space="preserve">Закрацкий Станислав</v>
      </c>
      <c r="C47" s="125" t="str">
        <f>VLOOKUP($A47,Сотрудники!$A$3:$L$1202,9,0)</f>
        <v>приземление</v>
      </c>
      <c r="D47" s="125">
        <f>VLOOKUP($A47,Сотрудники!$A$3:$L$1202,10,0)</f>
        <v>0</v>
      </c>
      <c r="E47" s="125">
        <f>VLOOKUP($A47,Сотрудники!$A$3:$L$1202,11,0)</f>
        <v>0</v>
      </c>
      <c r="F47" s="126">
        <f t="shared" si="198"/>
        <v>22</v>
      </c>
      <c r="G47" s="131"/>
      <c r="H47" s="131">
        <v>176</v>
      </c>
      <c r="I47" s="127" t="e">
        <f>VLOOKUP($A47,Сотрудники!$A$3:$L$1202,14,0)</f>
        <v>#REF!</v>
      </c>
      <c r="J47" s="128" t="e">
        <f t="shared" si="196"/>
        <v>#REF!</v>
      </c>
      <c r="K47" s="132" t="e">
        <f t="shared" si="197"/>
        <v>#REF!</v>
      </c>
    </row>
    <row r="48" s="119" customFormat="1">
      <c r="A48" s="103">
        <v>55</v>
      </c>
      <c r="B48" s="125" t="str">
        <f>VLOOKUP($A48,Сотрудники!$A$3:$L$1202,2,0)</f>
        <v xml:space="preserve">Секисов Константин</v>
      </c>
      <c r="C48" s="125">
        <f>VLOOKUP($A48,Сотрудники!$A$3:$L$1202,9,0)</f>
        <v>0</v>
      </c>
      <c r="D48" s="125">
        <f>VLOOKUP($A48,Сотрудники!$A$3:$L$1202,10,0)</f>
        <v>0</v>
      </c>
      <c r="E48" s="125">
        <f>VLOOKUP($A48,Сотрудники!$A$3:$L$1202,11,0)</f>
        <v>0</v>
      </c>
      <c r="F48" s="126">
        <f t="shared" si="198"/>
        <v>22</v>
      </c>
      <c r="G48" s="131"/>
      <c r="H48" s="131">
        <v>176</v>
      </c>
      <c r="I48" s="127" t="e">
        <f>VLOOKUP($A48,Сотрудники!$A$3:$L$1202,14,0)</f>
        <v>#REF!</v>
      </c>
      <c r="J48" s="128" t="e">
        <f t="shared" si="196"/>
        <v>#REF!</v>
      </c>
      <c r="K48" s="132" t="e">
        <f t="shared" si="197"/>
        <v>#REF!</v>
      </c>
    </row>
    <row r="49" s="119" customFormat="1">
      <c r="A49" s="103">
        <v>56</v>
      </c>
      <c r="B49" s="125" t="str">
        <f>VLOOKUP($A49,Сотрудники!$A$3:$L$1202,2,0)</f>
        <v xml:space="preserve">Русинов Михаил</v>
      </c>
      <c r="C49" s="125">
        <f>VLOOKUP($A49,Сотрудники!$A$3:$L$1202,9,0)</f>
        <v>0</v>
      </c>
      <c r="D49" s="125">
        <f>VLOOKUP($A49,Сотрудники!$A$3:$L$1202,10,0)</f>
        <v>0</v>
      </c>
      <c r="E49" s="125">
        <f>VLOOKUP($A49,Сотрудники!$A$3:$L$1202,11,0)</f>
        <v>0</v>
      </c>
      <c r="F49" s="126">
        <f t="shared" si="198"/>
        <v>22</v>
      </c>
      <c r="G49" s="131"/>
      <c r="H49" s="131">
        <v>176</v>
      </c>
      <c r="I49" s="127" t="e">
        <f>VLOOKUP($A49,Сотрудники!$A$3:$L$1202,14,0)</f>
        <v>#REF!</v>
      </c>
      <c r="J49" s="128" t="e">
        <f t="shared" si="196"/>
        <v>#REF!</v>
      </c>
      <c r="K49" s="132" t="e">
        <f t="shared" si="197"/>
        <v>#REF!</v>
      </c>
    </row>
    <row r="50" s="119" customFormat="1">
      <c r="A50" s="103">
        <v>57</v>
      </c>
      <c r="B50" s="125" t="str">
        <f>VLOOKUP($A50,Сотрудники!$A$3:$L$1202,2,0)</f>
        <v xml:space="preserve">Кузякина Ирина</v>
      </c>
      <c r="C50" s="125" t="str">
        <f>VLOOKUP($A50,Сотрудники!$A$3:$L$1202,9,0)</f>
        <v>приземление</v>
      </c>
      <c r="D50" s="125">
        <f>VLOOKUP($A50,Сотрудники!$A$3:$L$1202,10,0)</f>
        <v>0</v>
      </c>
      <c r="E50" s="125">
        <f>VLOOKUP($A50,Сотрудники!$A$3:$L$1202,11,0)</f>
        <v>0</v>
      </c>
      <c r="F50" s="126">
        <f t="shared" si="198"/>
        <v>22</v>
      </c>
      <c r="G50" s="131"/>
      <c r="H50" s="131">
        <v>176</v>
      </c>
      <c r="I50" s="127" t="e">
        <f>VLOOKUP($A50,Сотрудники!$A$3:$L$1202,14,0)</f>
        <v>#REF!</v>
      </c>
      <c r="J50" s="128" t="e">
        <f t="shared" si="196"/>
        <v>#REF!</v>
      </c>
      <c r="K50" s="132" t="e">
        <f t="shared" si="197"/>
        <v>#REF!</v>
      </c>
    </row>
    <row r="51" s="119" customFormat="1">
      <c r="A51" s="103">
        <v>58</v>
      </c>
      <c r="B51" s="125" t="str">
        <f>VLOOKUP($A51,Сотрудники!$A$3:$L$1202,2,0)</f>
        <v xml:space="preserve">Нгуен Дмитрий</v>
      </c>
      <c r="C51" s="125">
        <f>VLOOKUP($A51,Сотрудники!$A$3:$L$1202,9,0)</f>
        <v>0</v>
      </c>
      <c r="D51" s="125">
        <f>VLOOKUP($A51,Сотрудники!$A$3:$L$1202,10,0)</f>
        <v>0</v>
      </c>
      <c r="E51" s="125">
        <f>VLOOKUP($A51,Сотрудники!$A$3:$L$1202,11,0)</f>
        <v>252900</v>
      </c>
      <c r="F51" s="126">
        <f t="shared" si="198"/>
        <v>22</v>
      </c>
      <c r="G51" s="131"/>
      <c r="H51" s="131">
        <v>176</v>
      </c>
      <c r="I51" s="127" t="e">
        <f>VLOOKUP($A51,Сотрудники!$A$3:$L$1202,14,0)</f>
        <v>#REF!</v>
      </c>
      <c r="J51" s="128" t="e">
        <f t="shared" si="196"/>
        <v>#REF!</v>
      </c>
      <c r="K51" s="132" t="e">
        <f t="shared" si="197"/>
        <v>#REF!</v>
      </c>
    </row>
    <row r="52" s="119" customFormat="1">
      <c r="A52" s="103">
        <v>59</v>
      </c>
      <c r="B52" s="125" t="str">
        <f>VLOOKUP($A52,Сотрудники!$A$3:$L$1202,2,0)</f>
        <v xml:space="preserve">Зырянов Николай</v>
      </c>
      <c r="C52" s="125" t="str">
        <f>VLOOKUP($A52,Сотрудники!$A$3:$L$1202,9,0)</f>
        <v xml:space="preserve">приземление </v>
      </c>
      <c r="D52" s="125">
        <f>VLOOKUP($A52,Сотрудники!$A$3:$L$1202,10,0)</f>
        <v>0.14999999999999999</v>
      </c>
      <c r="E52" s="125">
        <f>VLOOKUP($A52,Сотрудники!$A$3:$L$1202,11,0)</f>
        <v>149500</v>
      </c>
      <c r="F52" s="126">
        <f t="shared" si="198"/>
        <v>22</v>
      </c>
      <c r="G52" s="131"/>
      <c r="H52" s="131">
        <v>176</v>
      </c>
      <c r="I52" s="127" t="e">
        <f>VLOOKUP($A52,Сотрудники!$A$3:$L$1202,14,0)</f>
        <v>#REF!</v>
      </c>
      <c r="J52" s="128" t="e">
        <f t="shared" si="196"/>
        <v>#REF!</v>
      </c>
      <c r="K52" s="132" t="e">
        <f t="shared" si="197"/>
        <v>#REF!</v>
      </c>
    </row>
    <row r="53" s="119" customFormat="1">
      <c r="A53" s="103">
        <v>60</v>
      </c>
      <c r="B53" s="125" t="str">
        <f>VLOOKUP($A53,Сотрудники!$A$3:$L$1202,2,0)</f>
        <v xml:space="preserve">Гнусов Алексей</v>
      </c>
      <c r="C53" s="125">
        <f>VLOOKUP($A53,Сотрудники!$A$3:$L$1202,9,0)</f>
        <v>0</v>
      </c>
      <c r="D53" s="125">
        <f>VLOOKUP($A53,Сотрудники!$A$3:$L$1202,10,0)</f>
        <v>0</v>
      </c>
      <c r="E53" s="125">
        <f>VLOOKUP($A53,Сотрудники!$A$3:$L$1202,11,0)</f>
        <v>0</v>
      </c>
      <c r="F53" s="126">
        <f t="shared" si="198"/>
        <v>22</v>
      </c>
      <c r="G53" s="131"/>
      <c r="H53" s="131">
        <v>176</v>
      </c>
      <c r="I53" s="127" t="e">
        <f>VLOOKUP($A53,Сотрудники!$A$3:$L$1202,14,0)</f>
        <v>#REF!</v>
      </c>
      <c r="J53" s="128" t="e">
        <f t="shared" si="196"/>
        <v>#REF!</v>
      </c>
      <c r="K53" s="132" t="e">
        <f t="shared" si="197"/>
        <v>#REF!</v>
      </c>
    </row>
    <row r="54" s="119" customFormat="1">
      <c r="A54" s="103">
        <v>61</v>
      </c>
      <c r="B54" s="125" t="str">
        <f>VLOOKUP($A54,Сотрудники!$A$3:$L$1202,2,0)</f>
        <v xml:space="preserve">Ушаков Сергей</v>
      </c>
      <c r="C54" s="125" t="str">
        <f>VLOOKUP($A54,Сотрудники!$A$3:$L$1202,9,0)</f>
        <v xml:space="preserve">приземление </v>
      </c>
      <c r="D54" s="125">
        <f>VLOOKUP($A54,Сотрудники!$A$3:$L$1202,10,0)</f>
        <v>0.14999999999999999</v>
      </c>
      <c r="E54" s="125">
        <f>VLOOKUP($A54,Сотрудники!$A$3:$L$1202,11,0)</f>
        <v>344900</v>
      </c>
      <c r="F54" s="126">
        <f t="shared" si="198"/>
        <v>22</v>
      </c>
      <c r="G54" s="131"/>
      <c r="H54" s="131">
        <v>176</v>
      </c>
      <c r="I54" s="127" t="e">
        <f>VLOOKUP($A54,Сотрудники!$A$3:$L$1202,14,0)</f>
        <v>#REF!</v>
      </c>
      <c r="J54" s="128" t="e">
        <f t="shared" si="196"/>
        <v>#REF!</v>
      </c>
      <c r="K54" s="132" t="e">
        <f t="shared" si="197"/>
        <v>#REF!</v>
      </c>
    </row>
    <row r="55" s="119" customFormat="1">
      <c r="A55" s="103">
        <v>62</v>
      </c>
      <c r="B55" s="125" t="str">
        <f>VLOOKUP($A55,Сотрудники!$A$3:$L$1202,2,0)</f>
        <v xml:space="preserve">Горьков Алексей</v>
      </c>
      <c r="C55" s="125" t="str">
        <f>VLOOKUP($A55,Сотрудники!$A$3:$L$1202,9,0)</f>
        <v xml:space="preserve">приземление </v>
      </c>
      <c r="D55" s="125">
        <f>VLOOKUP($A55,Сотрудники!$A$3:$L$1202,10,0)</f>
        <v>0</v>
      </c>
      <c r="E55" s="125">
        <f>VLOOKUP($A55,Сотрудники!$A$3:$L$1202,11,0)</f>
        <v>252900</v>
      </c>
      <c r="F55" s="126">
        <f t="shared" si="198"/>
        <v>22</v>
      </c>
      <c r="G55" s="131"/>
      <c r="H55" s="131">
        <v>176</v>
      </c>
      <c r="I55" s="127" t="e">
        <f>VLOOKUP($A55,Сотрудники!$A$3:$L$1202,14,0)</f>
        <v>#REF!</v>
      </c>
      <c r="J55" s="128" t="e">
        <f t="shared" si="196"/>
        <v>#REF!</v>
      </c>
      <c r="K55" s="132" t="e">
        <f t="shared" si="197"/>
        <v>#REF!</v>
      </c>
    </row>
    <row r="56" s="119" customFormat="1">
      <c r="A56" s="103">
        <v>63</v>
      </c>
      <c r="B56" s="125" t="str">
        <f>VLOOKUP($A56,Сотрудники!$A$3:$L$1202,2,0)</f>
        <v xml:space="preserve">Ненякина Анастасия</v>
      </c>
      <c r="C56" s="125">
        <f>VLOOKUP($A56,Сотрудники!$A$3:$L$1202,9,0)</f>
        <v>0</v>
      </c>
      <c r="D56" s="125">
        <f>VLOOKUP($A56,Сотрудники!$A$3:$L$1202,10,0)</f>
        <v>0</v>
      </c>
      <c r="E56" s="125">
        <f>VLOOKUP($A56,Сотрудники!$A$3:$L$1202,11,0)</f>
        <v>138000</v>
      </c>
      <c r="F56" s="126">
        <f t="shared" si="198"/>
        <v>22</v>
      </c>
      <c r="G56" s="131"/>
      <c r="H56" s="131">
        <v>176</v>
      </c>
      <c r="I56" s="127" t="e">
        <f>VLOOKUP($A56,Сотрудники!$A$3:$L$1202,14,0)</f>
        <v>#REF!</v>
      </c>
      <c r="J56" s="128" t="e">
        <f t="shared" si="196"/>
        <v>#REF!</v>
      </c>
      <c r="K56" s="132" t="e">
        <f t="shared" si="197"/>
        <v>#REF!</v>
      </c>
    </row>
    <row r="57" s="119" customFormat="1">
      <c r="A57" s="103">
        <v>83</v>
      </c>
      <c r="B57" s="125" t="str">
        <f>VLOOKUP($A57,Сотрудники!$A$3:$L$1202,2,0)</f>
        <v xml:space="preserve">Жердева Екатерина</v>
      </c>
      <c r="C57" s="125">
        <f>VLOOKUP($A57,Сотрудники!$A$3:$L$1202,9,0)</f>
        <v>0</v>
      </c>
      <c r="D57" s="125">
        <f>VLOOKUP($A57,Сотрудники!$A$3:$L$1202,10,0)</f>
        <v>0</v>
      </c>
      <c r="E57" s="125"/>
      <c r="F57" s="126">
        <f t="shared" si="198"/>
        <v>22</v>
      </c>
      <c r="G57" s="131"/>
      <c r="H57" s="131">
        <v>176</v>
      </c>
      <c r="I57" s="127" t="e">
        <f>VLOOKUP($A57,Сотрудники!$A$3:$L$1202,14,0)</f>
        <v>#REF!</v>
      </c>
      <c r="J57" s="128" t="e">
        <f>I57/8</f>
        <v>#REF!</v>
      </c>
      <c r="K57" s="132" t="e">
        <f>+H57*J57</f>
        <v>#REF!</v>
      </c>
    </row>
    <row r="58" s="119" customFormat="1">
      <c r="A58" s="103">
        <v>64</v>
      </c>
      <c r="B58" s="125" t="str">
        <f>VLOOKUP($A58,Сотрудники!$A$3:$L$1202,2,0)</f>
        <v xml:space="preserve">Павлов Роман</v>
      </c>
      <c r="C58" s="125" t="str">
        <f>VLOOKUP($A58,Сотрудники!$A$3:$L$1202,9,0)</f>
        <v>приземление</v>
      </c>
      <c r="D58" s="125">
        <f>VLOOKUP($A58,Сотрудники!$A$3:$L$1202,10,0)</f>
        <v>0</v>
      </c>
      <c r="E58" s="125">
        <f>VLOOKUP($A58,Сотрудники!$A$3:$L$1202,11,0)</f>
        <v>0</v>
      </c>
      <c r="F58" s="126">
        <f t="shared" si="198"/>
        <v>22</v>
      </c>
      <c r="G58" s="131"/>
      <c r="H58" s="131">
        <v>176</v>
      </c>
      <c r="I58" s="127" t="e">
        <f>VLOOKUP($A58,Сотрудники!$A$3:$L$1202,14,0)</f>
        <v>#REF!</v>
      </c>
      <c r="J58" s="128" t="e">
        <f t="shared" si="196"/>
        <v>#REF!</v>
      </c>
      <c r="K58" s="132" t="e">
        <f t="shared" si="197"/>
        <v>#REF!</v>
      </c>
    </row>
    <row r="59" s="119" customFormat="1">
      <c r="A59" s="103">
        <v>66</v>
      </c>
      <c r="B59" s="125" t="str">
        <f>VLOOKUP($A59,Сотрудники!$A$3:$L$1202,2,0)</f>
        <v xml:space="preserve">Лукьянов Станислав</v>
      </c>
      <c r="C59" s="125">
        <f>VLOOKUP($A59,Сотрудники!$A$3:$L$1202,9,0)</f>
        <v>0</v>
      </c>
      <c r="D59" s="125">
        <f>VLOOKUP($A59,Сотрудники!$A$3:$L$1202,10,0)</f>
        <v>0</v>
      </c>
      <c r="E59" s="125">
        <f>VLOOKUP($A59,Сотрудники!$A$3:$L$1202,11,0)</f>
        <v>0</v>
      </c>
      <c r="F59" s="126">
        <f t="shared" si="198"/>
        <v>22</v>
      </c>
      <c r="G59" s="131"/>
      <c r="H59" s="131">
        <v>176</v>
      </c>
      <c r="I59" s="127" t="e">
        <f>VLOOKUP($A59,Сотрудники!$A$3:$L$1202,14,0)</f>
        <v>#REF!</v>
      </c>
      <c r="J59" s="128" t="e">
        <f t="shared" si="196"/>
        <v>#REF!</v>
      </c>
      <c r="K59" s="132" t="e">
        <f t="shared" si="197"/>
        <v>#REF!</v>
      </c>
    </row>
    <row r="60" s="119" customFormat="1">
      <c r="A60" s="103">
        <v>67</v>
      </c>
      <c r="B60" s="125" t="str">
        <f>VLOOKUP($A60,Сотрудники!$A$3:$L$1202,2,0)</f>
        <v xml:space="preserve">Киле Егор</v>
      </c>
      <c r="C60" s="125">
        <f>VLOOKUP($A60,Сотрудники!$A$3:$L$1202,9,0)</f>
        <v>0</v>
      </c>
      <c r="D60" s="125">
        <f>VLOOKUP($A60,Сотрудники!$A$3:$L$1202,10,0)</f>
        <v>0</v>
      </c>
      <c r="E60" s="125">
        <f>VLOOKUP($A60,Сотрудники!$A$3:$L$1202,11,0)</f>
        <v>0</v>
      </c>
      <c r="F60" s="126">
        <f t="shared" si="198"/>
        <v>22</v>
      </c>
      <c r="G60" s="131"/>
      <c r="H60" s="131">
        <v>176</v>
      </c>
      <c r="I60" s="127" t="e">
        <f>VLOOKUP($A60,Сотрудники!$A$3:$L$1202,14,0)</f>
        <v>#REF!</v>
      </c>
      <c r="J60" s="128" t="e">
        <f t="shared" si="196"/>
        <v>#REF!</v>
      </c>
      <c r="K60" s="132" t="e">
        <f t="shared" si="197"/>
        <v>#REF!</v>
      </c>
    </row>
    <row r="61" s="119" customFormat="1">
      <c r="A61" s="103">
        <v>68</v>
      </c>
      <c r="B61" s="125" t="str">
        <f>VLOOKUP($A61,Сотрудники!$A$3:$L$1202,2,0)</f>
        <v xml:space="preserve">Кучмиёв Иван</v>
      </c>
      <c r="C61" s="125" t="str">
        <f>VLOOKUP($A61,Сотрудники!$A$3:$L$1202,9,0)</f>
        <v>приземление</v>
      </c>
      <c r="D61" s="125">
        <f>VLOOKUP($A61,Сотрудники!$A$3:$L$1202,10,0)</f>
        <v>0</v>
      </c>
      <c r="E61" s="125">
        <f>VLOOKUP($A61,Сотрудники!$A$3:$L$1202,11,0)</f>
        <v>190000</v>
      </c>
      <c r="F61" s="126">
        <f t="shared" si="198"/>
        <v>7</v>
      </c>
      <c r="G61" s="131"/>
      <c r="H61" s="131">
        <v>56</v>
      </c>
      <c r="I61" s="127" t="e">
        <f>VLOOKUP($A61,Сотрудники!$A$3:$L$1202,14,0)</f>
        <v>#REF!</v>
      </c>
      <c r="J61" s="128" t="e">
        <f t="shared" si="196"/>
        <v>#REF!</v>
      </c>
      <c r="K61" s="132" t="e">
        <f t="shared" si="197"/>
        <v>#REF!</v>
      </c>
    </row>
    <row r="62" s="119" customFormat="1">
      <c r="A62" s="103">
        <v>69</v>
      </c>
      <c r="B62" s="125" t="str">
        <f>VLOOKUP($A62,Сотрудники!$A$3:$L$1202,2,0)</f>
        <v xml:space="preserve">Егоров Валерий</v>
      </c>
      <c r="C62" s="125">
        <f>VLOOKUP($A62,Сотрудники!$A$3:$L$1202,9,0)</f>
        <v>0</v>
      </c>
      <c r="D62" s="125">
        <f>VLOOKUP($A62,Сотрудники!$A$3:$L$1202,10,0)</f>
        <v>0</v>
      </c>
      <c r="E62" s="125">
        <f>VLOOKUP($A62,Сотрудники!$A$3:$L$1202,11,0)</f>
        <v>149500</v>
      </c>
      <c r="F62" s="126">
        <f t="shared" si="198"/>
        <v>22</v>
      </c>
      <c r="G62" s="131"/>
      <c r="H62" s="131">
        <v>176</v>
      </c>
      <c r="I62" s="127" t="e">
        <f>VLOOKUP($A62,Сотрудники!$A$3:$L$1202,14,0)</f>
        <v>#REF!</v>
      </c>
      <c r="J62" s="128" t="e">
        <f t="shared" si="196"/>
        <v>#REF!</v>
      </c>
      <c r="K62" s="132" t="e">
        <f t="shared" si="197"/>
        <v>#REF!</v>
      </c>
    </row>
    <row r="63" s="119" customFormat="1">
      <c r="A63" s="103">
        <v>70</v>
      </c>
      <c r="B63" s="125" t="str">
        <f>VLOOKUP($A63,Сотрудники!$A$3:$L$1202,2,0)</f>
        <v xml:space="preserve">Балагушкин Артем</v>
      </c>
      <c r="C63" s="125">
        <f>VLOOKUP($A63,Сотрудники!$A$3:$L$1202,9,0)</f>
        <v>0</v>
      </c>
      <c r="D63" s="125">
        <f>VLOOKUP($A63,Сотрудники!$A$3:$L$1202,10,0)</f>
        <v>0</v>
      </c>
      <c r="E63" s="125">
        <f>VLOOKUP($A63,Сотрудники!$A$3:$L$1202,11,0)</f>
        <v>0</v>
      </c>
      <c r="F63" s="126">
        <f t="shared" si="198"/>
        <v>22</v>
      </c>
      <c r="G63" s="131"/>
      <c r="H63" s="131">
        <v>176</v>
      </c>
      <c r="I63" s="127" t="e">
        <f>VLOOKUP($A63,Сотрудники!$A$3:$L$1202,14,0)</f>
        <v>#REF!</v>
      </c>
      <c r="J63" s="128" t="e">
        <f t="shared" ref="J63:J75" si="199">I63/8</f>
        <v>#REF!</v>
      </c>
      <c r="K63" s="132" t="e">
        <f t="shared" ref="K63:K75" si="200">+H63*J63</f>
        <v>#REF!</v>
      </c>
    </row>
    <row r="64" s="119" customFormat="1">
      <c r="A64" s="103">
        <v>71</v>
      </c>
      <c r="B64" s="125" t="str">
        <f>VLOOKUP($A64,Сотрудники!$A$3:$L$1202,2,0)</f>
        <v xml:space="preserve">Чермашенцев Илья</v>
      </c>
      <c r="C64" s="125">
        <f>VLOOKUP($A64,Сотрудники!$A$3:$L$1202,9,0)</f>
        <v>0</v>
      </c>
      <c r="D64" s="125">
        <f>VLOOKUP($A64,Сотрудники!$A$3:$L$1202,10,0)</f>
        <v>0</v>
      </c>
      <c r="E64" s="125">
        <f>VLOOKUP($A64,Сотрудники!$A$3:$L$1202,11,0)</f>
        <v>425300</v>
      </c>
      <c r="F64" s="126">
        <f t="shared" si="198"/>
        <v>20</v>
      </c>
      <c r="G64" s="131"/>
      <c r="H64" s="131">
        <v>160</v>
      </c>
      <c r="I64" s="127" t="e">
        <f>VLOOKUP($A64,Сотрудники!$A$3:$L$1202,14,0)</f>
        <v>#REF!</v>
      </c>
      <c r="J64" s="128" t="e">
        <f t="shared" si="199"/>
        <v>#REF!</v>
      </c>
      <c r="K64" s="132" t="e">
        <f t="shared" si="200"/>
        <v>#REF!</v>
      </c>
    </row>
    <row r="65" s="119" customFormat="1">
      <c r="A65" s="103">
        <v>72</v>
      </c>
      <c r="B65" s="125" t="str">
        <f>VLOOKUP($A65,Сотрудники!$A$3:$L$1202,2,0)</f>
        <v xml:space="preserve">Градосельская Наталья</v>
      </c>
      <c r="C65" s="125" t="str">
        <f>VLOOKUP($A65,Сотрудники!$A$3:$L$1202,9,0)</f>
        <v>приземление</v>
      </c>
      <c r="D65" s="125">
        <f>VLOOKUP($A65,Сотрудники!$A$3:$L$1202,10,0)</f>
        <v>0</v>
      </c>
      <c r="E65" s="125">
        <f>VLOOKUP($A65,Сотрудники!$A$3:$L$1202,11,0)</f>
        <v>0</v>
      </c>
      <c r="F65" s="126">
        <f t="shared" si="198"/>
        <v>20</v>
      </c>
      <c r="G65" s="131"/>
      <c r="H65" s="131">
        <v>160</v>
      </c>
      <c r="I65" s="127" t="e">
        <f>VLOOKUP($A65,Сотрудники!$A$3:$L$1202,14,0)</f>
        <v>#REF!</v>
      </c>
      <c r="J65" s="128" t="e">
        <f t="shared" si="199"/>
        <v>#REF!</v>
      </c>
      <c r="K65" s="132" t="e">
        <f t="shared" si="200"/>
        <v>#REF!</v>
      </c>
    </row>
    <row r="66" s="119" customFormat="1">
      <c r="A66" s="103">
        <v>73</v>
      </c>
      <c r="B66" s="125" t="str">
        <f>VLOOKUP($A66,Сотрудники!$A$3:$L$1202,2,0)</f>
        <v xml:space="preserve">Шарапов Артем</v>
      </c>
      <c r="C66" s="125">
        <f>VLOOKUP($A66,Сотрудники!$A$3:$L$1202,9,0)</f>
        <v>0</v>
      </c>
      <c r="D66" s="125">
        <f>VLOOKUP($A66,Сотрудники!$A$3:$L$1202,10,0)</f>
        <v>0</v>
      </c>
      <c r="E66" s="125">
        <f>VLOOKUP($A66,Сотрудники!$A$3:$L$1202,11,0)</f>
        <v>0</v>
      </c>
      <c r="F66" s="126">
        <f t="shared" si="198"/>
        <v>15</v>
      </c>
      <c r="G66" s="131"/>
      <c r="H66" s="131">
        <v>120</v>
      </c>
      <c r="I66" s="127" t="e">
        <f>VLOOKUP($A66,Сотрудники!$A$3:$L$1202,14,0)</f>
        <v>#REF!</v>
      </c>
      <c r="J66" s="128" t="e">
        <f t="shared" si="199"/>
        <v>#REF!</v>
      </c>
      <c r="K66" s="132" t="e">
        <f t="shared" si="200"/>
        <v>#REF!</v>
      </c>
    </row>
    <row r="67" s="119" customFormat="1">
      <c r="A67" s="103">
        <v>74</v>
      </c>
      <c r="B67" s="125" t="str">
        <f>VLOOKUP($A67,Сотрудники!$A$3:$L$1202,2,0)</f>
        <v xml:space="preserve">Родионов Всеволод</v>
      </c>
      <c r="C67" s="125">
        <f>VLOOKUP($A67,Сотрудники!$A$3:$L$1202,9,0)</f>
        <v>0</v>
      </c>
      <c r="D67" s="125">
        <f>VLOOKUP($A67,Сотрудники!$A$3:$L$1202,10,0)</f>
        <v>0</v>
      </c>
      <c r="E67" s="125">
        <f>VLOOKUP($A67,Сотрудники!$A$3:$L$1202,11,0)</f>
        <v>0</v>
      </c>
      <c r="F67" s="126">
        <f t="shared" si="198"/>
        <v>15</v>
      </c>
      <c r="G67" s="131"/>
      <c r="H67" s="131">
        <v>120</v>
      </c>
      <c r="I67" s="127" t="e">
        <f>VLOOKUP($A67,Сотрудники!$A$3:$L$1202,14,0)</f>
        <v>#REF!</v>
      </c>
      <c r="J67" s="128" t="e">
        <f t="shared" si="199"/>
        <v>#REF!</v>
      </c>
      <c r="K67" s="132" t="e">
        <f t="shared" si="200"/>
        <v>#REF!</v>
      </c>
    </row>
    <row r="68" s="119" customFormat="1">
      <c r="A68" s="103">
        <v>75</v>
      </c>
      <c r="B68" s="125" t="str">
        <f>VLOOKUP($A68,Сотрудники!$A$3:$L$1202,2,0)</f>
        <v xml:space="preserve">Лашкуль Александра</v>
      </c>
      <c r="C68" s="125">
        <f>VLOOKUP($A68,Сотрудники!$A$3:$L$1202,9,0)</f>
        <v>0</v>
      </c>
      <c r="D68" s="125">
        <f>VLOOKUP($A68,Сотрудники!$A$3:$L$1202,10,0)</f>
        <v>0</v>
      </c>
      <c r="E68" s="125">
        <f>VLOOKUP($A68,Сотрудники!$A$3:$L$1202,11,0)</f>
        <v>0</v>
      </c>
      <c r="F68" s="126">
        <f t="shared" si="198"/>
        <v>15</v>
      </c>
      <c r="G68" s="131"/>
      <c r="H68" s="131">
        <v>120</v>
      </c>
      <c r="I68" s="127" t="e">
        <f>VLOOKUP($A68,Сотрудники!$A$3:$L$1202,14,0)</f>
        <v>#REF!</v>
      </c>
      <c r="J68" s="128" t="e">
        <f t="shared" si="199"/>
        <v>#REF!</v>
      </c>
      <c r="K68" s="132" t="e">
        <f t="shared" si="200"/>
        <v>#REF!</v>
      </c>
    </row>
    <row r="69" s="119" customFormat="1">
      <c r="A69" s="103">
        <v>76</v>
      </c>
      <c r="B69" s="125" t="str">
        <f>VLOOKUP($A69,Сотрудники!$A$3:$L$1202,2,0)</f>
        <v xml:space="preserve">Мокрова Анастасия</v>
      </c>
      <c r="C69" s="125">
        <f>VLOOKUP($A69,Сотрудники!$A$3:$L$1202,9,0)</f>
        <v>0</v>
      </c>
      <c r="D69" s="125">
        <f>VLOOKUP($A69,Сотрудники!$A$3:$L$1202,10,0)</f>
        <v>0</v>
      </c>
      <c r="E69" s="125">
        <f>VLOOKUP($A69,Сотрудники!$A$3:$L$1202,11,0)</f>
        <v>0</v>
      </c>
      <c r="F69" s="126">
        <f t="shared" si="198"/>
        <v>14</v>
      </c>
      <c r="G69" s="131"/>
      <c r="H69" s="131">
        <v>112</v>
      </c>
      <c r="I69" s="127" t="e">
        <f>VLOOKUP($A69,Сотрудники!$A$3:$L$1202,14,0)</f>
        <v>#REF!</v>
      </c>
      <c r="J69" s="128" t="e">
        <f t="shared" si="199"/>
        <v>#REF!</v>
      </c>
      <c r="K69" s="132" t="e">
        <f t="shared" si="200"/>
        <v>#REF!</v>
      </c>
    </row>
    <row r="70" s="119" customFormat="1">
      <c r="A70" s="103">
        <v>77</v>
      </c>
      <c r="B70" s="125" t="str">
        <f>VLOOKUP($A70,Сотрудники!$A$3:$L$1202,2,0)</f>
        <v xml:space="preserve">Волотов Илья</v>
      </c>
      <c r="C70" s="125">
        <f>VLOOKUP($A70,Сотрудники!$A$3:$L$1202,9,0)</f>
        <v>0</v>
      </c>
      <c r="D70" s="125">
        <f>VLOOKUP($A70,Сотрудники!$A$3:$L$1202,10,0)</f>
        <v>0</v>
      </c>
      <c r="E70" s="125">
        <f>VLOOKUP($A70,Сотрудники!$A$3:$L$1202,11,0)</f>
        <v>117300</v>
      </c>
      <c r="F70" s="126">
        <f t="shared" si="198"/>
        <v>14</v>
      </c>
      <c r="G70" s="131"/>
      <c r="H70" s="131">
        <v>112</v>
      </c>
      <c r="I70" s="127" t="e">
        <f>VLOOKUP($A70,Сотрудники!$A$3:$L$1202,14,0)</f>
        <v>#REF!</v>
      </c>
      <c r="J70" s="128" t="e">
        <f t="shared" si="199"/>
        <v>#REF!</v>
      </c>
      <c r="K70" s="132" t="e">
        <f t="shared" si="200"/>
        <v>#REF!</v>
      </c>
    </row>
    <row r="71" s="119" customFormat="1">
      <c r="A71" s="103">
        <v>78</v>
      </c>
      <c r="B71" s="125" t="str">
        <f>VLOOKUP($A71,Сотрудники!$A$3:$L$1202,2,0)</f>
        <v xml:space="preserve">Гаврилова Екатерина</v>
      </c>
      <c r="C71" s="125">
        <f>VLOOKUP($A71,Сотрудники!$A$3:$L$1202,9,0)</f>
        <v>0</v>
      </c>
      <c r="D71" s="125">
        <f>VLOOKUP($A71,Сотрудники!$A$3:$L$1202,10,0)</f>
        <v>0</v>
      </c>
      <c r="E71" s="125">
        <f>VLOOKUP($A71,Сотрудники!$A$3:$L$1202,11,0)</f>
        <v>172500</v>
      </c>
      <c r="F71" s="126">
        <f t="shared" si="198"/>
        <v>13</v>
      </c>
      <c r="G71" s="131"/>
      <c r="H71" s="131">
        <v>104</v>
      </c>
      <c r="I71" s="127" t="e">
        <f>VLOOKUP($A71,Сотрудники!$A$3:$L$1202,14,0)</f>
        <v>#REF!</v>
      </c>
      <c r="J71" s="128" t="e">
        <f t="shared" si="199"/>
        <v>#REF!</v>
      </c>
      <c r="K71" s="132" t="e">
        <f t="shared" si="200"/>
        <v>#REF!</v>
      </c>
    </row>
    <row r="72" s="119" customFormat="1">
      <c r="A72" s="103">
        <v>79</v>
      </c>
      <c r="B72" s="125" t="str">
        <f>VLOOKUP($A72,Сотрудники!$A$3:$L$1202,2,0)</f>
        <v xml:space="preserve">Шакиров Вадим</v>
      </c>
      <c r="C72" s="125">
        <f>VLOOKUP($A72,Сотрудники!$A$3:$L$1202,9,0)</f>
        <v>0</v>
      </c>
      <c r="D72" s="125">
        <f>VLOOKUP($A72,Сотрудники!$A$3:$L$1202,10,0)</f>
        <v>0</v>
      </c>
      <c r="E72" s="125">
        <f>VLOOKUP($A72,Сотрудники!$A$3:$L$1202,11,0)</f>
        <v>0</v>
      </c>
      <c r="F72" s="126">
        <f t="shared" si="198"/>
        <v>13</v>
      </c>
      <c r="G72" s="131"/>
      <c r="H72" s="131">
        <v>104</v>
      </c>
      <c r="I72" s="127" t="e">
        <f>VLOOKUP($A72,Сотрудники!$A$3:$L$1202,14,0)</f>
        <v>#REF!</v>
      </c>
      <c r="J72" s="128" t="e">
        <f t="shared" si="199"/>
        <v>#REF!</v>
      </c>
      <c r="K72" s="132" t="e">
        <f t="shared" si="200"/>
        <v>#REF!</v>
      </c>
    </row>
    <row r="73" s="119" customFormat="1">
      <c r="A73" s="103">
        <v>80</v>
      </c>
      <c r="B73" s="125" t="str">
        <f>VLOOKUP($A73,Сотрудники!$A$3:$L$1202,2,0)</f>
        <v xml:space="preserve">Павлов Никита</v>
      </c>
      <c r="C73" s="125">
        <f>VLOOKUP($A73,Сотрудники!$A$3:$L$1202,9,0)</f>
        <v>0</v>
      </c>
      <c r="D73" s="125">
        <f>VLOOKUP($A73,Сотрудники!$A$3:$L$1202,10,0)</f>
        <v>0</v>
      </c>
      <c r="E73" s="125">
        <f>VLOOKUP($A73,Сотрудники!$A$3:$L$1202,11,0)</f>
        <v>0</v>
      </c>
      <c r="F73" s="126">
        <f t="shared" si="198"/>
        <v>10</v>
      </c>
      <c r="G73" s="131"/>
      <c r="H73" s="131">
        <v>80</v>
      </c>
      <c r="I73" s="127" t="e">
        <f>VLOOKUP($A73,Сотрудники!$A$3:$L$1202,14,0)</f>
        <v>#REF!</v>
      </c>
      <c r="J73" s="128" t="e">
        <f t="shared" si="199"/>
        <v>#REF!</v>
      </c>
      <c r="K73" s="132" t="e">
        <f t="shared" si="200"/>
        <v>#REF!</v>
      </c>
    </row>
    <row r="74" s="119" customFormat="1">
      <c r="A74" s="103">
        <v>81</v>
      </c>
      <c r="B74" s="125" t="str">
        <f>VLOOKUP($A74,Сотрудники!$A$3:$L$1202,2,0)</f>
        <v xml:space="preserve">Александрова Кристина</v>
      </c>
      <c r="C74" s="125" t="str">
        <f>VLOOKUP($A74,Сотрудники!$A$3:$L$1202,9,0)</f>
        <v>приземление</v>
      </c>
      <c r="D74" s="125">
        <f>VLOOKUP($A74,Сотрудники!$A$3:$L$1202,10,0)</f>
        <v>0</v>
      </c>
      <c r="E74" s="125">
        <f>VLOOKUP($A74,Сотрудники!$A$3:$L$1202,11,0)</f>
        <v>229900</v>
      </c>
      <c r="F74" s="126">
        <f t="shared" ref="F74:F75" si="201">H74/8</f>
        <v>8</v>
      </c>
      <c r="G74" s="131"/>
      <c r="H74" s="131">
        <v>64</v>
      </c>
      <c r="I74" s="127" t="e">
        <f>VLOOKUP($A74,Сотрудники!$A$3:$L$1202,14,0)</f>
        <v>#REF!</v>
      </c>
      <c r="J74" s="128" t="e">
        <f t="shared" si="199"/>
        <v>#REF!</v>
      </c>
      <c r="K74" s="132" t="e">
        <f t="shared" si="200"/>
        <v>#REF!</v>
      </c>
    </row>
    <row r="75" s="119" customFormat="1">
      <c r="A75" s="103">
        <v>82</v>
      </c>
      <c r="B75" s="125" t="str">
        <f>VLOOKUP($A75,Сотрудники!$A$3:$L$1202,2,0)</f>
        <v xml:space="preserve">Крапивин Сергей</v>
      </c>
      <c r="C75" s="125">
        <f>VLOOKUP($A75,Сотрудники!$A$3:$L$1202,9,0)</f>
        <v>0</v>
      </c>
      <c r="D75" s="125">
        <f>VLOOKUP($A75,Сотрудники!$A$3:$L$1202,10,0)</f>
        <v>0</v>
      </c>
      <c r="E75" s="125">
        <f>VLOOKUP($A75,Сотрудники!$A$3:$L$1202,11,0)</f>
        <v>0</v>
      </c>
      <c r="F75" s="126">
        <f t="shared" si="201"/>
        <v>3</v>
      </c>
      <c r="G75" s="131"/>
      <c r="H75" s="131">
        <v>24</v>
      </c>
      <c r="I75" s="127" t="e">
        <f>VLOOKUP($A75,Сотрудники!$A$3:$L$1202,14,0)</f>
        <v>#REF!</v>
      </c>
      <c r="J75" s="128" t="e">
        <f t="shared" si="199"/>
        <v>#REF!</v>
      </c>
      <c r="K75" s="132" t="e">
        <f t="shared" si="200"/>
        <v>#REF!</v>
      </c>
    </row>
    <row r="76" s="119" customFormat="1">
      <c r="K76" s="119" t="e">
        <f>SUM(K5:K62)</f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69">
      <pane activePane="bottomRight" state="frozen" topLeftCell="C3" xSplit="2" ySplit="2"/>
      <selection activeCell="A88" activeCellId="0" sqref="88:88"/>
    </sheetView>
  </sheetViews>
  <sheetFormatPr defaultColWidth="9" defaultRowHeight="16.5"/>
  <cols>
    <col customWidth="1" min="1" max="1" style="108" width="3.3984375"/>
    <col bestFit="1" customWidth="1" min="2" max="2" style="108" width="29.3984375"/>
    <col customWidth="1" min="3" max="3" style="108" width="29.19921875"/>
    <col bestFit="1" customWidth="1" min="4" max="14" style="108" width="10.09765625"/>
    <col customWidth="1" min="15" max="15" style="108" width="10.69921875"/>
    <col bestFit="1" customWidth="1" min="16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1">
        <v>44136</v>
      </c>
      <c r="E2" s="112">
        <f>D2+1</f>
        <v>44137</v>
      </c>
      <c r="F2" s="112">
        <f t="shared" ref="F2:G2" si="202">E2+1</f>
        <v>44138</v>
      </c>
      <c r="G2" s="111">
        <f t="shared" si="202"/>
        <v>44139</v>
      </c>
      <c r="H2" s="112">
        <f>G2+1</f>
        <v>44140</v>
      </c>
      <c r="I2" s="112">
        <f t="shared" ref="I2:AF2" si="203">H2+1</f>
        <v>44141</v>
      </c>
      <c r="J2" s="111">
        <f t="shared" si="203"/>
        <v>44142</v>
      </c>
      <c r="K2" s="111">
        <f t="shared" si="203"/>
        <v>44143</v>
      </c>
      <c r="L2" s="112">
        <f t="shared" si="203"/>
        <v>44144</v>
      </c>
      <c r="M2" s="112">
        <f t="shared" si="203"/>
        <v>44145</v>
      </c>
      <c r="N2" s="112">
        <f t="shared" si="203"/>
        <v>44146</v>
      </c>
      <c r="O2" s="112">
        <f t="shared" si="203"/>
        <v>44147</v>
      </c>
      <c r="P2" s="112">
        <f t="shared" si="203"/>
        <v>44148</v>
      </c>
      <c r="Q2" s="111">
        <f t="shared" si="203"/>
        <v>44149</v>
      </c>
      <c r="R2" s="111">
        <f t="shared" si="203"/>
        <v>44150</v>
      </c>
      <c r="S2" s="112">
        <f t="shared" si="203"/>
        <v>44151</v>
      </c>
      <c r="T2" s="112">
        <f t="shared" si="203"/>
        <v>44152</v>
      </c>
      <c r="U2" s="112">
        <f t="shared" si="203"/>
        <v>44153</v>
      </c>
      <c r="V2" s="112">
        <f t="shared" si="203"/>
        <v>44154</v>
      </c>
      <c r="W2" s="112">
        <f t="shared" si="203"/>
        <v>44155</v>
      </c>
      <c r="X2" s="111">
        <f t="shared" si="203"/>
        <v>44156</v>
      </c>
      <c r="Y2" s="111">
        <f t="shared" si="203"/>
        <v>44157</v>
      </c>
      <c r="Z2" s="112">
        <f t="shared" si="203"/>
        <v>44158</v>
      </c>
      <c r="AA2" s="112">
        <f t="shared" si="203"/>
        <v>44159</v>
      </c>
      <c r="AB2" s="112">
        <f t="shared" si="203"/>
        <v>44160</v>
      </c>
      <c r="AC2" s="112">
        <f t="shared" si="203"/>
        <v>44161</v>
      </c>
      <c r="AD2" s="112">
        <f t="shared" si="203"/>
        <v>44162</v>
      </c>
      <c r="AE2" s="111">
        <f t="shared" si="203"/>
        <v>44163</v>
      </c>
      <c r="AF2" s="111">
        <f t="shared" si="203"/>
        <v>44164</v>
      </c>
      <c r="AG2" s="112">
        <f>+AF2+1</f>
        <v>44165</v>
      </c>
      <c r="AH2" s="112">
        <f>+AG2+1</f>
        <v>44166</v>
      </c>
      <c r="AI2" s="112">
        <f>+AH2+1</f>
        <v>44167</v>
      </c>
      <c r="AJ2" s="112">
        <f>+AI2+1</f>
        <v>44168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33" t="str">
        <f t="shared" ref="D3:AJ18" si="204">IF(ISBLANK(D81),"",IF(D81=0,"Выходной",IF(D81&lt;&gt;0,"Работал","")))</f>
        <v/>
      </c>
      <c r="E3" s="115" t="str">
        <f t="shared" si="204"/>
        <v>Работал</v>
      </c>
      <c r="F3" s="115" t="str">
        <f t="shared" si="204"/>
        <v>Работал</v>
      </c>
      <c r="G3" s="114" t="str">
        <f t="shared" si="204"/>
        <v/>
      </c>
      <c r="H3" s="115" t="str">
        <f t="shared" si="204"/>
        <v>Работал</v>
      </c>
      <c r="I3" s="115" t="str">
        <f t="shared" si="204"/>
        <v>Работал</v>
      </c>
      <c r="J3" s="133" t="str">
        <f t="shared" si="204"/>
        <v/>
      </c>
      <c r="K3" s="133" t="str">
        <f t="shared" si="204"/>
        <v/>
      </c>
      <c r="L3" s="115" t="str">
        <f t="shared" si="204"/>
        <v>Работал</v>
      </c>
      <c r="M3" s="115" t="str">
        <f t="shared" si="204"/>
        <v>Работал</v>
      </c>
      <c r="N3" s="115" t="str">
        <f t="shared" si="204"/>
        <v>Работал</v>
      </c>
      <c r="O3" s="115" t="str">
        <f t="shared" si="204"/>
        <v>Работал</v>
      </c>
      <c r="P3" s="115" t="str">
        <f t="shared" si="204"/>
        <v>Работал</v>
      </c>
      <c r="Q3" s="133" t="str">
        <f t="shared" si="204"/>
        <v/>
      </c>
      <c r="R3" s="133" t="str">
        <f t="shared" si="204"/>
        <v/>
      </c>
      <c r="S3" s="115" t="str">
        <f t="shared" si="204"/>
        <v>Работал</v>
      </c>
      <c r="T3" s="115" t="str">
        <f t="shared" si="204"/>
        <v>Работал</v>
      </c>
      <c r="U3" s="115" t="str">
        <f t="shared" si="204"/>
        <v>Работал</v>
      </c>
      <c r="V3" s="115" t="str">
        <f t="shared" si="204"/>
        <v>Работал</v>
      </c>
      <c r="W3" s="115" t="str">
        <f t="shared" si="204"/>
        <v>Работал</v>
      </c>
      <c r="X3" s="133" t="str">
        <f t="shared" si="204"/>
        <v/>
      </c>
      <c r="Y3" s="133" t="str">
        <f t="shared" si="204"/>
        <v/>
      </c>
      <c r="Z3" s="115" t="str">
        <f t="shared" si="204"/>
        <v>Работал</v>
      </c>
      <c r="AA3" s="115" t="str">
        <f t="shared" si="204"/>
        <v>Работал</v>
      </c>
      <c r="AB3" s="115" t="str">
        <f t="shared" si="204"/>
        <v>Работал</v>
      </c>
      <c r="AC3" s="115" t="str">
        <f t="shared" si="204"/>
        <v>Работал</v>
      </c>
      <c r="AD3" s="115" t="str">
        <f t="shared" si="204"/>
        <v>Работал</v>
      </c>
      <c r="AE3" s="133" t="str">
        <f t="shared" si="204"/>
        <v/>
      </c>
      <c r="AF3" s="133" t="str">
        <f t="shared" si="204"/>
        <v/>
      </c>
      <c r="AG3" s="115" t="str">
        <f t="shared" si="204"/>
        <v>Работал</v>
      </c>
      <c r="AH3" s="115" t="str">
        <f t="shared" si="204"/>
        <v/>
      </c>
      <c r="AI3" s="115" t="str">
        <f t="shared" si="204"/>
        <v/>
      </c>
      <c r="AJ3" s="115" t="str">
        <f t="shared" si="204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33" t="str">
        <f t="shared" si="204"/>
        <v/>
      </c>
      <c r="E4" s="115" t="str">
        <f t="shared" si="204"/>
        <v>Работал</v>
      </c>
      <c r="F4" s="115" t="str">
        <f t="shared" si="204"/>
        <v>Работал</v>
      </c>
      <c r="G4" s="133" t="str">
        <f t="shared" si="204"/>
        <v/>
      </c>
      <c r="H4" s="115" t="str">
        <f t="shared" si="204"/>
        <v>Работал</v>
      </c>
      <c r="I4" s="115" t="str">
        <f t="shared" si="204"/>
        <v>Работал</v>
      </c>
      <c r="J4" s="133" t="str">
        <f t="shared" si="204"/>
        <v/>
      </c>
      <c r="K4" s="133" t="str">
        <f t="shared" si="204"/>
        <v/>
      </c>
      <c r="L4" s="115" t="str">
        <f t="shared" si="204"/>
        <v>Работал</v>
      </c>
      <c r="M4" s="115" t="str">
        <f t="shared" si="204"/>
        <v>Работал</v>
      </c>
      <c r="N4" s="115" t="str">
        <f t="shared" si="204"/>
        <v>Работал</v>
      </c>
      <c r="O4" s="115" t="str">
        <f t="shared" si="204"/>
        <v>Работал</v>
      </c>
      <c r="P4" s="115" t="str">
        <f t="shared" si="204"/>
        <v>Работал</v>
      </c>
      <c r="Q4" s="133" t="str">
        <f t="shared" si="204"/>
        <v/>
      </c>
      <c r="R4" s="133" t="str">
        <f t="shared" si="204"/>
        <v/>
      </c>
      <c r="S4" s="115" t="str">
        <f t="shared" si="204"/>
        <v>Работал</v>
      </c>
      <c r="T4" s="115" t="str">
        <f t="shared" si="204"/>
        <v>Работал</v>
      </c>
      <c r="U4" s="115" t="str">
        <f t="shared" si="204"/>
        <v>Работал</v>
      </c>
      <c r="V4" s="115" t="str">
        <f t="shared" si="204"/>
        <v>Работал</v>
      </c>
      <c r="W4" s="115" t="str">
        <f t="shared" si="204"/>
        <v>Работал</v>
      </c>
      <c r="X4" s="133" t="str">
        <f t="shared" si="204"/>
        <v/>
      </c>
      <c r="Y4" s="133" t="str">
        <f t="shared" si="204"/>
        <v/>
      </c>
      <c r="Z4" s="115" t="str">
        <f t="shared" si="204"/>
        <v>Работал</v>
      </c>
      <c r="AA4" s="115" t="str">
        <f t="shared" si="204"/>
        <v>Работал</v>
      </c>
      <c r="AB4" s="115" t="str">
        <f t="shared" si="204"/>
        <v>Работал</v>
      </c>
      <c r="AC4" s="115" t="str">
        <f t="shared" si="204"/>
        <v>Работал</v>
      </c>
      <c r="AD4" s="115" t="str">
        <f t="shared" si="204"/>
        <v>Работал</v>
      </c>
      <c r="AE4" s="133" t="str">
        <f t="shared" si="204"/>
        <v/>
      </c>
      <c r="AF4" s="133" t="str">
        <f t="shared" si="204"/>
        <v/>
      </c>
      <c r="AG4" s="115" t="str">
        <f t="shared" si="204"/>
        <v>Работал</v>
      </c>
      <c r="AH4" s="115" t="str">
        <f t="shared" si="204"/>
        <v/>
      </c>
      <c r="AI4" s="115" t="str">
        <f t="shared" si="204"/>
        <v/>
      </c>
      <c r="AJ4" s="115" t="str">
        <f t="shared" si="204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33" t="str">
        <f t="shared" si="204"/>
        <v/>
      </c>
      <c r="E5" s="115" t="str">
        <f t="shared" si="204"/>
        <v>Работал</v>
      </c>
      <c r="F5" s="115" t="str">
        <f t="shared" si="204"/>
        <v>Работал</v>
      </c>
      <c r="G5" s="133" t="str">
        <f t="shared" si="204"/>
        <v/>
      </c>
      <c r="H5" s="115" t="str">
        <f t="shared" si="204"/>
        <v>Работал</v>
      </c>
      <c r="I5" s="115" t="str">
        <f t="shared" si="204"/>
        <v>Работал</v>
      </c>
      <c r="J5" s="133" t="str">
        <f t="shared" si="204"/>
        <v/>
      </c>
      <c r="K5" s="133" t="str">
        <f t="shared" si="204"/>
        <v/>
      </c>
      <c r="L5" s="115" t="str">
        <f t="shared" si="204"/>
        <v>Работал</v>
      </c>
      <c r="M5" s="115" t="str">
        <f t="shared" si="204"/>
        <v>Работал</v>
      </c>
      <c r="N5" s="115" t="str">
        <f t="shared" si="204"/>
        <v>Работал</v>
      </c>
      <c r="O5" s="115" t="str">
        <f t="shared" si="204"/>
        <v>Работал</v>
      </c>
      <c r="P5" s="115" t="str">
        <f t="shared" si="204"/>
        <v>Работал</v>
      </c>
      <c r="Q5" s="133" t="str">
        <f t="shared" si="204"/>
        <v/>
      </c>
      <c r="R5" s="133" t="str">
        <f t="shared" si="204"/>
        <v/>
      </c>
      <c r="S5" s="115" t="str">
        <f t="shared" si="204"/>
        <v>Работал</v>
      </c>
      <c r="T5" s="115" t="str">
        <f t="shared" si="204"/>
        <v>Работал</v>
      </c>
      <c r="U5" s="115" t="str">
        <f t="shared" si="204"/>
        <v>Работал</v>
      </c>
      <c r="V5" s="115" t="str">
        <f t="shared" si="204"/>
        <v>Работал</v>
      </c>
      <c r="W5" s="115" t="str">
        <f t="shared" si="204"/>
        <v>Работал</v>
      </c>
      <c r="X5" s="133" t="str">
        <f t="shared" si="204"/>
        <v/>
      </c>
      <c r="Y5" s="133" t="str">
        <f t="shared" si="204"/>
        <v/>
      </c>
      <c r="Z5" s="115" t="str">
        <f t="shared" si="204"/>
        <v>Работал</v>
      </c>
      <c r="AA5" s="115" t="str">
        <f t="shared" si="204"/>
        <v>Работал</v>
      </c>
      <c r="AB5" s="115" t="str">
        <f t="shared" si="204"/>
        <v>Работал</v>
      </c>
      <c r="AC5" s="115" t="str">
        <f t="shared" si="204"/>
        <v>Работал</v>
      </c>
      <c r="AD5" s="115" t="str">
        <f t="shared" si="204"/>
        <v>Работал</v>
      </c>
      <c r="AE5" s="133" t="str">
        <f t="shared" si="204"/>
        <v/>
      </c>
      <c r="AF5" s="133" t="str">
        <f t="shared" si="204"/>
        <v/>
      </c>
      <c r="AG5" s="115" t="str">
        <f t="shared" si="204"/>
        <v>Работал</v>
      </c>
      <c r="AH5" s="115" t="str">
        <f t="shared" si="204"/>
        <v/>
      </c>
      <c r="AI5" s="115" t="str">
        <f t="shared" si="204"/>
        <v/>
      </c>
      <c r="AJ5" s="115" t="str">
        <f t="shared" si="204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33" t="str">
        <f t="shared" si="204"/>
        <v/>
      </c>
      <c r="E6" s="115" t="str">
        <f t="shared" si="204"/>
        <v>Работал</v>
      </c>
      <c r="F6" s="115" t="str">
        <f t="shared" si="204"/>
        <v>Работал</v>
      </c>
      <c r="G6" s="133" t="str">
        <f t="shared" si="204"/>
        <v/>
      </c>
      <c r="H6" s="115" t="str">
        <f t="shared" si="204"/>
        <v>Работал</v>
      </c>
      <c r="I6" s="115" t="str">
        <f t="shared" si="204"/>
        <v>Работал</v>
      </c>
      <c r="J6" s="133" t="str">
        <f t="shared" si="204"/>
        <v/>
      </c>
      <c r="K6" s="133" t="str">
        <f t="shared" si="204"/>
        <v/>
      </c>
      <c r="L6" s="115" t="str">
        <f t="shared" si="204"/>
        <v>Работал</v>
      </c>
      <c r="M6" s="115" t="str">
        <f t="shared" si="204"/>
        <v>Работал</v>
      </c>
      <c r="N6" s="115" t="str">
        <f t="shared" si="204"/>
        <v>Работал</v>
      </c>
      <c r="O6" s="115" t="str">
        <f t="shared" si="204"/>
        <v>Работал</v>
      </c>
      <c r="P6" s="115" t="str">
        <f t="shared" si="204"/>
        <v>Работал</v>
      </c>
      <c r="Q6" s="133" t="str">
        <f t="shared" si="204"/>
        <v/>
      </c>
      <c r="R6" s="133" t="str">
        <f t="shared" si="204"/>
        <v/>
      </c>
      <c r="S6" s="115" t="str">
        <f t="shared" si="204"/>
        <v>Работал</v>
      </c>
      <c r="T6" s="115" t="str">
        <f t="shared" si="204"/>
        <v>Работал</v>
      </c>
      <c r="U6" s="115" t="str">
        <f t="shared" si="204"/>
        <v>Работал</v>
      </c>
      <c r="V6" s="115" t="str">
        <f t="shared" si="204"/>
        <v>Работал</v>
      </c>
      <c r="W6" s="115" t="str">
        <f t="shared" si="204"/>
        <v>Работал</v>
      </c>
      <c r="X6" s="133" t="str">
        <f t="shared" si="204"/>
        <v/>
      </c>
      <c r="Y6" s="133" t="str">
        <f t="shared" si="204"/>
        <v/>
      </c>
      <c r="Z6" s="115" t="str">
        <f t="shared" si="204"/>
        <v>Работал</v>
      </c>
      <c r="AA6" s="115" t="str">
        <f t="shared" si="204"/>
        <v>Работал</v>
      </c>
      <c r="AB6" s="115" t="str">
        <f t="shared" si="204"/>
        <v>Работал</v>
      </c>
      <c r="AC6" s="115" t="str">
        <f t="shared" si="204"/>
        <v>Работал</v>
      </c>
      <c r="AD6" s="115" t="str">
        <f t="shared" si="204"/>
        <v>Работал</v>
      </c>
      <c r="AE6" s="133" t="str">
        <f t="shared" si="204"/>
        <v/>
      </c>
      <c r="AF6" s="133" t="str">
        <f t="shared" si="204"/>
        <v/>
      </c>
      <c r="AG6" s="115" t="str">
        <f t="shared" si="204"/>
        <v>Работал</v>
      </c>
      <c r="AH6" s="115" t="str">
        <f t="shared" si="204"/>
        <v/>
      </c>
      <c r="AI6" s="115" t="str">
        <f t="shared" si="204"/>
        <v/>
      </c>
      <c r="AJ6" s="115" t="str">
        <f t="shared" si="204"/>
        <v/>
      </c>
    </row>
    <row r="7">
      <c r="A7" s="108">
        <v>8</v>
      </c>
      <c r="B7" s="113" t="str">
        <f>VLOOKUP($A7,Сотрудники!$A$3:$L$1202,2,0)</f>
        <v xml:space="preserve">Хохлова Крестина</v>
      </c>
      <c r="C7" s="113" t="str">
        <f>VLOOKUP($A7,Сотрудники!$A$3:$L$1202,8,0)</f>
        <v>Москва</v>
      </c>
      <c r="D7" s="133" t="str">
        <f t="shared" si="204"/>
        <v/>
      </c>
      <c r="E7" s="115" t="str">
        <f t="shared" si="204"/>
        <v>Работал</v>
      </c>
      <c r="F7" s="115" t="str">
        <f t="shared" si="204"/>
        <v>Работал</v>
      </c>
      <c r="G7" s="133" t="str">
        <f t="shared" si="204"/>
        <v/>
      </c>
      <c r="H7" s="115" t="str">
        <f t="shared" si="204"/>
        <v>Работал</v>
      </c>
      <c r="I7" s="115" t="str">
        <f t="shared" si="204"/>
        <v>Работал</v>
      </c>
      <c r="J7" s="133" t="str">
        <f t="shared" si="204"/>
        <v/>
      </c>
      <c r="K7" s="133" t="str">
        <f t="shared" si="204"/>
        <v/>
      </c>
      <c r="L7" s="115" t="str">
        <f t="shared" si="204"/>
        <v>Работал</v>
      </c>
      <c r="M7" s="115" t="str">
        <f t="shared" si="204"/>
        <v>Работал</v>
      </c>
      <c r="N7" s="115" t="str">
        <f t="shared" si="204"/>
        <v>Работал</v>
      </c>
      <c r="O7" s="115" t="str">
        <f t="shared" si="204"/>
        <v>Работал</v>
      </c>
      <c r="P7" s="115" t="str">
        <f t="shared" si="204"/>
        <v>Работал</v>
      </c>
      <c r="Q7" s="133" t="str">
        <f t="shared" si="204"/>
        <v/>
      </c>
      <c r="R7" s="133" t="str">
        <f t="shared" si="204"/>
        <v/>
      </c>
      <c r="S7" s="115" t="str">
        <f t="shared" si="204"/>
        <v>Работал</v>
      </c>
      <c r="T7" s="115" t="str">
        <f t="shared" si="204"/>
        <v>Работал</v>
      </c>
      <c r="U7" s="115" t="str">
        <f t="shared" si="204"/>
        <v>Работал</v>
      </c>
      <c r="V7" s="115" t="str">
        <f t="shared" si="204"/>
        <v>Работал</v>
      </c>
      <c r="W7" s="115" t="str">
        <f t="shared" si="204"/>
        <v>Работал</v>
      </c>
      <c r="X7" s="133" t="str">
        <f t="shared" si="204"/>
        <v/>
      </c>
      <c r="Y7" s="133" t="str">
        <f t="shared" si="204"/>
        <v/>
      </c>
      <c r="Z7" s="115" t="str">
        <f t="shared" si="204"/>
        <v>Работал</v>
      </c>
      <c r="AA7" s="115" t="str">
        <f t="shared" si="204"/>
        <v>Работал</v>
      </c>
      <c r="AB7" s="115" t="str">
        <f t="shared" si="204"/>
        <v>Работал</v>
      </c>
      <c r="AC7" s="115" t="str">
        <f t="shared" si="204"/>
        <v>Работал</v>
      </c>
      <c r="AD7" s="115" t="str">
        <f t="shared" si="204"/>
        <v>Работал</v>
      </c>
      <c r="AE7" s="133" t="str">
        <f t="shared" si="204"/>
        <v/>
      </c>
      <c r="AF7" s="133" t="str">
        <f t="shared" si="204"/>
        <v/>
      </c>
      <c r="AG7" s="115" t="str">
        <f t="shared" si="204"/>
        <v>Работал</v>
      </c>
      <c r="AH7" s="115" t="str">
        <f t="shared" si="204"/>
        <v/>
      </c>
      <c r="AI7" s="115" t="str">
        <f t="shared" si="204"/>
        <v/>
      </c>
      <c r="AJ7" s="115" t="str">
        <f t="shared" si="204"/>
        <v/>
      </c>
    </row>
    <row r="8">
      <c r="A8" s="108">
        <v>9</v>
      </c>
      <c r="B8" s="113" t="str">
        <f>VLOOKUP($A8,Сотрудники!$A$3:$L$1202,2,0)</f>
        <v xml:space="preserve">Пойш Виталий</v>
      </c>
      <c r="C8" s="113" t="str">
        <f>VLOOKUP($A8,Сотрудники!$A$3:$L$1202,8,0)</f>
        <v>Екатеринбург</v>
      </c>
      <c r="D8" s="133" t="str">
        <f t="shared" si="204"/>
        <v/>
      </c>
      <c r="E8" s="115" t="str">
        <f t="shared" si="204"/>
        <v>Работал</v>
      </c>
      <c r="F8" s="115" t="str">
        <f t="shared" si="204"/>
        <v>Работал</v>
      </c>
      <c r="G8" s="133" t="str">
        <f t="shared" si="204"/>
        <v/>
      </c>
      <c r="H8" s="115" t="str">
        <f t="shared" si="204"/>
        <v>Работал</v>
      </c>
      <c r="I8" s="115" t="str">
        <f t="shared" si="204"/>
        <v>Работал</v>
      </c>
      <c r="J8" s="133" t="str">
        <f t="shared" si="204"/>
        <v/>
      </c>
      <c r="K8" s="133" t="str">
        <f t="shared" si="204"/>
        <v/>
      </c>
      <c r="L8" s="115" t="str">
        <f t="shared" si="204"/>
        <v>Работал</v>
      </c>
      <c r="M8" s="115" t="str">
        <f t="shared" si="204"/>
        <v>Работал</v>
      </c>
      <c r="N8" s="115" t="str">
        <f t="shared" si="204"/>
        <v>Работал</v>
      </c>
      <c r="O8" s="115" t="str">
        <f t="shared" si="204"/>
        <v>Работал</v>
      </c>
      <c r="P8" s="115" t="str">
        <f t="shared" si="204"/>
        <v>Работал</v>
      </c>
      <c r="Q8" s="133" t="str">
        <f t="shared" si="204"/>
        <v/>
      </c>
      <c r="R8" s="133" t="str">
        <f t="shared" si="204"/>
        <v/>
      </c>
      <c r="S8" s="115" t="str">
        <f t="shared" si="204"/>
        <v>Работал</v>
      </c>
      <c r="T8" s="115" t="str">
        <f t="shared" si="204"/>
        <v>Работал</v>
      </c>
      <c r="U8" s="115" t="str">
        <f t="shared" si="204"/>
        <v>Работал</v>
      </c>
      <c r="V8" s="115" t="str">
        <f t="shared" si="204"/>
        <v>Работал</v>
      </c>
      <c r="W8" s="115" t="str">
        <f t="shared" si="204"/>
        <v>Работал</v>
      </c>
      <c r="X8" s="133" t="str">
        <f t="shared" si="204"/>
        <v>Работал</v>
      </c>
      <c r="Y8" s="133" t="str">
        <f t="shared" si="204"/>
        <v/>
      </c>
      <c r="Z8" s="115" t="str">
        <f t="shared" si="204"/>
        <v>Работал</v>
      </c>
      <c r="AA8" s="115" t="str">
        <f t="shared" si="204"/>
        <v>Работал</v>
      </c>
      <c r="AB8" s="115" t="str">
        <f t="shared" si="204"/>
        <v>Работал</v>
      </c>
      <c r="AC8" s="115" t="str">
        <f t="shared" si="204"/>
        <v>Работал</v>
      </c>
      <c r="AD8" s="115" t="str">
        <f t="shared" si="204"/>
        <v>Работал</v>
      </c>
      <c r="AE8" s="133" t="str">
        <f t="shared" si="204"/>
        <v/>
      </c>
      <c r="AF8" s="133" t="str">
        <f t="shared" si="204"/>
        <v/>
      </c>
      <c r="AG8" s="115" t="str">
        <f t="shared" si="204"/>
        <v>Работал</v>
      </c>
      <c r="AH8" s="115" t="str">
        <f t="shared" si="204"/>
        <v/>
      </c>
      <c r="AI8" s="115" t="str">
        <f t="shared" si="204"/>
        <v/>
      </c>
      <c r="AJ8" s="115" t="str">
        <f t="shared" si="204"/>
        <v/>
      </c>
    </row>
    <row r="9">
      <c r="A9" s="108">
        <v>10</v>
      </c>
      <c r="B9" s="113" t="str">
        <f>VLOOKUP($A9,Сотрудники!$A$3:$L$1202,2,0)</f>
        <v xml:space="preserve">Офицеров Дмитрий</v>
      </c>
      <c r="C9" s="113" t="str">
        <f>VLOOKUP($A9,Сотрудники!$A$3:$L$1202,8,0)</f>
        <v>СПБ</v>
      </c>
      <c r="D9" s="133" t="str">
        <f t="shared" si="204"/>
        <v/>
      </c>
      <c r="E9" s="115" t="str">
        <f t="shared" si="204"/>
        <v>Работал</v>
      </c>
      <c r="F9" s="115" t="str">
        <f t="shared" si="204"/>
        <v>Работал</v>
      </c>
      <c r="G9" s="133" t="str">
        <f t="shared" si="204"/>
        <v/>
      </c>
      <c r="H9" s="115" t="str">
        <f t="shared" si="204"/>
        <v>Работал</v>
      </c>
      <c r="I9" s="115" t="str">
        <f t="shared" si="204"/>
        <v>Работал</v>
      </c>
      <c r="J9" s="133" t="str">
        <f t="shared" si="204"/>
        <v/>
      </c>
      <c r="K9" s="133" t="str">
        <f t="shared" si="204"/>
        <v/>
      </c>
      <c r="L9" s="115" t="str">
        <f t="shared" si="204"/>
        <v>Работал</v>
      </c>
      <c r="M9" s="115" t="str">
        <f t="shared" si="204"/>
        <v>Работал</v>
      </c>
      <c r="N9" s="115" t="str">
        <f t="shared" si="204"/>
        <v>Работал</v>
      </c>
      <c r="O9" s="115" t="str">
        <f t="shared" si="204"/>
        <v>Работал</v>
      </c>
      <c r="P9" s="115" t="str">
        <f t="shared" si="204"/>
        <v>Работал</v>
      </c>
      <c r="Q9" s="133" t="str">
        <f t="shared" si="204"/>
        <v/>
      </c>
      <c r="R9" s="133" t="str">
        <f t="shared" si="204"/>
        <v/>
      </c>
      <c r="S9" s="115" t="str">
        <f t="shared" si="204"/>
        <v>Работал</v>
      </c>
      <c r="T9" s="115" t="str">
        <f t="shared" si="204"/>
        <v>Работал</v>
      </c>
      <c r="U9" s="115" t="str">
        <f t="shared" si="204"/>
        <v>Работал</v>
      </c>
      <c r="V9" s="115" t="str">
        <f t="shared" si="204"/>
        <v>Работал</v>
      </c>
      <c r="W9" s="115" t="str">
        <f t="shared" si="204"/>
        <v>Работал</v>
      </c>
      <c r="X9" s="133" t="str">
        <f t="shared" si="204"/>
        <v/>
      </c>
      <c r="Y9" s="133" t="str">
        <f t="shared" si="204"/>
        <v/>
      </c>
      <c r="Z9" s="115" t="str">
        <f t="shared" si="204"/>
        <v>Работал</v>
      </c>
      <c r="AA9" s="115" t="str">
        <f t="shared" si="204"/>
        <v>Работал</v>
      </c>
      <c r="AB9" s="115" t="str">
        <f t="shared" si="204"/>
        <v>Работал</v>
      </c>
      <c r="AC9" s="115" t="str">
        <f t="shared" si="204"/>
        <v>Работал</v>
      </c>
      <c r="AD9" s="115" t="str">
        <f t="shared" si="204"/>
        <v>Работал</v>
      </c>
      <c r="AE9" s="133" t="str">
        <f t="shared" si="204"/>
        <v/>
      </c>
      <c r="AF9" s="133" t="str">
        <f t="shared" si="204"/>
        <v/>
      </c>
      <c r="AG9" s="115" t="str">
        <f t="shared" si="204"/>
        <v>Работал</v>
      </c>
      <c r="AH9" s="115" t="str">
        <f t="shared" si="204"/>
        <v/>
      </c>
      <c r="AI9" s="115" t="str">
        <f t="shared" si="204"/>
        <v/>
      </c>
      <c r="AJ9" s="115" t="str">
        <f t="shared" si="204"/>
        <v/>
      </c>
    </row>
    <row r="10">
      <c r="A10" s="108">
        <v>11</v>
      </c>
      <c r="B10" s="113" t="str">
        <f>VLOOKUP($A10,Сотрудники!$A$3:$L$1202,2,0)</f>
        <v xml:space="preserve">Муштекенов Тимур</v>
      </c>
      <c r="C10" s="113" t="str">
        <f>VLOOKUP($A10,Сотрудники!$A$3:$L$1202,8,0)</f>
        <v>СПБ</v>
      </c>
      <c r="D10" s="133" t="str">
        <f t="shared" si="204"/>
        <v/>
      </c>
      <c r="E10" s="115" t="str">
        <f t="shared" si="204"/>
        <v>Работал</v>
      </c>
      <c r="F10" s="115" t="str">
        <f t="shared" si="204"/>
        <v>Работал</v>
      </c>
      <c r="G10" s="133" t="str">
        <f t="shared" si="204"/>
        <v/>
      </c>
      <c r="H10" s="115" t="str">
        <f t="shared" si="204"/>
        <v>Работал</v>
      </c>
      <c r="I10" s="115" t="str">
        <f t="shared" si="204"/>
        <v>Работал</v>
      </c>
      <c r="J10" s="133" t="str">
        <f t="shared" si="204"/>
        <v/>
      </c>
      <c r="K10" s="133" t="str">
        <f t="shared" si="204"/>
        <v/>
      </c>
      <c r="L10" s="115" t="str">
        <f t="shared" si="204"/>
        <v>Работал</v>
      </c>
      <c r="M10" s="115" t="str">
        <f t="shared" si="204"/>
        <v>Работал</v>
      </c>
      <c r="N10" s="115" t="str">
        <f t="shared" si="204"/>
        <v>Работал</v>
      </c>
      <c r="O10" s="115" t="str">
        <f t="shared" si="204"/>
        <v>Работал</v>
      </c>
      <c r="P10" s="115" t="str">
        <f t="shared" si="204"/>
        <v>Работал</v>
      </c>
      <c r="Q10" s="133" t="str">
        <f t="shared" si="204"/>
        <v>Работал</v>
      </c>
      <c r="R10" s="133" t="str">
        <f t="shared" si="204"/>
        <v>Работал</v>
      </c>
      <c r="S10" s="115" t="str">
        <f t="shared" si="204"/>
        <v>Выходной</v>
      </c>
      <c r="T10" s="115" t="str">
        <f t="shared" si="204"/>
        <v>Выходной</v>
      </c>
      <c r="U10" s="115" t="str">
        <f t="shared" si="204"/>
        <v>Выходной</v>
      </c>
      <c r="V10" s="115" t="str">
        <f t="shared" si="204"/>
        <v>Выходной</v>
      </c>
      <c r="W10" s="115" t="str">
        <f t="shared" si="204"/>
        <v>Выходной</v>
      </c>
      <c r="X10" s="133" t="str">
        <f t="shared" si="204"/>
        <v/>
      </c>
      <c r="Y10" s="133" t="str">
        <f t="shared" si="204"/>
        <v/>
      </c>
      <c r="Z10" s="115" t="str">
        <f t="shared" si="204"/>
        <v>Выходной</v>
      </c>
      <c r="AA10" s="115" t="str">
        <f t="shared" si="204"/>
        <v>Выходной</v>
      </c>
      <c r="AB10" s="115" t="str">
        <f t="shared" ref="AB10:AJ10" si="205">IF(ISBLANK(AB88),"",IF(AB88=0,"Выходной",IF(AB88&lt;&gt;0,"Работал","")))</f>
        <v>Выходной</v>
      </c>
      <c r="AC10" s="115" t="str">
        <f t="shared" si="205"/>
        <v>Выходной</v>
      </c>
      <c r="AD10" s="115" t="str">
        <f t="shared" si="205"/>
        <v>Выходной</v>
      </c>
      <c r="AE10" s="133" t="str">
        <f t="shared" si="205"/>
        <v/>
      </c>
      <c r="AF10" s="133" t="str">
        <f t="shared" si="205"/>
        <v/>
      </c>
      <c r="AG10" s="115" t="str">
        <f t="shared" si="205"/>
        <v>Выходной</v>
      </c>
      <c r="AH10" s="115" t="str">
        <f t="shared" si="205"/>
        <v/>
      </c>
      <c r="AI10" s="115" t="str">
        <f t="shared" si="205"/>
        <v/>
      </c>
      <c r="AJ10" s="115" t="str">
        <f t="shared" si="205"/>
        <v/>
      </c>
    </row>
    <row r="11">
      <c r="A11" s="108">
        <v>13</v>
      </c>
      <c r="B11" s="113" t="str">
        <f>VLOOKUP($A11,Сотрудники!$A$3:$L$1202,2,0)</f>
        <v xml:space="preserve">Богданов Михаил</v>
      </c>
      <c r="C11" s="113" t="str">
        <f>VLOOKUP($A11,Сотрудники!$A$3:$L$1202,8,0)</f>
        <v>СПБ</v>
      </c>
      <c r="D11" s="133" t="str">
        <f t="shared" si="204"/>
        <v/>
      </c>
      <c r="E11" s="115" t="str">
        <f t="shared" si="204"/>
        <v>Работал</v>
      </c>
      <c r="F11" s="115" t="str">
        <f t="shared" si="204"/>
        <v>Работал</v>
      </c>
      <c r="G11" s="133" t="str">
        <f t="shared" si="204"/>
        <v/>
      </c>
      <c r="H11" s="115" t="str">
        <f t="shared" si="204"/>
        <v>Работал</v>
      </c>
      <c r="I11" s="115" t="str">
        <f t="shared" si="204"/>
        <v>Работал</v>
      </c>
      <c r="J11" s="133" t="str">
        <f t="shared" si="204"/>
        <v/>
      </c>
      <c r="K11" s="133" t="str">
        <f t="shared" si="204"/>
        <v/>
      </c>
      <c r="L11" s="115" t="str">
        <f t="shared" si="204"/>
        <v>Работал</v>
      </c>
      <c r="M11" s="115" t="str">
        <f t="shared" si="204"/>
        <v>Работал</v>
      </c>
      <c r="N11" s="115" t="str">
        <f t="shared" si="204"/>
        <v>Работал</v>
      </c>
      <c r="O11" s="115" t="str">
        <f t="shared" si="204"/>
        <v>Работал</v>
      </c>
      <c r="P11" s="115" t="str">
        <f t="shared" si="204"/>
        <v>Работал</v>
      </c>
      <c r="Q11" s="133" t="str">
        <f t="shared" si="204"/>
        <v/>
      </c>
      <c r="R11" s="133" t="str">
        <f t="shared" si="204"/>
        <v/>
      </c>
      <c r="S11" s="115" t="str">
        <f t="shared" si="204"/>
        <v>Работал</v>
      </c>
      <c r="T11" s="115" t="str">
        <f t="shared" si="204"/>
        <v>Работал</v>
      </c>
      <c r="U11" s="115" t="str">
        <f t="shared" si="204"/>
        <v>Работал</v>
      </c>
      <c r="V11" s="115" t="str">
        <f t="shared" si="204"/>
        <v>Работал</v>
      </c>
      <c r="W11" s="115" t="str">
        <f t="shared" si="204"/>
        <v>Работал</v>
      </c>
      <c r="X11" s="133" t="str">
        <f t="shared" si="204"/>
        <v/>
      </c>
      <c r="Y11" s="133" t="str">
        <f t="shared" si="204"/>
        <v/>
      </c>
      <c r="Z11" s="115" t="str">
        <f t="shared" si="204"/>
        <v>Работал</v>
      </c>
      <c r="AA11" s="115" t="str">
        <f t="shared" si="204"/>
        <v>Работал</v>
      </c>
      <c r="AB11" s="115" t="str">
        <f t="shared" si="204"/>
        <v>Работал</v>
      </c>
      <c r="AC11" s="115" t="str">
        <f t="shared" si="204"/>
        <v>Работал</v>
      </c>
      <c r="AD11" s="115" t="str">
        <f t="shared" si="204"/>
        <v>Работал</v>
      </c>
      <c r="AE11" s="133" t="str">
        <f t="shared" si="204"/>
        <v/>
      </c>
      <c r="AF11" s="133" t="str">
        <f t="shared" si="204"/>
        <v/>
      </c>
      <c r="AG11" s="115" t="str">
        <f t="shared" si="204"/>
        <v>Работал</v>
      </c>
      <c r="AH11" s="115" t="str">
        <f t="shared" si="204"/>
        <v/>
      </c>
      <c r="AI11" s="115" t="str">
        <f t="shared" si="204"/>
        <v/>
      </c>
      <c r="AJ11" s="115" t="str">
        <f t="shared" si="204"/>
        <v/>
      </c>
    </row>
    <row r="12">
      <c r="A12" s="108">
        <v>14</v>
      </c>
      <c r="B12" s="113" t="str">
        <f>VLOOKUP($A12,Сотрудники!$A$3:$L$1202,2,0)</f>
        <v xml:space="preserve">Смирнова Екатерина</v>
      </c>
      <c r="C12" s="113" t="str">
        <f>VLOOKUP($A12,Сотрудники!$A$3:$L$1202,8,0)</f>
        <v>Москва</v>
      </c>
      <c r="D12" s="133" t="str">
        <f t="shared" si="204"/>
        <v>Выходной</v>
      </c>
      <c r="E12" s="115" t="str">
        <f t="shared" si="204"/>
        <v>Выходной</v>
      </c>
      <c r="F12" s="115" t="str">
        <f t="shared" si="204"/>
        <v>Выходной</v>
      </c>
      <c r="G12" s="133" t="str">
        <f t="shared" si="204"/>
        <v/>
      </c>
      <c r="H12" s="115" t="str">
        <f t="shared" si="204"/>
        <v>Работал</v>
      </c>
      <c r="I12" s="115" t="str">
        <f t="shared" si="204"/>
        <v>Работал</v>
      </c>
      <c r="J12" s="133" t="str">
        <f t="shared" si="204"/>
        <v/>
      </c>
      <c r="K12" s="133" t="str">
        <f t="shared" si="204"/>
        <v/>
      </c>
      <c r="L12" s="115" t="str">
        <f t="shared" si="204"/>
        <v>Работал</v>
      </c>
      <c r="M12" s="115" t="str">
        <f t="shared" si="204"/>
        <v>Работал</v>
      </c>
      <c r="N12" s="115" t="str">
        <f t="shared" si="204"/>
        <v>Работал</v>
      </c>
      <c r="O12" s="115" t="str">
        <f t="shared" si="204"/>
        <v>Работал</v>
      </c>
      <c r="P12" s="115" t="str">
        <f t="shared" si="204"/>
        <v>Работал</v>
      </c>
      <c r="Q12" s="133" t="str">
        <f t="shared" si="204"/>
        <v/>
      </c>
      <c r="R12" s="133" t="str">
        <f t="shared" si="204"/>
        <v/>
      </c>
      <c r="S12" s="115" t="str">
        <f t="shared" si="204"/>
        <v>Работал</v>
      </c>
      <c r="T12" s="115" t="str">
        <f t="shared" si="204"/>
        <v>Работал</v>
      </c>
      <c r="U12" s="115" t="str">
        <f t="shared" si="204"/>
        <v>Работал</v>
      </c>
      <c r="V12" s="115" t="str">
        <f t="shared" si="204"/>
        <v>Работал</v>
      </c>
      <c r="W12" s="115" t="str">
        <f t="shared" si="204"/>
        <v>Работал</v>
      </c>
      <c r="X12" s="133" t="str">
        <f t="shared" si="204"/>
        <v/>
      </c>
      <c r="Y12" s="133" t="str">
        <f t="shared" si="204"/>
        <v/>
      </c>
      <c r="Z12" s="115" t="str">
        <f t="shared" si="204"/>
        <v>Работал</v>
      </c>
      <c r="AA12" s="115" t="str">
        <f t="shared" si="204"/>
        <v>Работал</v>
      </c>
      <c r="AB12" s="115" t="str">
        <f t="shared" si="204"/>
        <v>Работал</v>
      </c>
      <c r="AC12" s="115" t="str">
        <f t="shared" si="204"/>
        <v>Работал</v>
      </c>
      <c r="AD12" s="115" t="str">
        <f t="shared" si="204"/>
        <v>Работал</v>
      </c>
      <c r="AE12" s="133" t="str">
        <f t="shared" si="204"/>
        <v/>
      </c>
      <c r="AF12" s="133" t="str">
        <f t="shared" si="204"/>
        <v/>
      </c>
      <c r="AG12" s="115" t="str">
        <f t="shared" si="204"/>
        <v>Работал</v>
      </c>
      <c r="AH12" s="115" t="str">
        <f t="shared" si="204"/>
        <v/>
      </c>
      <c r="AI12" s="115" t="str">
        <f t="shared" si="204"/>
        <v/>
      </c>
      <c r="AJ12" s="115" t="str">
        <f t="shared" si="204"/>
        <v/>
      </c>
    </row>
    <row r="13">
      <c r="A13" s="108">
        <v>15</v>
      </c>
      <c r="B13" s="113" t="str">
        <f>VLOOKUP($A13,Сотрудники!$A$3:$L$1202,2,0)</f>
        <v xml:space="preserve">Герасимова Елизавета</v>
      </c>
      <c r="C13" s="113" t="str">
        <f>VLOOKUP($A13,Сотрудники!$A$3:$L$1202,8,0)</f>
        <v>Москва</v>
      </c>
      <c r="D13" s="133" t="str">
        <f t="shared" si="204"/>
        <v/>
      </c>
      <c r="E13" s="115" t="str">
        <f t="shared" si="204"/>
        <v>Работал</v>
      </c>
      <c r="F13" s="115" t="str">
        <f t="shared" si="204"/>
        <v>Работал</v>
      </c>
      <c r="G13" s="133" t="str">
        <f t="shared" si="204"/>
        <v/>
      </c>
      <c r="H13" s="115" t="str">
        <f t="shared" si="204"/>
        <v>Работал</v>
      </c>
      <c r="I13" s="115" t="str">
        <f t="shared" si="204"/>
        <v>Работал</v>
      </c>
      <c r="J13" s="133" t="str">
        <f t="shared" si="204"/>
        <v/>
      </c>
      <c r="K13" s="133" t="str">
        <f t="shared" si="204"/>
        <v/>
      </c>
      <c r="L13" s="115" t="str">
        <f t="shared" si="204"/>
        <v>Работал</v>
      </c>
      <c r="M13" s="115" t="str">
        <f t="shared" si="204"/>
        <v>Работал</v>
      </c>
      <c r="N13" s="115" t="str">
        <f t="shared" si="204"/>
        <v>Работал</v>
      </c>
      <c r="O13" s="115" t="str">
        <f t="shared" si="204"/>
        <v>Работал</v>
      </c>
      <c r="P13" s="115" t="str">
        <f t="shared" si="204"/>
        <v>Работал</v>
      </c>
      <c r="Q13" s="133" t="str">
        <f t="shared" si="204"/>
        <v/>
      </c>
      <c r="R13" s="133" t="str">
        <f t="shared" si="204"/>
        <v/>
      </c>
      <c r="S13" s="115" t="str">
        <f t="shared" si="204"/>
        <v>Работал</v>
      </c>
      <c r="T13" s="115" t="str">
        <f t="shared" si="204"/>
        <v>Работал</v>
      </c>
      <c r="U13" s="115" t="str">
        <f t="shared" si="204"/>
        <v>Работал</v>
      </c>
      <c r="V13" s="115" t="str">
        <f t="shared" si="204"/>
        <v>Работал</v>
      </c>
      <c r="W13" s="115" t="str">
        <f t="shared" si="204"/>
        <v>Работал</v>
      </c>
      <c r="X13" s="133" t="str">
        <f t="shared" si="204"/>
        <v/>
      </c>
      <c r="Y13" s="133" t="str">
        <f t="shared" si="204"/>
        <v/>
      </c>
      <c r="Z13" s="115" t="str">
        <f t="shared" si="204"/>
        <v>Работал</v>
      </c>
      <c r="AA13" s="115" t="str">
        <f t="shared" si="204"/>
        <v>Работал</v>
      </c>
      <c r="AB13" s="115" t="str">
        <f t="shared" si="204"/>
        <v>Работал</v>
      </c>
      <c r="AC13" s="115" t="str">
        <f t="shared" si="204"/>
        <v>Работал</v>
      </c>
      <c r="AD13" s="115" t="str">
        <f t="shared" si="204"/>
        <v>Работал</v>
      </c>
      <c r="AE13" s="133" t="str">
        <f t="shared" si="204"/>
        <v/>
      </c>
      <c r="AF13" s="133" t="str">
        <f t="shared" si="204"/>
        <v/>
      </c>
      <c r="AG13" s="115" t="str">
        <f t="shared" si="204"/>
        <v>Работал</v>
      </c>
      <c r="AH13" s="115" t="str">
        <f t="shared" si="204"/>
        <v/>
      </c>
      <c r="AI13" s="115" t="str">
        <f t="shared" si="204"/>
        <v/>
      </c>
      <c r="AJ13" s="115" t="str">
        <f t="shared" si="204"/>
        <v/>
      </c>
    </row>
    <row r="14">
      <c r="A14" s="108">
        <v>16</v>
      </c>
      <c r="B14" s="113" t="str">
        <f>VLOOKUP($A14,Сотрудники!$A$3:$L$1202,2,0)</f>
        <v xml:space="preserve">Абдуллаева Анжелика</v>
      </c>
      <c r="C14" s="113" t="str">
        <f>VLOOKUP($A14,Сотрудники!$A$3:$L$1202,8,0)</f>
        <v>Москва</v>
      </c>
      <c r="D14" s="133" t="str">
        <f t="shared" si="204"/>
        <v/>
      </c>
      <c r="E14" s="115" t="str">
        <f t="shared" si="204"/>
        <v>Работал</v>
      </c>
      <c r="F14" s="115" t="str">
        <f t="shared" si="204"/>
        <v>Работал</v>
      </c>
      <c r="G14" s="133" t="str">
        <f t="shared" si="204"/>
        <v/>
      </c>
      <c r="H14" s="115" t="str">
        <f t="shared" si="204"/>
        <v>Работал</v>
      </c>
      <c r="I14" s="115" t="str">
        <f t="shared" si="204"/>
        <v>Работал</v>
      </c>
      <c r="J14" s="133" t="str">
        <f t="shared" si="204"/>
        <v/>
      </c>
      <c r="K14" s="133" t="str">
        <f t="shared" si="204"/>
        <v/>
      </c>
      <c r="L14" s="115" t="str">
        <f t="shared" si="204"/>
        <v>Работал</v>
      </c>
      <c r="M14" s="115" t="str">
        <f t="shared" si="204"/>
        <v>Работал</v>
      </c>
      <c r="N14" s="115" t="str">
        <f t="shared" si="204"/>
        <v>Работал</v>
      </c>
      <c r="O14" s="115" t="str">
        <f t="shared" si="204"/>
        <v>Работал</v>
      </c>
      <c r="P14" s="115" t="str">
        <f t="shared" si="204"/>
        <v>Работал</v>
      </c>
      <c r="Q14" s="133" t="str">
        <f t="shared" si="204"/>
        <v/>
      </c>
      <c r="R14" s="133" t="str">
        <f t="shared" si="204"/>
        <v/>
      </c>
      <c r="S14" s="115" t="str">
        <f t="shared" si="204"/>
        <v>Работал</v>
      </c>
      <c r="T14" s="115" t="str">
        <f t="shared" si="204"/>
        <v>Работал</v>
      </c>
      <c r="U14" s="115" t="str">
        <f t="shared" si="204"/>
        <v>Работал</v>
      </c>
      <c r="V14" s="115" t="str">
        <f t="shared" si="204"/>
        <v>Работал</v>
      </c>
      <c r="W14" s="115" t="str">
        <f t="shared" si="204"/>
        <v>Работал</v>
      </c>
      <c r="X14" s="133" t="str">
        <f t="shared" si="204"/>
        <v/>
      </c>
      <c r="Y14" s="133" t="str">
        <f t="shared" si="204"/>
        <v/>
      </c>
      <c r="Z14" s="115" t="str">
        <f t="shared" si="204"/>
        <v>Работал</v>
      </c>
      <c r="AA14" s="115" t="str">
        <f t="shared" si="204"/>
        <v>Работал</v>
      </c>
      <c r="AB14" s="115" t="str">
        <f t="shared" si="204"/>
        <v>Работал</v>
      </c>
      <c r="AC14" s="115" t="str">
        <f t="shared" si="204"/>
        <v>Работал</v>
      </c>
      <c r="AD14" s="115" t="str">
        <f t="shared" si="204"/>
        <v>Работал</v>
      </c>
      <c r="AE14" s="133" t="str">
        <f t="shared" si="204"/>
        <v/>
      </c>
      <c r="AF14" s="133" t="str">
        <f t="shared" si="204"/>
        <v/>
      </c>
      <c r="AG14" s="115" t="str">
        <f t="shared" si="204"/>
        <v>Работал</v>
      </c>
      <c r="AH14" s="115" t="str">
        <f t="shared" si="204"/>
        <v/>
      </c>
      <c r="AI14" s="115" t="str">
        <f t="shared" si="204"/>
        <v/>
      </c>
      <c r="AJ14" s="115" t="str">
        <f t="shared" si="204"/>
        <v/>
      </c>
    </row>
    <row r="15">
      <c r="A15" s="108">
        <v>17</v>
      </c>
      <c r="B15" s="113" t="str">
        <f>VLOOKUP($A15,Сотрудники!$A$3:$L$1202,2,0)</f>
        <v xml:space="preserve">Наймушин Евгений</v>
      </c>
      <c r="C15" s="113" t="str">
        <f>VLOOKUP($A15,Сотрудники!$A$3:$L$1202,8,0)</f>
        <v>Екатеринбург</v>
      </c>
      <c r="D15" s="133" t="str">
        <f t="shared" si="204"/>
        <v/>
      </c>
      <c r="E15" s="115" t="str">
        <f t="shared" si="204"/>
        <v>Работал</v>
      </c>
      <c r="F15" s="115" t="str">
        <f t="shared" si="204"/>
        <v>Работал</v>
      </c>
      <c r="G15" s="133" t="str">
        <f t="shared" si="204"/>
        <v/>
      </c>
      <c r="H15" s="115" t="str">
        <f t="shared" si="204"/>
        <v>Работал</v>
      </c>
      <c r="I15" s="115" t="str">
        <f t="shared" si="204"/>
        <v>Работал</v>
      </c>
      <c r="J15" s="133" t="str">
        <f t="shared" si="204"/>
        <v/>
      </c>
      <c r="K15" s="133" t="str">
        <f t="shared" si="204"/>
        <v/>
      </c>
      <c r="L15" s="115" t="str">
        <f t="shared" si="204"/>
        <v>Работал</v>
      </c>
      <c r="M15" s="115" t="str">
        <f t="shared" si="204"/>
        <v>Работал</v>
      </c>
      <c r="N15" s="115" t="str">
        <f t="shared" si="204"/>
        <v>Работал</v>
      </c>
      <c r="O15" s="115" t="str">
        <f t="shared" si="204"/>
        <v>Работал</v>
      </c>
      <c r="P15" s="115" t="str">
        <f t="shared" si="204"/>
        <v>Работал</v>
      </c>
      <c r="Q15" s="133" t="str">
        <f t="shared" si="204"/>
        <v/>
      </c>
      <c r="R15" s="133" t="str">
        <f t="shared" si="204"/>
        <v/>
      </c>
      <c r="S15" s="115" t="str">
        <f t="shared" si="204"/>
        <v>Работал</v>
      </c>
      <c r="T15" s="115" t="str">
        <f t="shared" si="204"/>
        <v>Работал</v>
      </c>
      <c r="U15" s="115" t="str">
        <f t="shared" si="204"/>
        <v>Работал</v>
      </c>
      <c r="V15" s="115" t="str">
        <f t="shared" si="204"/>
        <v>Работал</v>
      </c>
      <c r="W15" s="115" t="str">
        <f t="shared" si="204"/>
        <v>Работал</v>
      </c>
      <c r="X15" s="133" t="str">
        <f t="shared" si="204"/>
        <v/>
      </c>
      <c r="Y15" s="133" t="str">
        <f t="shared" si="204"/>
        <v/>
      </c>
      <c r="Z15" s="115" t="str">
        <f t="shared" si="204"/>
        <v>Работал</v>
      </c>
      <c r="AA15" s="115" t="str">
        <f t="shared" si="204"/>
        <v>Работал</v>
      </c>
      <c r="AB15" s="115" t="str">
        <f t="shared" si="204"/>
        <v>Работал</v>
      </c>
      <c r="AC15" s="115" t="str">
        <f t="shared" si="204"/>
        <v>Работал</v>
      </c>
      <c r="AD15" s="115" t="str">
        <f t="shared" si="204"/>
        <v>Работал</v>
      </c>
      <c r="AE15" s="133" t="str">
        <f t="shared" si="204"/>
        <v/>
      </c>
      <c r="AF15" s="133" t="str">
        <f t="shared" si="204"/>
        <v/>
      </c>
      <c r="AG15" s="115" t="str">
        <f t="shared" si="204"/>
        <v>Работал</v>
      </c>
      <c r="AH15" s="115" t="str">
        <f t="shared" si="204"/>
        <v/>
      </c>
      <c r="AI15" s="115" t="str">
        <f t="shared" si="204"/>
        <v/>
      </c>
      <c r="AJ15" s="115" t="str">
        <f t="shared" si="204"/>
        <v/>
      </c>
    </row>
    <row r="16">
      <c r="A16" s="108">
        <v>19</v>
      </c>
      <c r="B16" s="113" t="str">
        <f>VLOOKUP($A16,Сотрудники!$A$3:$L$1202,2,0)</f>
        <v xml:space="preserve">Лопатин Максим</v>
      </c>
      <c r="C16" s="113" t="str">
        <f>VLOOKUP($A16,Сотрудники!$A$3:$L$1202,8,0)</f>
        <v>Москва</v>
      </c>
      <c r="D16" s="133" t="str">
        <f t="shared" si="204"/>
        <v/>
      </c>
      <c r="E16" s="115" t="str">
        <f t="shared" si="204"/>
        <v>Работал</v>
      </c>
      <c r="F16" s="115" t="str">
        <f t="shared" si="204"/>
        <v>Работал</v>
      </c>
      <c r="G16" s="133" t="str">
        <f t="shared" si="204"/>
        <v/>
      </c>
      <c r="H16" s="115" t="str">
        <f t="shared" si="204"/>
        <v>Работал</v>
      </c>
      <c r="I16" s="115" t="str">
        <f t="shared" si="204"/>
        <v>Работал</v>
      </c>
      <c r="J16" s="133" t="str">
        <f t="shared" si="204"/>
        <v/>
      </c>
      <c r="K16" s="133" t="str">
        <f t="shared" si="204"/>
        <v/>
      </c>
      <c r="L16" s="115" t="str">
        <f t="shared" si="204"/>
        <v>Работал</v>
      </c>
      <c r="M16" s="115" t="str">
        <f t="shared" si="204"/>
        <v>Работал</v>
      </c>
      <c r="N16" s="115" t="str">
        <f t="shared" si="204"/>
        <v>Работал</v>
      </c>
      <c r="O16" s="115" t="str">
        <f t="shared" si="204"/>
        <v>Работал</v>
      </c>
      <c r="P16" s="115" t="str">
        <f t="shared" si="204"/>
        <v>Работал</v>
      </c>
      <c r="Q16" s="133" t="str">
        <f t="shared" si="204"/>
        <v/>
      </c>
      <c r="R16" s="133" t="str">
        <f t="shared" si="204"/>
        <v/>
      </c>
      <c r="S16" s="115" t="str">
        <f t="shared" si="204"/>
        <v>Работал</v>
      </c>
      <c r="T16" s="115" t="str">
        <f t="shared" si="204"/>
        <v>Работал</v>
      </c>
      <c r="U16" s="115" t="str">
        <f t="shared" si="204"/>
        <v>Работал</v>
      </c>
      <c r="V16" s="115" t="str">
        <f t="shared" si="204"/>
        <v>Работал</v>
      </c>
      <c r="W16" s="115" t="str">
        <f t="shared" si="204"/>
        <v>Работал</v>
      </c>
      <c r="X16" s="133" t="str">
        <f t="shared" si="204"/>
        <v/>
      </c>
      <c r="Y16" s="133" t="str">
        <f t="shared" si="204"/>
        <v/>
      </c>
      <c r="Z16" s="115" t="str">
        <f t="shared" si="204"/>
        <v>Работал</v>
      </c>
      <c r="AA16" s="115" t="str">
        <f t="shared" si="204"/>
        <v>Работал</v>
      </c>
      <c r="AB16" s="115" t="str">
        <f t="shared" si="204"/>
        <v>Работал</v>
      </c>
      <c r="AC16" s="115" t="str">
        <f t="shared" si="204"/>
        <v>Работал</v>
      </c>
      <c r="AD16" s="115" t="str">
        <f t="shared" si="204"/>
        <v>Работал</v>
      </c>
      <c r="AE16" s="133" t="str">
        <f t="shared" si="204"/>
        <v/>
      </c>
      <c r="AF16" s="133" t="str">
        <f t="shared" si="204"/>
        <v/>
      </c>
      <c r="AG16" s="115" t="str">
        <f t="shared" si="204"/>
        <v>Работал</v>
      </c>
      <c r="AH16" s="115" t="str">
        <f t="shared" si="204"/>
        <v/>
      </c>
      <c r="AI16" s="115" t="str">
        <f t="shared" si="204"/>
        <v/>
      </c>
      <c r="AJ16" s="115" t="str">
        <f t="shared" si="204"/>
        <v/>
      </c>
    </row>
    <row r="17">
      <c r="A17" s="108">
        <v>21</v>
      </c>
      <c r="B17" s="113" t="str">
        <f>VLOOKUP($A17,Сотрудники!$A$3:$L$1202,2,0)</f>
        <v xml:space="preserve">Шимберев Борис</v>
      </c>
      <c r="C17" s="113" t="str">
        <f>VLOOKUP($A17,Сотрудники!$A$3:$L$1202,8,0)</f>
        <v>СПБ</v>
      </c>
      <c r="D17" s="133" t="str">
        <f t="shared" si="204"/>
        <v/>
      </c>
      <c r="E17" s="115" t="str">
        <f t="shared" si="204"/>
        <v>Работал</v>
      </c>
      <c r="F17" s="115" t="str">
        <f t="shared" si="204"/>
        <v>Работал</v>
      </c>
      <c r="G17" s="133" t="str">
        <f t="shared" si="204"/>
        <v/>
      </c>
      <c r="H17" s="115" t="str">
        <f t="shared" si="204"/>
        <v>Работал</v>
      </c>
      <c r="I17" s="115" t="str">
        <f t="shared" si="204"/>
        <v>Работал</v>
      </c>
      <c r="J17" s="133" t="str">
        <f t="shared" si="204"/>
        <v/>
      </c>
      <c r="K17" s="133" t="str">
        <f t="shared" si="204"/>
        <v/>
      </c>
      <c r="L17" s="115" t="str">
        <f t="shared" si="204"/>
        <v>Работал</v>
      </c>
      <c r="M17" s="115" t="str">
        <f t="shared" si="204"/>
        <v>Работал</v>
      </c>
      <c r="N17" s="115" t="str">
        <f t="shared" si="204"/>
        <v>Работал</v>
      </c>
      <c r="O17" s="115" t="str">
        <f t="shared" si="204"/>
        <v>Работал</v>
      </c>
      <c r="P17" s="115" t="str">
        <f t="shared" si="204"/>
        <v>Работал</v>
      </c>
      <c r="Q17" s="133" t="str">
        <f t="shared" si="204"/>
        <v/>
      </c>
      <c r="R17" s="133" t="str">
        <f t="shared" si="204"/>
        <v/>
      </c>
      <c r="S17" s="115" t="str">
        <f t="shared" si="204"/>
        <v>Работал</v>
      </c>
      <c r="T17" s="115" t="str">
        <f t="shared" si="204"/>
        <v>Работал</v>
      </c>
      <c r="U17" s="115" t="str">
        <f t="shared" si="204"/>
        <v>Работал</v>
      </c>
      <c r="V17" s="115" t="str">
        <f t="shared" si="204"/>
        <v>Работал</v>
      </c>
      <c r="W17" s="115" t="str">
        <f t="shared" si="204"/>
        <v>Работал</v>
      </c>
      <c r="X17" s="133" t="str">
        <f t="shared" si="204"/>
        <v/>
      </c>
      <c r="Y17" s="133" t="str">
        <f t="shared" si="204"/>
        <v/>
      </c>
      <c r="Z17" s="115" t="str">
        <f t="shared" si="204"/>
        <v>Работал</v>
      </c>
      <c r="AA17" s="115" t="str">
        <f t="shared" si="204"/>
        <v>Работал</v>
      </c>
      <c r="AB17" s="115" t="str">
        <f t="shared" si="204"/>
        <v>Работал</v>
      </c>
      <c r="AC17" s="115" t="str">
        <f t="shared" si="204"/>
        <v>Работал</v>
      </c>
      <c r="AD17" s="115" t="str">
        <f t="shared" si="204"/>
        <v>Работал</v>
      </c>
      <c r="AE17" s="133" t="str">
        <f t="shared" si="204"/>
        <v/>
      </c>
      <c r="AF17" s="133" t="str">
        <f t="shared" si="204"/>
        <v/>
      </c>
      <c r="AG17" s="115" t="str">
        <f t="shared" si="204"/>
        <v>Работал</v>
      </c>
      <c r="AH17" s="115" t="str">
        <f t="shared" si="204"/>
        <v/>
      </c>
      <c r="AI17" s="115" t="str">
        <f t="shared" si="204"/>
        <v/>
      </c>
      <c r="AJ17" s="115" t="str">
        <f t="shared" si="204"/>
        <v/>
      </c>
    </row>
    <row r="18">
      <c r="A18" s="108">
        <v>22</v>
      </c>
      <c r="B18" s="113" t="str">
        <f>VLOOKUP($A18,Сотрудники!$A$3:$L$1202,2,0)</f>
        <v xml:space="preserve">Виштак Татьяна</v>
      </c>
      <c r="C18" s="113" t="str">
        <f>VLOOKUP($A18,Сотрудники!$A$3:$L$1202,8,0)</f>
        <v>Москва</v>
      </c>
      <c r="D18" s="133" t="str">
        <f t="shared" si="204"/>
        <v/>
      </c>
      <c r="E18" s="115" t="str">
        <f t="shared" si="204"/>
        <v>Работал</v>
      </c>
      <c r="F18" s="115" t="str">
        <f t="shared" si="204"/>
        <v>Работал</v>
      </c>
      <c r="G18" s="133" t="str">
        <f t="shared" si="204"/>
        <v/>
      </c>
      <c r="H18" s="115" t="str">
        <f t="shared" si="204"/>
        <v>Работал</v>
      </c>
      <c r="I18" s="115" t="str">
        <f t="shared" si="204"/>
        <v>Работал</v>
      </c>
      <c r="J18" s="133" t="str">
        <f t="shared" si="204"/>
        <v/>
      </c>
      <c r="K18" s="133" t="str">
        <f t="shared" si="204"/>
        <v/>
      </c>
      <c r="L18" s="115" t="str">
        <f t="shared" si="204"/>
        <v>Работал</v>
      </c>
      <c r="M18" s="115" t="str">
        <f t="shared" si="204"/>
        <v>Работал</v>
      </c>
      <c r="N18" s="115" t="str">
        <f t="shared" si="204"/>
        <v>Работал</v>
      </c>
      <c r="O18" s="115" t="str">
        <f t="shared" si="204"/>
        <v>Работал</v>
      </c>
      <c r="P18" s="115" t="str">
        <f t="shared" si="204"/>
        <v>Работал</v>
      </c>
      <c r="Q18" s="133" t="str">
        <f t="shared" si="204"/>
        <v/>
      </c>
      <c r="R18" s="133" t="str">
        <f t="shared" si="204"/>
        <v/>
      </c>
      <c r="S18" s="115" t="str">
        <f t="shared" si="204"/>
        <v>Работал</v>
      </c>
      <c r="T18" s="115" t="str">
        <f t="shared" si="204"/>
        <v>Работал</v>
      </c>
      <c r="U18" s="115" t="str">
        <f t="shared" si="204"/>
        <v>Работал</v>
      </c>
      <c r="V18" s="115" t="str">
        <f t="shared" si="204"/>
        <v>Работал</v>
      </c>
      <c r="W18" s="115" t="str">
        <f t="shared" si="204"/>
        <v>Работал</v>
      </c>
      <c r="X18" s="133" t="str">
        <f t="shared" si="204"/>
        <v/>
      </c>
      <c r="Y18" s="133" t="str">
        <f t="shared" si="204"/>
        <v/>
      </c>
      <c r="Z18" s="115" t="str">
        <f t="shared" si="204"/>
        <v>Работал</v>
      </c>
      <c r="AA18" s="115" t="str">
        <f t="shared" si="204"/>
        <v>Работал</v>
      </c>
      <c r="AB18" s="115" t="str">
        <f t="shared" ref="D18:AJ26" si="206">IF(ISBLANK(AB96),"",IF(AB96=0,"Выходной",IF(AB96&lt;&gt;0,"Работал","")))</f>
        <v>Работал</v>
      </c>
      <c r="AC18" s="115" t="str">
        <f t="shared" si="206"/>
        <v>Работал</v>
      </c>
      <c r="AD18" s="115" t="str">
        <f t="shared" si="206"/>
        <v>Работал</v>
      </c>
      <c r="AE18" s="133" t="str">
        <f t="shared" si="206"/>
        <v/>
      </c>
      <c r="AF18" s="133" t="str">
        <f t="shared" si="206"/>
        <v/>
      </c>
      <c r="AG18" s="115" t="str">
        <f t="shared" si="206"/>
        <v>Работал</v>
      </c>
      <c r="AH18" s="115" t="str">
        <f t="shared" si="206"/>
        <v/>
      </c>
      <c r="AI18" s="115" t="str">
        <f t="shared" si="206"/>
        <v/>
      </c>
      <c r="AJ18" s="115" t="str">
        <f t="shared" si="206"/>
        <v/>
      </c>
    </row>
    <row r="19">
      <c r="A19" s="108">
        <v>23</v>
      </c>
      <c r="B19" s="113" t="str">
        <f>VLOOKUP($A19,Сотрудники!$A$3:$L$1202,2,0)</f>
        <v xml:space="preserve">Путилов Александр</v>
      </c>
      <c r="C19" s="113" t="str">
        <f>VLOOKUP($A19,Сотрудники!$A$3:$L$1202,8,0)</f>
        <v>Екатеринбург</v>
      </c>
      <c r="D19" s="133" t="str">
        <f t="shared" si="206"/>
        <v/>
      </c>
      <c r="E19" s="115" t="str">
        <f t="shared" si="206"/>
        <v>Работал</v>
      </c>
      <c r="F19" s="115" t="str">
        <f t="shared" si="206"/>
        <v>Работал</v>
      </c>
      <c r="G19" s="133" t="str">
        <f t="shared" si="206"/>
        <v/>
      </c>
      <c r="H19" s="115" t="str">
        <f t="shared" si="206"/>
        <v>Работал</v>
      </c>
      <c r="I19" s="115" t="str">
        <f t="shared" si="206"/>
        <v>Работал</v>
      </c>
      <c r="J19" s="133" t="str">
        <f t="shared" si="206"/>
        <v/>
      </c>
      <c r="K19" s="133" t="str">
        <f t="shared" si="206"/>
        <v/>
      </c>
      <c r="L19" s="115" t="str">
        <f t="shared" si="206"/>
        <v>Работал</v>
      </c>
      <c r="M19" s="115" t="str">
        <f t="shared" si="206"/>
        <v>Работал</v>
      </c>
      <c r="N19" s="115" t="str">
        <f t="shared" si="206"/>
        <v>Работал</v>
      </c>
      <c r="O19" s="115" t="str">
        <f t="shared" si="206"/>
        <v>Работал</v>
      </c>
      <c r="P19" s="115" t="str">
        <f t="shared" si="206"/>
        <v>Работал</v>
      </c>
      <c r="Q19" s="133" t="str">
        <f t="shared" si="206"/>
        <v/>
      </c>
      <c r="R19" s="133" t="str">
        <f t="shared" si="206"/>
        <v/>
      </c>
      <c r="S19" s="115" t="str">
        <f t="shared" si="206"/>
        <v>Работал</v>
      </c>
      <c r="T19" s="115" t="str">
        <f t="shared" si="206"/>
        <v>Работал</v>
      </c>
      <c r="U19" s="115" t="str">
        <f t="shared" si="206"/>
        <v>Работал</v>
      </c>
      <c r="V19" s="115" t="str">
        <f t="shared" si="206"/>
        <v>Работал</v>
      </c>
      <c r="W19" s="115" t="str">
        <f t="shared" si="206"/>
        <v>Работал</v>
      </c>
      <c r="X19" s="133" t="str">
        <f t="shared" si="206"/>
        <v/>
      </c>
      <c r="Y19" s="133" t="str">
        <f t="shared" si="206"/>
        <v/>
      </c>
      <c r="Z19" s="115" t="str">
        <f t="shared" si="206"/>
        <v>Работал</v>
      </c>
      <c r="AA19" s="115" t="str">
        <f t="shared" si="206"/>
        <v>Работал</v>
      </c>
      <c r="AB19" s="115" t="str">
        <f t="shared" si="206"/>
        <v>Работал</v>
      </c>
      <c r="AC19" s="115" t="str">
        <f t="shared" si="206"/>
        <v>Работал</v>
      </c>
      <c r="AD19" s="115" t="str">
        <f t="shared" si="206"/>
        <v>Работал</v>
      </c>
      <c r="AE19" s="133" t="str">
        <f t="shared" si="206"/>
        <v/>
      </c>
      <c r="AF19" s="133" t="str">
        <f t="shared" si="206"/>
        <v/>
      </c>
      <c r="AG19" s="115" t="str">
        <f t="shared" si="206"/>
        <v>Работал</v>
      </c>
      <c r="AH19" s="115" t="str">
        <f t="shared" si="206"/>
        <v/>
      </c>
      <c r="AI19" s="115" t="str">
        <f t="shared" si="206"/>
        <v/>
      </c>
      <c r="AJ19" s="115" t="str">
        <f t="shared" si="206"/>
        <v/>
      </c>
    </row>
    <row r="20">
      <c r="A20" s="108">
        <v>24</v>
      </c>
      <c r="B20" s="113" t="str">
        <f>VLOOKUP($A20,Сотрудники!$A$3:$L$1202,2,0)</f>
        <v xml:space="preserve">Цыганкова Анастасия</v>
      </c>
      <c r="C20" s="113" t="str">
        <f>VLOOKUP($A20,Сотрудники!$A$3:$L$1202,8,0)</f>
        <v>Москва</v>
      </c>
      <c r="D20" s="133" t="str">
        <f t="shared" si="206"/>
        <v/>
      </c>
      <c r="E20" s="115" t="str">
        <f t="shared" si="206"/>
        <v>Работал</v>
      </c>
      <c r="F20" s="115" t="str">
        <f t="shared" si="206"/>
        <v>Работал</v>
      </c>
      <c r="G20" s="133" t="str">
        <f t="shared" si="206"/>
        <v/>
      </c>
      <c r="H20" s="115" t="str">
        <f t="shared" si="206"/>
        <v>Работал</v>
      </c>
      <c r="I20" s="115" t="str">
        <f t="shared" si="206"/>
        <v>Работал</v>
      </c>
      <c r="J20" s="133" t="str">
        <f t="shared" si="206"/>
        <v/>
      </c>
      <c r="K20" s="133" t="str">
        <f t="shared" si="206"/>
        <v/>
      </c>
      <c r="L20" s="115" t="str">
        <f t="shared" si="206"/>
        <v>Работал</v>
      </c>
      <c r="M20" s="115" t="str">
        <f t="shared" si="206"/>
        <v>Работал</v>
      </c>
      <c r="N20" s="115" t="str">
        <f t="shared" si="206"/>
        <v>Работал</v>
      </c>
      <c r="O20" s="115" t="str">
        <f t="shared" si="206"/>
        <v>Работал</v>
      </c>
      <c r="P20" s="115" t="str">
        <f t="shared" si="206"/>
        <v>Работал</v>
      </c>
      <c r="Q20" s="133" t="str">
        <f t="shared" si="206"/>
        <v/>
      </c>
      <c r="R20" s="133" t="str">
        <f t="shared" si="206"/>
        <v/>
      </c>
      <c r="S20" s="115" t="str">
        <f t="shared" si="206"/>
        <v>Работал</v>
      </c>
      <c r="T20" s="115" t="str">
        <f t="shared" si="206"/>
        <v>Работал</v>
      </c>
      <c r="U20" s="115" t="str">
        <f t="shared" si="206"/>
        <v>Работал</v>
      </c>
      <c r="V20" s="115" t="str">
        <f t="shared" si="206"/>
        <v>Работал</v>
      </c>
      <c r="W20" s="115" t="str">
        <f t="shared" si="206"/>
        <v>Работал</v>
      </c>
      <c r="X20" s="133" t="str">
        <f t="shared" si="206"/>
        <v/>
      </c>
      <c r="Y20" s="133" t="str">
        <f t="shared" si="206"/>
        <v/>
      </c>
      <c r="Z20" s="115" t="str">
        <f t="shared" si="206"/>
        <v>Работал</v>
      </c>
      <c r="AA20" s="115" t="str">
        <f t="shared" si="206"/>
        <v>Работал</v>
      </c>
      <c r="AB20" s="115" t="str">
        <f t="shared" si="206"/>
        <v>Работал</v>
      </c>
      <c r="AC20" s="115" t="str">
        <f t="shared" si="206"/>
        <v>Работал</v>
      </c>
      <c r="AD20" s="115" t="str">
        <f t="shared" si="206"/>
        <v>Работал</v>
      </c>
      <c r="AE20" s="133" t="str">
        <f t="shared" si="206"/>
        <v/>
      </c>
      <c r="AF20" s="133" t="str">
        <f t="shared" si="206"/>
        <v/>
      </c>
      <c r="AG20" s="115" t="str">
        <f t="shared" si="206"/>
        <v>Работал</v>
      </c>
      <c r="AH20" s="115" t="str">
        <f t="shared" si="206"/>
        <v/>
      </c>
      <c r="AI20" s="115" t="str">
        <f t="shared" si="206"/>
        <v/>
      </c>
      <c r="AJ20" s="115" t="str">
        <f t="shared" si="206"/>
        <v/>
      </c>
    </row>
    <row r="21">
      <c r="A21" s="108">
        <v>25</v>
      </c>
      <c r="B21" s="113" t="str">
        <f>VLOOKUP($A21,Сотрудники!$A$3:$L$1202,2,0)</f>
        <v xml:space="preserve">Беседин Игорь</v>
      </c>
      <c r="C21" s="113" t="str">
        <f>VLOOKUP($A21,Сотрудники!$A$3:$L$1202,8,0)</f>
        <v xml:space="preserve">Нижний Новгород</v>
      </c>
      <c r="D21" s="133" t="str">
        <f t="shared" si="206"/>
        <v/>
      </c>
      <c r="E21" s="115" t="str">
        <f t="shared" si="206"/>
        <v>Работал</v>
      </c>
      <c r="F21" s="115" t="str">
        <f t="shared" si="206"/>
        <v>Работал</v>
      </c>
      <c r="G21" s="133" t="str">
        <f t="shared" si="206"/>
        <v/>
      </c>
      <c r="H21" s="115" t="str">
        <f t="shared" si="206"/>
        <v>Работал</v>
      </c>
      <c r="I21" s="115" t="str">
        <f t="shared" si="206"/>
        <v>Работал</v>
      </c>
      <c r="J21" s="133" t="str">
        <f t="shared" si="206"/>
        <v/>
      </c>
      <c r="K21" s="133" t="str">
        <f t="shared" si="206"/>
        <v/>
      </c>
      <c r="L21" s="115" t="str">
        <f t="shared" si="206"/>
        <v>Работал</v>
      </c>
      <c r="M21" s="115" t="str">
        <f t="shared" si="206"/>
        <v>Работал</v>
      </c>
      <c r="N21" s="115" t="str">
        <f t="shared" si="206"/>
        <v>Работал</v>
      </c>
      <c r="O21" s="115" t="str">
        <f t="shared" si="206"/>
        <v>Работал</v>
      </c>
      <c r="P21" s="115" t="str">
        <f t="shared" si="206"/>
        <v>Работал</v>
      </c>
      <c r="Q21" s="133" t="str">
        <f t="shared" si="206"/>
        <v/>
      </c>
      <c r="R21" s="133" t="str">
        <f t="shared" si="206"/>
        <v/>
      </c>
      <c r="S21" s="115" t="str">
        <f t="shared" si="206"/>
        <v>Работал</v>
      </c>
      <c r="T21" s="115" t="str">
        <f t="shared" si="206"/>
        <v>Работал</v>
      </c>
      <c r="U21" s="115" t="str">
        <f t="shared" si="206"/>
        <v>Работал</v>
      </c>
      <c r="V21" s="115" t="str">
        <f t="shared" si="206"/>
        <v>Работал</v>
      </c>
      <c r="W21" s="115" t="str">
        <f t="shared" si="206"/>
        <v>Работал</v>
      </c>
      <c r="X21" s="133" t="str">
        <f t="shared" si="206"/>
        <v/>
      </c>
      <c r="Y21" s="133" t="str">
        <f t="shared" si="206"/>
        <v/>
      </c>
      <c r="Z21" s="115" t="str">
        <f t="shared" si="206"/>
        <v>Работал</v>
      </c>
      <c r="AA21" s="115" t="str">
        <f t="shared" si="206"/>
        <v>Работал</v>
      </c>
      <c r="AB21" s="115" t="str">
        <f t="shared" si="206"/>
        <v>Работал</v>
      </c>
      <c r="AC21" s="115" t="str">
        <f t="shared" si="206"/>
        <v>Работал</v>
      </c>
      <c r="AD21" s="115" t="str">
        <f t="shared" si="206"/>
        <v>Работал</v>
      </c>
      <c r="AE21" s="133" t="str">
        <f t="shared" si="206"/>
        <v/>
      </c>
      <c r="AF21" s="133" t="str">
        <f t="shared" si="206"/>
        <v/>
      </c>
      <c r="AG21" s="115" t="str">
        <f t="shared" si="206"/>
        <v>Работал</v>
      </c>
      <c r="AH21" s="115" t="str">
        <f t="shared" si="206"/>
        <v/>
      </c>
      <c r="AI21" s="115" t="str">
        <f t="shared" si="206"/>
        <v/>
      </c>
      <c r="AJ21" s="115" t="str">
        <f t="shared" si="206"/>
        <v/>
      </c>
    </row>
    <row r="22">
      <c r="A22" s="108">
        <v>26</v>
      </c>
      <c r="B22" s="113" t="str">
        <f>VLOOKUP($A22,Сотрудники!$A$3:$L$1202,2,0)</f>
        <v xml:space="preserve">Молчанов Роман</v>
      </c>
      <c r="C22" s="113" t="str">
        <f>VLOOKUP($A22,Сотрудники!$A$3:$L$1202,8,0)</f>
        <v>Москва</v>
      </c>
      <c r="D22" s="133" t="str">
        <f t="shared" si="206"/>
        <v/>
      </c>
      <c r="E22" s="115" t="str">
        <f t="shared" si="206"/>
        <v>Работал</v>
      </c>
      <c r="F22" s="115" t="str">
        <f t="shared" si="206"/>
        <v>Работал</v>
      </c>
      <c r="G22" s="133" t="str">
        <f t="shared" si="206"/>
        <v/>
      </c>
      <c r="H22" s="115" t="str">
        <f t="shared" si="206"/>
        <v>Работал</v>
      </c>
      <c r="I22" s="115" t="str">
        <f t="shared" si="206"/>
        <v>Работал</v>
      </c>
      <c r="J22" s="133" t="str">
        <f t="shared" si="206"/>
        <v/>
      </c>
      <c r="K22" s="133" t="str">
        <f t="shared" si="206"/>
        <v/>
      </c>
      <c r="L22" s="115" t="str">
        <f t="shared" si="206"/>
        <v>Работал</v>
      </c>
      <c r="M22" s="115" t="str">
        <f t="shared" si="206"/>
        <v>Работал</v>
      </c>
      <c r="N22" s="115" t="str">
        <f t="shared" si="206"/>
        <v>Работал</v>
      </c>
      <c r="O22" s="115" t="str">
        <f t="shared" si="206"/>
        <v>Работал</v>
      </c>
      <c r="P22" s="115" t="str">
        <f t="shared" si="206"/>
        <v>Работал</v>
      </c>
      <c r="Q22" s="133" t="str">
        <f t="shared" si="206"/>
        <v/>
      </c>
      <c r="R22" s="133" t="str">
        <f t="shared" si="206"/>
        <v/>
      </c>
      <c r="S22" s="115" t="str">
        <f t="shared" si="206"/>
        <v>Работал</v>
      </c>
      <c r="T22" s="115" t="str">
        <f t="shared" si="206"/>
        <v>Работал</v>
      </c>
      <c r="U22" s="115" t="str">
        <f t="shared" si="206"/>
        <v>Работал</v>
      </c>
      <c r="V22" s="115" t="str">
        <f t="shared" si="206"/>
        <v>Работал</v>
      </c>
      <c r="W22" s="115" t="str">
        <f t="shared" si="206"/>
        <v>Работал</v>
      </c>
      <c r="X22" s="133" t="str">
        <f t="shared" si="206"/>
        <v/>
      </c>
      <c r="Y22" s="133" t="str">
        <f t="shared" si="206"/>
        <v/>
      </c>
      <c r="Z22" s="115" t="str">
        <f t="shared" si="206"/>
        <v>Работал</v>
      </c>
      <c r="AA22" s="115" t="str">
        <f t="shared" si="206"/>
        <v>Работал</v>
      </c>
      <c r="AB22" s="115" t="str">
        <f t="shared" si="206"/>
        <v>Работал</v>
      </c>
      <c r="AC22" s="115" t="str">
        <f t="shared" si="206"/>
        <v>Работал</v>
      </c>
      <c r="AD22" s="115" t="str">
        <f t="shared" si="206"/>
        <v>Работал</v>
      </c>
      <c r="AE22" s="133" t="str">
        <f t="shared" si="206"/>
        <v/>
      </c>
      <c r="AF22" s="133" t="str">
        <f t="shared" si="206"/>
        <v/>
      </c>
      <c r="AG22" s="115" t="str">
        <f t="shared" si="206"/>
        <v>Работал</v>
      </c>
      <c r="AH22" s="115" t="str">
        <f t="shared" si="206"/>
        <v/>
      </c>
      <c r="AI22" s="115" t="str">
        <f t="shared" si="206"/>
        <v/>
      </c>
      <c r="AJ22" s="115" t="str">
        <f t="shared" si="206"/>
        <v/>
      </c>
    </row>
    <row r="23">
      <c r="A23" s="108">
        <v>27</v>
      </c>
      <c r="B23" s="113" t="str">
        <f>VLOOKUP($A23,Сотрудники!$A$3:$L$1202,2,0)</f>
        <v xml:space="preserve">Пузанов Андрей</v>
      </c>
      <c r="C23" s="113" t="str">
        <f>VLOOKUP($A23,Сотрудники!$A$3:$L$1202,8,0)</f>
        <v>Москва</v>
      </c>
      <c r="D23" s="133" t="str">
        <f t="shared" si="206"/>
        <v/>
      </c>
      <c r="E23" s="115" t="str">
        <f t="shared" si="206"/>
        <v>Работал</v>
      </c>
      <c r="F23" s="115" t="str">
        <f t="shared" si="206"/>
        <v>Работал</v>
      </c>
      <c r="G23" s="133" t="str">
        <f t="shared" si="206"/>
        <v/>
      </c>
      <c r="H23" s="115" t="str">
        <f t="shared" si="206"/>
        <v>Работал</v>
      </c>
      <c r="I23" s="115" t="str">
        <f t="shared" si="206"/>
        <v>Работал</v>
      </c>
      <c r="J23" s="133" t="str">
        <f t="shared" si="206"/>
        <v/>
      </c>
      <c r="K23" s="133" t="str">
        <f t="shared" si="206"/>
        <v/>
      </c>
      <c r="L23" s="115" t="str">
        <f t="shared" si="206"/>
        <v>Работал</v>
      </c>
      <c r="M23" s="115" t="str">
        <f t="shared" si="206"/>
        <v>Работал</v>
      </c>
      <c r="N23" s="115" t="str">
        <f t="shared" si="206"/>
        <v>Работал</v>
      </c>
      <c r="O23" s="115" t="str">
        <f t="shared" si="206"/>
        <v>Работал</v>
      </c>
      <c r="P23" s="115" t="str">
        <f t="shared" si="206"/>
        <v>Работал</v>
      </c>
      <c r="Q23" s="133" t="str">
        <f t="shared" si="206"/>
        <v/>
      </c>
      <c r="R23" s="133" t="str">
        <f t="shared" si="206"/>
        <v/>
      </c>
      <c r="S23" s="115" t="str">
        <f t="shared" si="206"/>
        <v>Работал</v>
      </c>
      <c r="T23" s="115" t="str">
        <f t="shared" si="206"/>
        <v>Работал</v>
      </c>
      <c r="U23" s="115" t="str">
        <f t="shared" si="206"/>
        <v>Работал</v>
      </c>
      <c r="V23" s="115" t="str">
        <f t="shared" si="206"/>
        <v>Работал</v>
      </c>
      <c r="W23" s="115" t="str">
        <f t="shared" si="206"/>
        <v>Работал</v>
      </c>
      <c r="X23" s="133" t="str">
        <f t="shared" si="206"/>
        <v/>
      </c>
      <c r="Y23" s="133" t="str">
        <f t="shared" si="206"/>
        <v/>
      </c>
      <c r="Z23" s="115" t="str">
        <f t="shared" si="206"/>
        <v>Работал</v>
      </c>
      <c r="AA23" s="115" t="str">
        <f t="shared" si="206"/>
        <v>Работал</v>
      </c>
      <c r="AB23" s="115" t="str">
        <f t="shared" si="206"/>
        <v>Работал</v>
      </c>
      <c r="AC23" s="115" t="str">
        <f t="shared" si="206"/>
        <v>Работал</v>
      </c>
      <c r="AD23" s="115" t="str">
        <f t="shared" si="206"/>
        <v>Работал</v>
      </c>
      <c r="AE23" s="133" t="str">
        <f t="shared" si="206"/>
        <v/>
      </c>
      <c r="AF23" s="133" t="str">
        <f t="shared" si="206"/>
        <v/>
      </c>
      <c r="AG23" s="115" t="str">
        <f t="shared" si="206"/>
        <v>Работал</v>
      </c>
      <c r="AH23" s="115" t="str">
        <f t="shared" si="206"/>
        <v/>
      </c>
      <c r="AI23" s="115" t="str">
        <f t="shared" si="206"/>
        <v/>
      </c>
      <c r="AJ23" s="115" t="str">
        <f t="shared" si="206"/>
        <v/>
      </c>
    </row>
    <row r="24">
      <c r="A24" s="108">
        <v>28</v>
      </c>
      <c r="B24" s="113" t="str">
        <f>VLOOKUP($A24,Сотрудники!$A$3:$L$1202,2,0)</f>
        <v xml:space="preserve">Хотулев Дмитрий</v>
      </c>
      <c r="C24" s="113" t="str">
        <f>VLOOKUP($A24,Сотрудники!$A$3:$L$1202,8,0)</f>
        <v>Саратов</v>
      </c>
      <c r="D24" s="133" t="str">
        <f t="shared" si="206"/>
        <v/>
      </c>
      <c r="E24" s="115" t="str">
        <f t="shared" si="206"/>
        <v>Работал</v>
      </c>
      <c r="F24" s="115" t="str">
        <f t="shared" si="206"/>
        <v>Работал</v>
      </c>
      <c r="G24" s="133" t="str">
        <f t="shared" si="206"/>
        <v/>
      </c>
      <c r="H24" s="115" t="str">
        <f t="shared" si="206"/>
        <v>Работал</v>
      </c>
      <c r="I24" s="115" t="str">
        <f t="shared" si="206"/>
        <v>Работал</v>
      </c>
      <c r="J24" s="133" t="str">
        <f t="shared" si="206"/>
        <v/>
      </c>
      <c r="K24" s="133" t="str">
        <f t="shared" si="206"/>
        <v/>
      </c>
      <c r="L24" s="115" t="str">
        <f t="shared" si="206"/>
        <v>Работал</v>
      </c>
      <c r="M24" s="115" t="str">
        <f t="shared" si="206"/>
        <v>Работал</v>
      </c>
      <c r="N24" s="115" t="str">
        <f t="shared" si="206"/>
        <v>Работал</v>
      </c>
      <c r="O24" s="115" t="str">
        <f t="shared" si="206"/>
        <v>Работал</v>
      </c>
      <c r="P24" s="115" t="str">
        <f t="shared" si="206"/>
        <v>Работал</v>
      </c>
      <c r="Q24" s="133" t="str">
        <f t="shared" si="206"/>
        <v/>
      </c>
      <c r="R24" s="133" t="str">
        <f t="shared" si="206"/>
        <v/>
      </c>
      <c r="S24" s="115" t="str">
        <f t="shared" si="206"/>
        <v>Работал</v>
      </c>
      <c r="T24" s="115" t="str">
        <f t="shared" si="206"/>
        <v>Работал</v>
      </c>
      <c r="U24" s="115" t="str">
        <f t="shared" si="206"/>
        <v>Работал</v>
      </c>
      <c r="V24" s="115" t="str">
        <f t="shared" si="206"/>
        <v>Работал</v>
      </c>
      <c r="W24" s="115" t="str">
        <f t="shared" si="206"/>
        <v>Работал</v>
      </c>
      <c r="X24" s="133" t="str">
        <f t="shared" si="206"/>
        <v/>
      </c>
      <c r="Y24" s="133" t="str">
        <f t="shared" si="206"/>
        <v/>
      </c>
      <c r="Z24" s="115" t="str">
        <f t="shared" si="206"/>
        <v>Работал</v>
      </c>
      <c r="AA24" s="115" t="str">
        <f t="shared" si="206"/>
        <v>Работал</v>
      </c>
      <c r="AB24" s="115" t="str">
        <f t="shared" si="206"/>
        <v>Работал</v>
      </c>
      <c r="AC24" s="115" t="str">
        <f t="shared" si="206"/>
        <v>Работал</v>
      </c>
      <c r="AD24" s="115" t="str">
        <f t="shared" si="206"/>
        <v>Работал</v>
      </c>
      <c r="AE24" s="133" t="str">
        <f t="shared" si="206"/>
        <v/>
      </c>
      <c r="AF24" s="133" t="str">
        <f t="shared" si="206"/>
        <v/>
      </c>
      <c r="AG24" s="115" t="str">
        <f t="shared" si="206"/>
        <v>Работал</v>
      </c>
      <c r="AH24" s="115" t="str">
        <f t="shared" si="206"/>
        <v/>
      </c>
      <c r="AI24" s="115" t="str">
        <f t="shared" si="206"/>
        <v/>
      </c>
      <c r="AJ24" s="115" t="str">
        <f t="shared" si="206"/>
        <v/>
      </c>
    </row>
    <row r="25">
      <c r="A25" s="108">
        <v>30</v>
      </c>
      <c r="B25" s="113" t="str">
        <f>VLOOKUP($A25,Сотрудники!$A$3:$L$1202,2,0)</f>
        <v xml:space="preserve">Тарасов Алексей</v>
      </c>
      <c r="C25" s="113" t="str">
        <f>VLOOKUP($A25,Сотрудники!$A$3:$L$1202,8,0)</f>
        <v>СПБ</v>
      </c>
      <c r="D25" s="133" t="str">
        <f t="shared" si="206"/>
        <v/>
      </c>
      <c r="E25" s="115" t="str">
        <f t="shared" si="206"/>
        <v>Работал</v>
      </c>
      <c r="F25" s="115" t="str">
        <f t="shared" si="206"/>
        <v>Работал</v>
      </c>
      <c r="G25" s="133" t="str">
        <f t="shared" si="206"/>
        <v/>
      </c>
      <c r="H25" s="115" t="str">
        <f t="shared" si="206"/>
        <v>Работал</v>
      </c>
      <c r="I25" s="115" t="str">
        <f t="shared" si="206"/>
        <v>Работал</v>
      </c>
      <c r="J25" s="133" t="str">
        <f t="shared" si="206"/>
        <v/>
      </c>
      <c r="K25" s="133" t="str">
        <f t="shared" si="206"/>
        <v/>
      </c>
      <c r="L25" s="115" t="str">
        <f t="shared" si="206"/>
        <v>Работал</v>
      </c>
      <c r="M25" s="115" t="str">
        <f t="shared" si="206"/>
        <v>Работал</v>
      </c>
      <c r="N25" s="115" t="str">
        <f t="shared" si="206"/>
        <v>Работал</v>
      </c>
      <c r="O25" s="115" t="str">
        <f t="shared" si="206"/>
        <v>Работал</v>
      </c>
      <c r="P25" s="115" t="str">
        <f t="shared" si="206"/>
        <v>Работал</v>
      </c>
      <c r="Q25" s="133" t="str">
        <f t="shared" si="206"/>
        <v/>
      </c>
      <c r="R25" s="133" t="str">
        <f t="shared" si="206"/>
        <v/>
      </c>
      <c r="S25" s="115" t="str">
        <f t="shared" si="206"/>
        <v>Работал</v>
      </c>
      <c r="T25" s="115" t="str">
        <f t="shared" si="206"/>
        <v>Работал</v>
      </c>
      <c r="U25" s="115" t="str">
        <f t="shared" si="206"/>
        <v>Работал</v>
      </c>
      <c r="V25" s="115" t="str">
        <f t="shared" si="206"/>
        <v>Работал</v>
      </c>
      <c r="W25" s="115" t="str">
        <f t="shared" si="206"/>
        <v>Работал</v>
      </c>
      <c r="X25" s="133" t="str">
        <f t="shared" si="206"/>
        <v/>
      </c>
      <c r="Y25" s="133" t="str">
        <f t="shared" si="206"/>
        <v/>
      </c>
      <c r="Z25" s="115" t="str">
        <f t="shared" si="206"/>
        <v>Выходной</v>
      </c>
      <c r="AA25" s="115" t="str">
        <f t="shared" si="206"/>
        <v>Выходной</v>
      </c>
      <c r="AB25" s="115" t="str">
        <f t="shared" si="206"/>
        <v>Выходной</v>
      </c>
      <c r="AC25" s="115" t="str">
        <f t="shared" si="206"/>
        <v>Выходной</v>
      </c>
      <c r="AD25" s="115" t="str">
        <f t="shared" si="206"/>
        <v>Выходной</v>
      </c>
      <c r="AE25" s="133" t="str">
        <f t="shared" si="206"/>
        <v/>
      </c>
      <c r="AF25" s="133" t="str">
        <f t="shared" si="206"/>
        <v/>
      </c>
      <c r="AG25" s="115" t="str">
        <f t="shared" si="206"/>
        <v>Работал</v>
      </c>
      <c r="AH25" s="115" t="str">
        <f t="shared" si="206"/>
        <v/>
      </c>
      <c r="AI25" s="115" t="str">
        <f t="shared" si="206"/>
        <v/>
      </c>
      <c r="AJ25" s="115" t="str">
        <f t="shared" si="206"/>
        <v/>
      </c>
    </row>
    <row r="26">
      <c r="A26" s="108">
        <v>31</v>
      </c>
      <c r="B26" s="113" t="str">
        <f>VLOOKUP($A26,Сотрудники!$A$3:$L$1202,2,0)</f>
        <v xml:space="preserve">Саринков Андрей</v>
      </c>
      <c r="C26" s="113" t="str">
        <f>VLOOKUP($A26,Сотрудники!$A$3:$L$1202,8,0)</f>
        <v>Москва</v>
      </c>
      <c r="D26" s="133" t="str">
        <f t="shared" si="206"/>
        <v/>
      </c>
      <c r="E26" s="115" t="str">
        <f t="shared" si="206"/>
        <v>Работал</v>
      </c>
      <c r="F26" s="115" t="str">
        <f t="shared" si="206"/>
        <v>Работал</v>
      </c>
      <c r="G26" s="133" t="str">
        <f t="shared" si="206"/>
        <v/>
      </c>
      <c r="H26" s="115" t="str">
        <f t="shared" si="206"/>
        <v>Работал</v>
      </c>
      <c r="I26" s="115" t="str">
        <f t="shared" si="206"/>
        <v>Работал</v>
      </c>
      <c r="J26" s="133" t="str">
        <f t="shared" si="206"/>
        <v/>
      </c>
      <c r="K26" s="133" t="str">
        <f t="shared" si="206"/>
        <v/>
      </c>
      <c r="L26" s="115" t="str">
        <f t="shared" si="206"/>
        <v>Работал</v>
      </c>
      <c r="M26" s="115" t="str">
        <f t="shared" si="206"/>
        <v>Работал</v>
      </c>
      <c r="N26" s="115" t="str">
        <f t="shared" si="206"/>
        <v>Работал</v>
      </c>
      <c r="O26" s="115" t="str">
        <f t="shared" si="206"/>
        <v>Работал</v>
      </c>
      <c r="P26" s="115" t="str">
        <f t="shared" si="206"/>
        <v>Работал</v>
      </c>
      <c r="Q26" s="133" t="str">
        <f t="shared" si="206"/>
        <v/>
      </c>
      <c r="R26" s="133" t="str">
        <f t="shared" si="206"/>
        <v/>
      </c>
      <c r="S26" s="115" t="str">
        <f t="shared" ref="S26:AJ26" si="207">IF(ISBLANK(S104),"",IF(S104=0,"Выходной",IF(S104&lt;&gt;0,"Работал","")))</f>
        <v>Работал</v>
      </c>
      <c r="T26" s="115" t="str">
        <f t="shared" si="207"/>
        <v>Работал</v>
      </c>
      <c r="U26" s="115" t="str">
        <f t="shared" si="207"/>
        <v>Работал</v>
      </c>
      <c r="V26" s="115" t="str">
        <f t="shared" si="207"/>
        <v>Работал</v>
      </c>
      <c r="W26" s="115" t="str">
        <f t="shared" si="207"/>
        <v>Работал</v>
      </c>
      <c r="X26" s="133" t="str">
        <f t="shared" si="207"/>
        <v/>
      </c>
      <c r="Y26" s="133" t="str">
        <f t="shared" si="207"/>
        <v/>
      </c>
      <c r="Z26" s="115" t="str">
        <f t="shared" si="207"/>
        <v>Работал</v>
      </c>
      <c r="AA26" s="115" t="str">
        <f t="shared" si="207"/>
        <v>Работал</v>
      </c>
      <c r="AB26" s="115" t="str">
        <f t="shared" si="207"/>
        <v>Работал</v>
      </c>
      <c r="AC26" s="115" t="str">
        <f t="shared" si="207"/>
        <v>Работал</v>
      </c>
      <c r="AD26" s="115" t="str">
        <f t="shared" si="207"/>
        <v>Работал</v>
      </c>
      <c r="AE26" s="133" t="str">
        <f t="shared" si="207"/>
        <v/>
      </c>
      <c r="AF26" s="133" t="str">
        <f t="shared" si="207"/>
        <v/>
      </c>
      <c r="AG26" s="115" t="str">
        <f t="shared" si="207"/>
        <v>Работал</v>
      </c>
      <c r="AH26" s="115" t="str">
        <f t="shared" si="207"/>
        <v/>
      </c>
      <c r="AI26" s="115" t="str">
        <f t="shared" si="207"/>
        <v/>
      </c>
      <c r="AJ26" s="115" t="str">
        <f t="shared" si="207"/>
        <v/>
      </c>
    </row>
    <row r="27">
      <c r="A27" s="108">
        <v>33</v>
      </c>
      <c r="B27" s="113" t="str">
        <f>VLOOKUP($A27,Сотрудники!$A$3:$L$1202,2,0)</f>
        <v xml:space="preserve">Киевский Сергей</v>
      </c>
      <c r="C27" s="113" t="str">
        <f>VLOOKUP($A27,Сотрудники!$A$3:$L$1202,8,0)</f>
        <v>Москва</v>
      </c>
      <c r="D27" s="133" t="str">
        <f t="shared" ref="D27:AJ77" si="208">IF(ISBLANK(D105),"",IF(D105=0,"Выходной",IF(D105&lt;&gt;0,"Работал","")))</f>
        <v/>
      </c>
      <c r="E27" s="115" t="str">
        <f t="shared" si="208"/>
        <v>Работал</v>
      </c>
      <c r="F27" s="115" t="str">
        <f t="shared" si="208"/>
        <v>Работал</v>
      </c>
      <c r="G27" s="133" t="str">
        <f t="shared" si="208"/>
        <v/>
      </c>
      <c r="H27" s="115" t="str">
        <f t="shared" si="208"/>
        <v>Работал</v>
      </c>
      <c r="I27" s="115" t="str">
        <f t="shared" si="208"/>
        <v>Работал</v>
      </c>
      <c r="J27" s="133" t="str">
        <f t="shared" si="208"/>
        <v/>
      </c>
      <c r="K27" s="133" t="str">
        <f t="shared" si="208"/>
        <v/>
      </c>
      <c r="L27" s="115" t="str">
        <f t="shared" si="208"/>
        <v>Работал</v>
      </c>
      <c r="M27" s="115" t="str">
        <f t="shared" si="208"/>
        <v>Работал</v>
      </c>
      <c r="N27" s="115" t="str">
        <f t="shared" si="208"/>
        <v>Работал</v>
      </c>
      <c r="O27" s="115" t="str">
        <f t="shared" si="208"/>
        <v>Работал</v>
      </c>
      <c r="P27" s="115" t="str">
        <f t="shared" si="208"/>
        <v>Работал</v>
      </c>
      <c r="Q27" s="133" t="str">
        <f t="shared" si="208"/>
        <v/>
      </c>
      <c r="R27" s="133" t="str">
        <f t="shared" si="208"/>
        <v/>
      </c>
      <c r="S27" s="115" t="str">
        <f t="shared" si="208"/>
        <v>Работал</v>
      </c>
      <c r="T27" s="115" t="str">
        <f t="shared" si="208"/>
        <v>Работал</v>
      </c>
      <c r="U27" s="115" t="str">
        <f t="shared" si="208"/>
        <v>Работал</v>
      </c>
      <c r="V27" s="115" t="str">
        <f t="shared" si="208"/>
        <v>Работал</v>
      </c>
      <c r="W27" s="115" t="str">
        <f t="shared" si="208"/>
        <v>Работал</v>
      </c>
      <c r="X27" s="133" t="str">
        <f t="shared" si="208"/>
        <v/>
      </c>
      <c r="Y27" s="133" t="str">
        <f t="shared" si="208"/>
        <v/>
      </c>
      <c r="Z27" s="115" t="str">
        <f t="shared" si="208"/>
        <v>Работал</v>
      </c>
      <c r="AA27" s="115" t="str">
        <f t="shared" si="208"/>
        <v>Работал</v>
      </c>
      <c r="AB27" s="115" t="str">
        <f t="shared" si="208"/>
        <v>Работал</v>
      </c>
      <c r="AC27" s="115" t="str">
        <f t="shared" si="208"/>
        <v>Работал</v>
      </c>
      <c r="AD27" s="115" t="str">
        <f t="shared" si="208"/>
        <v>Работал</v>
      </c>
      <c r="AE27" s="133" t="str">
        <f t="shared" si="208"/>
        <v/>
      </c>
      <c r="AF27" s="133" t="str">
        <f t="shared" si="208"/>
        <v/>
      </c>
      <c r="AG27" s="115" t="str">
        <f t="shared" si="208"/>
        <v>Работал</v>
      </c>
      <c r="AH27" s="115" t="str">
        <f t="shared" si="208"/>
        <v/>
      </c>
      <c r="AI27" s="115" t="str">
        <f t="shared" si="208"/>
        <v/>
      </c>
      <c r="AJ27" s="115" t="str">
        <f t="shared" si="208"/>
        <v/>
      </c>
    </row>
    <row r="28">
      <c r="A28" s="108">
        <v>35</v>
      </c>
      <c r="B28" s="113" t="str">
        <f>VLOOKUP($A28,Сотрудники!$A$3:$L$1202,2,0)</f>
        <v xml:space="preserve">Дмитриев Николай</v>
      </c>
      <c r="C28" s="113" t="str">
        <f>VLOOKUP($A28,Сотрудники!$A$3:$L$1202,8,0)</f>
        <v>Москва</v>
      </c>
      <c r="D28" s="133" t="str">
        <f t="shared" si="208"/>
        <v/>
      </c>
      <c r="E28" s="115" t="str">
        <f t="shared" si="208"/>
        <v>Работал</v>
      </c>
      <c r="F28" s="115" t="str">
        <f t="shared" si="208"/>
        <v>Работал</v>
      </c>
      <c r="G28" s="133" t="str">
        <f t="shared" si="208"/>
        <v/>
      </c>
      <c r="H28" s="115" t="str">
        <f t="shared" si="208"/>
        <v>Работал</v>
      </c>
      <c r="I28" s="115" t="str">
        <f t="shared" si="208"/>
        <v>Выходной</v>
      </c>
      <c r="J28" s="133" t="str">
        <f t="shared" si="208"/>
        <v>Выходной</v>
      </c>
      <c r="K28" s="133" t="str">
        <f t="shared" si="208"/>
        <v>Выходной</v>
      </c>
      <c r="L28" s="115" t="str">
        <f t="shared" si="208"/>
        <v>Выходной</v>
      </c>
      <c r="M28" s="115" t="str">
        <f t="shared" si="208"/>
        <v>Выходной</v>
      </c>
      <c r="N28" s="115" t="str">
        <f t="shared" si="208"/>
        <v>Выходной</v>
      </c>
      <c r="O28" s="115" t="str">
        <f t="shared" si="208"/>
        <v>Выходной</v>
      </c>
      <c r="P28" s="115" t="str">
        <f t="shared" si="208"/>
        <v>Выходной</v>
      </c>
      <c r="Q28" s="133" t="str">
        <f t="shared" si="208"/>
        <v>Выходной</v>
      </c>
      <c r="R28" s="133" t="str">
        <f t="shared" si="208"/>
        <v>Выходной</v>
      </c>
      <c r="S28" s="115" t="str">
        <f t="shared" si="208"/>
        <v>Выходной</v>
      </c>
      <c r="T28" s="115" t="str">
        <f t="shared" si="208"/>
        <v>Выходной</v>
      </c>
      <c r="U28" s="115" t="str">
        <f t="shared" si="208"/>
        <v>Выходной</v>
      </c>
      <c r="V28" s="115" t="str">
        <f t="shared" si="208"/>
        <v>Выходной</v>
      </c>
      <c r="W28" s="115" t="str">
        <f t="shared" si="208"/>
        <v>Работал</v>
      </c>
      <c r="X28" s="133" t="str">
        <f t="shared" si="208"/>
        <v/>
      </c>
      <c r="Y28" s="133" t="str">
        <f t="shared" si="208"/>
        <v/>
      </c>
      <c r="Z28" s="115" t="str">
        <f t="shared" si="208"/>
        <v>Работал</v>
      </c>
      <c r="AA28" s="115" t="str">
        <f t="shared" si="208"/>
        <v>Работал</v>
      </c>
      <c r="AB28" s="115" t="str">
        <f t="shared" si="208"/>
        <v>Работал</v>
      </c>
      <c r="AC28" s="115" t="str">
        <f t="shared" si="208"/>
        <v>Работал</v>
      </c>
      <c r="AD28" s="115" t="str">
        <f t="shared" si="208"/>
        <v>Работал</v>
      </c>
      <c r="AE28" s="133" t="str">
        <f t="shared" si="208"/>
        <v/>
      </c>
      <c r="AF28" s="133" t="str">
        <f t="shared" si="208"/>
        <v/>
      </c>
      <c r="AG28" s="115" t="str">
        <f t="shared" si="208"/>
        <v>Работал</v>
      </c>
      <c r="AH28" s="115" t="str">
        <f t="shared" si="208"/>
        <v/>
      </c>
      <c r="AI28" s="115" t="str">
        <f t="shared" si="208"/>
        <v/>
      </c>
      <c r="AJ28" s="115" t="str">
        <f t="shared" si="208"/>
        <v/>
      </c>
    </row>
    <row r="29">
      <c r="A29" s="108">
        <v>36</v>
      </c>
      <c r="B29" s="113" t="str">
        <f>VLOOKUP($A29,Сотрудники!$A$3:$L$1202,2,0)</f>
        <v xml:space="preserve">Юркин Николай</v>
      </c>
      <c r="C29" s="113" t="str">
        <f>VLOOKUP($A29,Сотрудники!$A$3:$L$1202,8,0)</f>
        <v>Москва</v>
      </c>
      <c r="D29" s="133" t="str">
        <f t="shared" si="208"/>
        <v/>
      </c>
      <c r="E29" s="115" t="str">
        <f t="shared" si="208"/>
        <v>Работал</v>
      </c>
      <c r="F29" s="115" t="str">
        <f t="shared" si="208"/>
        <v>Работал</v>
      </c>
      <c r="G29" s="133" t="str">
        <f t="shared" si="208"/>
        <v/>
      </c>
      <c r="H29" s="115" t="str">
        <f t="shared" si="208"/>
        <v>Работал</v>
      </c>
      <c r="I29" s="115" t="str">
        <f t="shared" si="208"/>
        <v>Работал</v>
      </c>
      <c r="J29" s="133" t="str">
        <f t="shared" si="208"/>
        <v/>
      </c>
      <c r="K29" s="133" t="str">
        <f t="shared" si="208"/>
        <v/>
      </c>
      <c r="L29" s="115" t="str">
        <f t="shared" si="208"/>
        <v>Работал</v>
      </c>
      <c r="M29" s="115" t="str">
        <f t="shared" si="208"/>
        <v>Работал</v>
      </c>
      <c r="N29" s="115" t="str">
        <f t="shared" si="208"/>
        <v>Работал</v>
      </c>
      <c r="O29" s="115" t="str">
        <f t="shared" si="208"/>
        <v>Работал</v>
      </c>
      <c r="P29" s="115" t="str">
        <f t="shared" si="208"/>
        <v>Работал</v>
      </c>
      <c r="Q29" s="133" t="str">
        <f t="shared" si="208"/>
        <v/>
      </c>
      <c r="R29" s="133" t="str">
        <f t="shared" si="208"/>
        <v/>
      </c>
      <c r="S29" s="115" t="str">
        <f t="shared" si="208"/>
        <v>Работал</v>
      </c>
      <c r="T29" s="115" t="str">
        <f t="shared" si="208"/>
        <v>Работал</v>
      </c>
      <c r="U29" s="115" t="str">
        <f t="shared" si="208"/>
        <v>Работал</v>
      </c>
      <c r="V29" s="115" t="str">
        <f t="shared" si="208"/>
        <v>Работал</v>
      </c>
      <c r="W29" s="115" t="str">
        <f t="shared" si="208"/>
        <v>Работал</v>
      </c>
      <c r="X29" s="133" t="str">
        <f t="shared" si="208"/>
        <v/>
      </c>
      <c r="Y29" s="133" t="str">
        <f t="shared" si="208"/>
        <v/>
      </c>
      <c r="Z29" s="115" t="str">
        <f t="shared" si="208"/>
        <v>Работал</v>
      </c>
      <c r="AA29" s="115" t="str">
        <f t="shared" si="208"/>
        <v>Работал</v>
      </c>
      <c r="AB29" s="115" t="str">
        <f t="shared" si="208"/>
        <v>Работал</v>
      </c>
      <c r="AC29" s="115" t="str">
        <f t="shared" si="208"/>
        <v>Работал</v>
      </c>
      <c r="AD29" s="115" t="str">
        <f t="shared" si="208"/>
        <v>Работал</v>
      </c>
      <c r="AE29" s="133" t="str">
        <f t="shared" si="208"/>
        <v/>
      </c>
      <c r="AF29" s="133" t="str">
        <f t="shared" si="208"/>
        <v/>
      </c>
      <c r="AG29" s="115" t="str">
        <f t="shared" si="208"/>
        <v>Работал</v>
      </c>
      <c r="AH29" s="115" t="str">
        <f t="shared" si="208"/>
        <v/>
      </c>
      <c r="AI29" s="115" t="str">
        <f t="shared" si="208"/>
        <v/>
      </c>
      <c r="AJ29" s="115" t="str">
        <f t="shared" si="208"/>
        <v/>
      </c>
    </row>
    <row r="30">
      <c r="A30" s="108">
        <v>37</v>
      </c>
      <c r="B30" s="113" t="str">
        <f>VLOOKUP($A30,Сотрудники!$A$3:$L$1202,2,0)</f>
        <v xml:space="preserve">Ионов Евгений</v>
      </c>
      <c r="C30" s="113" t="str">
        <f>VLOOKUP($A30,Сотрудники!$A$3:$L$1202,8,0)</f>
        <v>Москва</v>
      </c>
      <c r="D30" s="133" t="str">
        <f t="shared" si="208"/>
        <v/>
      </c>
      <c r="E30" s="115" t="str">
        <f t="shared" si="208"/>
        <v>Работал</v>
      </c>
      <c r="F30" s="115" t="str">
        <f t="shared" si="208"/>
        <v>Работал</v>
      </c>
      <c r="G30" s="133" t="str">
        <f t="shared" si="208"/>
        <v/>
      </c>
      <c r="H30" s="115" t="str">
        <f t="shared" si="208"/>
        <v>Работал</v>
      </c>
      <c r="I30" s="115" t="str">
        <f t="shared" si="208"/>
        <v>Работал</v>
      </c>
      <c r="J30" s="133" t="str">
        <f t="shared" si="208"/>
        <v/>
      </c>
      <c r="K30" s="133" t="str">
        <f t="shared" si="208"/>
        <v/>
      </c>
      <c r="L30" s="115" t="str">
        <f t="shared" si="208"/>
        <v>Работал</v>
      </c>
      <c r="M30" s="115" t="str">
        <f t="shared" si="208"/>
        <v>Работал</v>
      </c>
      <c r="N30" s="115" t="str">
        <f t="shared" si="208"/>
        <v>Работал</v>
      </c>
      <c r="O30" s="115" t="str">
        <f t="shared" si="208"/>
        <v>Работал</v>
      </c>
      <c r="P30" s="115" t="str">
        <f t="shared" si="208"/>
        <v>Работал</v>
      </c>
      <c r="Q30" s="133" t="str">
        <f t="shared" si="208"/>
        <v/>
      </c>
      <c r="R30" s="133" t="str">
        <f t="shared" si="208"/>
        <v/>
      </c>
      <c r="S30" s="115" t="str">
        <f t="shared" si="208"/>
        <v>Работал</v>
      </c>
      <c r="T30" s="115" t="str">
        <f t="shared" si="208"/>
        <v>Работал</v>
      </c>
      <c r="U30" s="115" t="str">
        <f t="shared" si="208"/>
        <v>Работал</v>
      </c>
      <c r="V30" s="115" t="str">
        <f t="shared" si="208"/>
        <v>Работал</v>
      </c>
      <c r="W30" s="115" t="str">
        <f t="shared" si="208"/>
        <v>Работал</v>
      </c>
      <c r="X30" s="133" t="str">
        <f t="shared" si="208"/>
        <v/>
      </c>
      <c r="Y30" s="133" t="str">
        <f t="shared" si="208"/>
        <v/>
      </c>
      <c r="Z30" s="115" t="str">
        <f t="shared" si="208"/>
        <v>Работал</v>
      </c>
      <c r="AA30" s="115" t="str">
        <f t="shared" si="208"/>
        <v>Работал</v>
      </c>
      <c r="AB30" s="115" t="str">
        <f t="shared" si="208"/>
        <v>Работал</v>
      </c>
      <c r="AC30" s="115" t="str">
        <f t="shared" si="208"/>
        <v>Работал</v>
      </c>
      <c r="AD30" s="115" t="str">
        <f t="shared" si="208"/>
        <v>Работал</v>
      </c>
      <c r="AE30" s="133" t="str">
        <f t="shared" si="208"/>
        <v/>
      </c>
      <c r="AF30" s="133" t="str">
        <f t="shared" si="208"/>
        <v/>
      </c>
      <c r="AG30" s="115" t="str">
        <f t="shared" si="208"/>
        <v>Работал</v>
      </c>
      <c r="AH30" s="115" t="str">
        <f t="shared" si="208"/>
        <v/>
      </c>
      <c r="AI30" s="115" t="str">
        <f t="shared" si="208"/>
        <v/>
      </c>
      <c r="AJ30" s="115" t="str">
        <f t="shared" si="208"/>
        <v/>
      </c>
    </row>
    <row r="31">
      <c r="A31" s="108">
        <v>38</v>
      </c>
      <c r="B31" s="113" t="str">
        <f>VLOOKUP($A31,Сотрудники!$A$3:$L$1202,2,0)</f>
        <v xml:space="preserve">Передков Константин</v>
      </c>
      <c r="C31" s="113" t="str">
        <f>VLOOKUP($A31,Сотрудники!$A$3:$L$1202,8,0)</f>
        <v>Москва</v>
      </c>
      <c r="D31" s="133" t="str">
        <f t="shared" si="208"/>
        <v/>
      </c>
      <c r="E31" s="115" t="str">
        <f t="shared" si="208"/>
        <v>Работал</v>
      </c>
      <c r="F31" s="115" t="str">
        <f t="shared" si="208"/>
        <v>Работал</v>
      </c>
      <c r="G31" s="133" t="str">
        <f t="shared" si="208"/>
        <v/>
      </c>
      <c r="H31" s="115" t="str">
        <f t="shared" si="208"/>
        <v>Работал</v>
      </c>
      <c r="I31" s="115" t="str">
        <f t="shared" si="208"/>
        <v>Работал</v>
      </c>
      <c r="J31" s="133" t="str">
        <f t="shared" si="208"/>
        <v/>
      </c>
      <c r="K31" s="133" t="str">
        <f t="shared" si="208"/>
        <v/>
      </c>
      <c r="L31" s="115" t="str">
        <f t="shared" si="208"/>
        <v>Работал</v>
      </c>
      <c r="M31" s="115" t="str">
        <f t="shared" si="208"/>
        <v>Работал</v>
      </c>
      <c r="N31" s="115" t="str">
        <f t="shared" si="208"/>
        <v>Работал</v>
      </c>
      <c r="O31" s="115" t="str">
        <f t="shared" si="208"/>
        <v>Работал</v>
      </c>
      <c r="P31" s="115" t="str">
        <f t="shared" si="208"/>
        <v>Работал</v>
      </c>
      <c r="Q31" s="133" t="str">
        <f t="shared" si="208"/>
        <v/>
      </c>
      <c r="R31" s="133" t="str">
        <f t="shared" si="208"/>
        <v/>
      </c>
      <c r="S31" s="115" t="str">
        <f t="shared" si="208"/>
        <v>Работал</v>
      </c>
      <c r="T31" s="115" t="str">
        <f t="shared" si="208"/>
        <v>Работал</v>
      </c>
      <c r="U31" s="115" t="str">
        <f t="shared" si="208"/>
        <v>Работал</v>
      </c>
      <c r="V31" s="115" t="str">
        <f t="shared" si="208"/>
        <v>Работал</v>
      </c>
      <c r="W31" s="115" t="str">
        <f t="shared" si="208"/>
        <v>Работал</v>
      </c>
      <c r="X31" s="133" t="str">
        <f t="shared" si="208"/>
        <v/>
      </c>
      <c r="Y31" s="133" t="str">
        <f t="shared" si="208"/>
        <v/>
      </c>
      <c r="Z31" s="115" t="str">
        <f t="shared" si="208"/>
        <v>Работал</v>
      </c>
      <c r="AA31" s="115" t="str">
        <f t="shared" si="208"/>
        <v>Работал</v>
      </c>
      <c r="AB31" s="115" t="str">
        <f t="shared" si="208"/>
        <v>Работал</v>
      </c>
      <c r="AC31" s="115" t="str">
        <f t="shared" si="208"/>
        <v>Работал</v>
      </c>
      <c r="AD31" s="115" t="str">
        <f t="shared" si="208"/>
        <v>Работал</v>
      </c>
      <c r="AE31" s="133" t="str">
        <f t="shared" si="208"/>
        <v/>
      </c>
      <c r="AF31" s="133" t="str">
        <f t="shared" si="208"/>
        <v/>
      </c>
      <c r="AG31" s="115" t="str">
        <f t="shared" si="208"/>
        <v>Работал</v>
      </c>
      <c r="AH31" s="115" t="str">
        <f t="shared" si="208"/>
        <v/>
      </c>
      <c r="AI31" s="115" t="str">
        <f t="shared" si="208"/>
        <v/>
      </c>
      <c r="AJ31" s="115" t="str">
        <f t="shared" si="208"/>
        <v/>
      </c>
    </row>
    <row r="32">
      <c r="A32" s="108">
        <v>40</v>
      </c>
      <c r="B32" s="113" t="str">
        <f>VLOOKUP($A32,Сотрудники!$A$3:$L$1202,2,0)</f>
        <v xml:space="preserve">Томских Виталий</v>
      </c>
      <c r="C32" s="113" t="str">
        <f>VLOOKUP($A32,Сотрудники!$A$3:$L$1202,8,0)</f>
        <v>Москва</v>
      </c>
      <c r="D32" s="133" t="str">
        <f t="shared" si="208"/>
        <v/>
      </c>
      <c r="E32" s="115" t="str">
        <f t="shared" si="208"/>
        <v>Работал</v>
      </c>
      <c r="F32" s="115" t="str">
        <f t="shared" si="208"/>
        <v>Работал</v>
      </c>
      <c r="G32" s="133" t="str">
        <f t="shared" si="208"/>
        <v/>
      </c>
      <c r="H32" s="115" t="str">
        <f t="shared" si="208"/>
        <v>Работал</v>
      </c>
      <c r="I32" s="115" t="str">
        <f t="shared" si="208"/>
        <v>Работал</v>
      </c>
      <c r="J32" s="133" t="str">
        <f t="shared" si="208"/>
        <v/>
      </c>
      <c r="K32" s="133" t="str">
        <f t="shared" si="208"/>
        <v/>
      </c>
      <c r="L32" s="115" t="str">
        <f t="shared" si="208"/>
        <v>Работал</v>
      </c>
      <c r="M32" s="115" t="str">
        <f t="shared" si="208"/>
        <v>Работал</v>
      </c>
      <c r="N32" s="115" t="str">
        <f t="shared" si="208"/>
        <v>Работал</v>
      </c>
      <c r="O32" s="115" t="str">
        <f t="shared" si="208"/>
        <v>Работал</v>
      </c>
      <c r="P32" s="115" t="str">
        <f t="shared" si="208"/>
        <v>Работал</v>
      </c>
      <c r="Q32" s="133" t="str">
        <f t="shared" si="208"/>
        <v/>
      </c>
      <c r="R32" s="133" t="str">
        <f t="shared" si="208"/>
        <v/>
      </c>
      <c r="S32" s="115" t="str">
        <f t="shared" si="208"/>
        <v>Работал</v>
      </c>
      <c r="T32" s="115" t="str">
        <f t="shared" si="208"/>
        <v>Работал</v>
      </c>
      <c r="U32" s="115" t="str">
        <f t="shared" si="208"/>
        <v>Работал</v>
      </c>
      <c r="V32" s="115" t="str">
        <f t="shared" si="208"/>
        <v>Работал</v>
      </c>
      <c r="W32" s="115" t="str">
        <f t="shared" si="208"/>
        <v>Работал</v>
      </c>
      <c r="X32" s="133" t="str">
        <f t="shared" si="208"/>
        <v/>
      </c>
      <c r="Y32" s="133" t="str">
        <f t="shared" si="208"/>
        <v/>
      </c>
      <c r="Z32" s="115" t="str">
        <f t="shared" si="208"/>
        <v>Работал</v>
      </c>
      <c r="AA32" s="115" t="str">
        <f t="shared" si="208"/>
        <v>Работал</v>
      </c>
      <c r="AB32" s="115" t="str">
        <f t="shared" si="208"/>
        <v>Работал</v>
      </c>
      <c r="AC32" s="115" t="str">
        <f t="shared" si="208"/>
        <v>Работал</v>
      </c>
      <c r="AD32" s="115" t="str">
        <f t="shared" si="208"/>
        <v>Работал</v>
      </c>
      <c r="AE32" s="133" t="str">
        <f t="shared" si="208"/>
        <v/>
      </c>
      <c r="AF32" s="133" t="str">
        <f t="shared" si="208"/>
        <v/>
      </c>
      <c r="AG32" s="115" t="str">
        <f t="shared" si="208"/>
        <v>Работал</v>
      </c>
      <c r="AH32" s="115" t="str">
        <f t="shared" si="208"/>
        <v/>
      </c>
      <c r="AI32" s="115" t="str">
        <f t="shared" si="208"/>
        <v/>
      </c>
      <c r="AJ32" s="115" t="str">
        <f t="shared" si="208"/>
        <v/>
      </c>
    </row>
    <row r="33">
      <c r="A33" s="108">
        <v>41</v>
      </c>
      <c r="B33" s="113" t="str">
        <f>VLOOKUP($A33,Сотрудники!$A$3:$L$1202,2,0)</f>
        <v xml:space="preserve">Новиков Роман</v>
      </c>
      <c r="C33" s="113" t="str">
        <f>VLOOKUP($A33,Сотрудники!$A$3:$L$1202,8,0)</f>
        <v>Москва</v>
      </c>
      <c r="D33" s="133" t="str">
        <f t="shared" si="208"/>
        <v/>
      </c>
      <c r="E33" s="115" t="str">
        <f t="shared" si="208"/>
        <v>Работал</v>
      </c>
      <c r="F33" s="115" t="str">
        <f t="shared" si="208"/>
        <v>Работал</v>
      </c>
      <c r="G33" s="133" t="str">
        <f t="shared" si="208"/>
        <v/>
      </c>
      <c r="H33" s="115" t="str">
        <f t="shared" si="208"/>
        <v>Работал</v>
      </c>
      <c r="I33" s="115" t="str">
        <f t="shared" si="208"/>
        <v>Работал</v>
      </c>
      <c r="J33" s="133" t="str">
        <f t="shared" si="208"/>
        <v/>
      </c>
      <c r="K33" s="133" t="str">
        <f t="shared" si="208"/>
        <v/>
      </c>
      <c r="L33" s="115" t="str">
        <f t="shared" si="208"/>
        <v>Работал</v>
      </c>
      <c r="M33" s="115" t="str">
        <f t="shared" si="208"/>
        <v>Работал</v>
      </c>
      <c r="N33" s="115" t="str">
        <f t="shared" si="208"/>
        <v>Работал</v>
      </c>
      <c r="O33" s="115" t="str">
        <f t="shared" si="208"/>
        <v>Работал</v>
      </c>
      <c r="P33" s="115" t="str">
        <f t="shared" si="208"/>
        <v>Работал</v>
      </c>
      <c r="Q33" s="133" t="str">
        <f t="shared" si="208"/>
        <v/>
      </c>
      <c r="R33" s="133" t="str">
        <f t="shared" si="208"/>
        <v/>
      </c>
      <c r="S33" s="115" t="str">
        <f t="shared" si="208"/>
        <v>Работал</v>
      </c>
      <c r="T33" s="115" t="str">
        <f t="shared" si="208"/>
        <v>Работал</v>
      </c>
      <c r="U33" s="115" t="str">
        <f t="shared" si="208"/>
        <v>Работал</v>
      </c>
      <c r="V33" s="115" t="str">
        <f t="shared" si="208"/>
        <v>Работал</v>
      </c>
      <c r="W33" s="115" t="str">
        <f t="shared" si="208"/>
        <v>Работал</v>
      </c>
      <c r="X33" s="133" t="str">
        <f t="shared" si="208"/>
        <v/>
      </c>
      <c r="Y33" s="133" t="str">
        <f t="shared" si="208"/>
        <v/>
      </c>
      <c r="Z33" s="115" t="str">
        <f t="shared" si="208"/>
        <v>Работал</v>
      </c>
      <c r="AA33" s="115" t="str">
        <f t="shared" si="208"/>
        <v>Работал</v>
      </c>
      <c r="AB33" s="115" t="str">
        <f t="shared" si="208"/>
        <v>Работал</v>
      </c>
      <c r="AC33" s="115" t="str">
        <f t="shared" si="208"/>
        <v>Работал</v>
      </c>
      <c r="AD33" s="115" t="str">
        <f t="shared" si="208"/>
        <v>Работал</v>
      </c>
      <c r="AE33" s="133" t="str">
        <f t="shared" si="208"/>
        <v/>
      </c>
      <c r="AF33" s="133" t="str">
        <f t="shared" si="208"/>
        <v/>
      </c>
      <c r="AG33" s="115" t="str">
        <f t="shared" si="208"/>
        <v>Работал</v>
      </c>
      <c r="AH33" s="115" t="str">
        <f t="shared" si="208"/>
        <v/>
      </c>
      <c r="AI33" s="115" t="str">
        <f t="shared" si="208"/>
        <v/>
      </c>
      <c r="AJ33" s="115" t="str">
        <f t="shared" si="208"/>
        <v/>
      </c>
    </row>
    <row r="34">
      <c r="A34" s="108">
        <v>42</v>
      </c>
      <c r="B34" s="113" t="str">
        <f>VLOOKUP($A34,Сотрудники!$A$3:$L$1202,2,0)</f>
        <v xml:space="preserve">Газизова Вероника</v>
      </c>
      <c r="C34" s="113" t="str">
        <f>VLOOKUP($A34,Сотрудники!$A$3:$L$1202,8,0)</f>
        <v>Москва</v>
      </c>
      <c r="D34" s="133" t="str">
        <f t="shared" si="208"/>
        <v/>
      </c>
      <c r="E34" s="115" t="str">
        <f t="shared" si="208"/>
        <v>Работал</v>
      </c>
      <c r="F34" s="115" t="str">
        <f t="shared" si="208"/>
        <v>Работал</v>
      </c>
      <c r="G34" s="133" t="str">
        <f t="shared" si="208"/>
        <v/>
      </c>
      <c r="H34" s="115" t="str">
        <f t="shared" si="208"/>
        <v>Работал</v>
      </c>
      <c r="I34" s="115" t="str">
        <f t="shared" si="208"/>
        <v>Работал</v>
      </c>
      <c r="J34" s="133" t="str">
        <f t="shared" si="208"/>
        <v/>
      </c>
      <c r="K34" s="133" t="str">
        <f t="shared" si="208"/>
        <v/>
      </c>
      <c r="L34" s="115" t="str">
        <f t="shared" si="208"/>
        <v>Работал</v>
      </c>
      <c r="M34" s="115" t="str">
        <f t="shared" si="208"/>
        <v>Работал</v>
      </c>
      <c r="N34" s="115" t="str">
        <f t="shared" si="208"/>
        <v>Работал</v>
      </c>
      <c r="O34" s="115" t="str">
        <f t="shared" si="208"/>
        <v>Работал</v>
      </c>
      <c r="P34" s="115" t="str">
        <f t="shared" si="208"/>
        <v>Работал</v>
      </c>
      <c r="Q34" s="133" t="str">
        <f t="shared" si="208"/>
        <v/>
      </c>
      <c r="R34" s="133" t="str">
        <f t="shared" si="208"/>
        <v/>
      </c>
      <c r="S34" s="115" t="str">
        <f t="shared" si="208"/>
        <v>Работал</v>
      </c>
      <c r="T34" s="115" t="str">
        <f t="shared" si="208"/>
        <v>Работал</v>
      </c>
      <c r="U34" s="115" t="str">
        <f t="shared" si="208"/>
        <v>Работал</v>
      </c>
      <c r="V34" s="115" t="str">
        <f t="shared" si="208"/>
        <v>Работал</v>
      </c>
      <c r="W34" s="115" t="str">
        <f t="shared" si="208"/>
        <v>Работал</v>
      </c>
      <c r="X34" s="133" t="str">
        <f t="shared" si="208"/>
        <v/>
      </c>
      <c r="Y34" s="133" t="str">
        <f t="shared" si="208"/>
        <v/>
      </c>
      <c r="Z34" s="115" t="str">
        <f t="shared" si="208"/>
        <v>Работал</v>
      </c>
      <c r="AA34" s="115" t="str">
        <f t="shared" si="208"/>
        <v>Работал</v>
      </c>
      <c r="AB34" s="115" t="str">
        <f t="shared" ref="AB34:AJ34" si="209">IF(ISBLANK(AB112),"",IF(AB112=0,"Выходной",IF(AB112&lt;&gt;0,"Работал","")))</f>
        <v>Работал</v>
      </c>
      <c r="AC34" s="115" t="str">
        <f t="shared" si="209"/>
        <v>Работал</v>
      </c>
      <c r="AD34" s="115" t="str">
        <f t="shared" si="209"/>
        <v>Работал</v>
      </c>
      <c r="AE34" s="133" t="str">
        <f t="shared" si="209"/>
        <v/>
      </c>
      <c r="AF34" s="133" t="str">
        <f t="shared" si="209"/>
        <v/>
      </c>
      <c r="AG34" s="115" t="str">
        <f t="shared" si="209"/>
        <v>Работал</v>
      </c>
      <c r="AH34" s="115" t="str">
        <f t="shared" si="209"/>
        <v/>
      </c>
      <c r="AI34" s="115" t="str">
        <f t="shared" si="209"/>
        <v/>
      </c>
      <c r="AJ34" s="115" t="str">
        <f t="shared" si="209"/>
        <v/>
      </c>
    </row>
    <row r="35">
      <c r="A35" s="108">
        <v>43</v>
      </c>
      <c r="B35" s="113" t="str">
        <f>VLOOKUP($A35,Сотрудники!$A$3:$L$1202,2,0)</f>
        <v xml:space="preserve">Титова Наталия</v>
      </c>
      <c r="C35" s="113" t="str">
        <f>VLOOKUP($A35,Сотрудники!$A$3:$L$1202,8,0)</f>
        <v>Москва</v>
      </c>
      <c r="D35" s="133" t="str">
        <f t="shared" si="208"/>
        <v/>
      </c>
      <c r="E35" s="115" t="str">
        <f t="shared" si="208"/>
        <v>Работал</v>
      </c>
      <c r="F35" s="115" t="str">
        <f t="shared" si="208"/>
        <v>Работал</v>
      </c>
      <c r="G35" s="133" t="str">
        <f t="shared" si="208"/>
        <v/>
      </c>
      <c r="H35" s="115" t="str">
        <f t="shared" si="208"/>
        <v>Работал</v>
      </c>
      <c r="I35" s="115" t="str">
        <f t="shared" si="208"/>
        <v>Работал</v>
      </c>
      <c r="J35" s="133" t="str">
        <f t="shared" si="208"/>
        <v/>
      </c>
      <c r="K35" s="133" t="str">
        <f t="shared" si="208"/>
        <v/>
      </c>
      <c r="L35" s="115" t="str">
        <f t="shared" si="208"/>
        <v>Работал</v>
      </c>
      <c r="M35" s="115" t="str">
        <f t="shared" si="208"/>
        <v>Работал</v>
      </c>
      <c r="N35" s="115" t="str">
        <f t="shared" si="208"/>
        <v>Работал</v>
      </c>
      <c r="O35" s="115" t="str">
        <f t="shared" si="208"/>
        <v>Работал</v>
      </c>
      <c r="P35" s="115" t="str">
        <f t="shared" si="208"/>
        <v>Работал</v>
      </c>
      <c r="Q35" s="133" t="str">
        <f t="shared" si="208"/>
        <v/>
      </c>
      <c r="R35" s="133" t="str">
        <f t="shared" si="208"/>
        <v/>
      </c>
      <c r="S35" s="115" t="str">
        <f t="shared" si="208"/>
        <v>Работал</v>
      </c>
      <c r="T35" s="115" t="str">
        <f t="shared" si="208"/>
        <v>Работал</v>
      </c>
      <c r="U35" s="115" t="str">
        <f t="shared" si="208"/>
        <v>Работал</v>
      </c>
      <c r="V35" s="115" t="str">
        <f t="shared" si="208"/>
        <v>Работал</v>
      </c>
      <c r="W35" s="115" t="str">
        <f t="shared" si="208"/>
        <v>Работал</v>
      </c>
      <c r="X35" s="133" t="str">
        <f t="shared" si="208"/>
        <v/>
      </c>
      <c r="Y35" s="133" t="str">
        <f t="shared" si="208"/>
        <v/>
      </c>
      <c r="Z35" s="115" t="str">
        <f t="shared" si="208"/>
        <v>Работал</v>
      </c>
      <c r="AA35" s="115" t="str">
        <f t="shared" si="208"/>
        <v>Работал</v>
      </c>
      <c r="AB35" s="115" t="str">
        <f t="shared" si="208"/>
        <v>Работал</v>
      </c>
      <c r="AC35" s="115" t="str">
        <f t="shared" si="208"/>
        <v>Работал</v>
      </c>
      <c r="AD35" s="115" t="str">
        <f t="shared" si="208"/>
        <v>Работал</v>
      </c>
      <c r="AE35" s="133" t="str">
        <f t="shared" si="208"/>
        <v/>
      </c>
      <c r="AF35" s="133" t="str">
        <f t="shared" si="208"/>
        <v/>
      </c>
      <c r="AG35" s="115" t="str">
        <f t="shared" si="208"/>
        <v>Работал</v>
      </c>
      <c r="AH35" s="115" t="str">
        <f t="shared" si="208"/>
        <v/>
      </c>
      <c r="AI35" s="115" t="str">
        <f t="shared" si="208"/>
        <v/>
      </c>
      <c r="AJ35" s="115" t="str">
        <f t="shared" si="208"/>
        <v/>
      </c>
    </row>
    <row r="36">
      <c r="A36" s="108">
        <v>44</v>
      </c>
      <c r="B36" s="113" t="str">
        <f>VLOOKUP($A36,Сотрудники!$A$3:$L$1202,2,0)</f>
        <v xml:space="preserve">Роман Иван</v>
      </c>
      <c r="C36" s="113" t="str">
        <f>VLOOKUP($A36,Сотрудники!$A$3:$L$1202,8,0)</f>
        <v>Москва</v>
      </c>
      <c r="D36" s="133" t="str">
        <f t="shared" si="208"/>
        <v/>
      </c>
      <c r="E36" s="115" t="str">
        <f t="shared" si="208"/>
        <v>Работал</v>
      </c>
      <c r="F36" s="115" t="str">
        <f t="shared" si="208"/>
        <v>Работал</v>
      </c>
      <c r="G36" s="133" t="str">
        <f t="shared" si="208"/>
        <v/>
      </c>
      <c r="H36" s="115" t="str">
        <f t="shared" si="208"/>
        <v>Работал</v>
      </c>
      <c r="I36" s="115" t="str">
        <f t="shared" si="208"/>
        <v>Работал</v>
      </c>
      <c r="J36" s="133" t="str">
        <f t="shared" si="208"/>
        <v/>
      </c>
      <c r="K36" s="133" t="str">
        <f t="shared" si="208"/>
        <v/>
      </c>
      <c r="L36" s="115" t="str">
        <f t="shared" si="208"/>
        <v>Работал</v>
      </c>
      <c r="M36" s="115" t="str">
        <f t="shared" si="208"/>
        <v>Работал</v>
      </c>
      <c r="N36" s="115" t="str">
        <f t="shared" si="208"/>
        <v>Работал</v>
      </c>
      <c r="O36" s="115" t="str">
        <f t="shared" si="208"/>
        <v>Работал</v>
      </c>
      <c r="P36" s="115" t="str">
        <f t="shared" si="208"/>
        <v>Работал</v>
      </c>
      <c r="Q36" s="133" t="str">
        <f t="shared" si="208"/>
        <v/>
      </c>
      <c r="R36" s="133" t="str">
        <f t="shared" si="208"/>
        <v/>
      </c>
      <c r="S36" s="115" t="str">
        <f t="shared" si="208"/>
        <v>Работал</v>
      </c>
      <c r="T36" s="115" t="str">
        <f t="shared" si="208"/>
        <v>Работал</v>
      </c>
      <c r="U36" s="115" t="str">
        <f t="shared" si="208"/>
        <v>Работал</v>
      </c>
      <c r="V36" s="115" t="str">
        <f t="shared" si="208"/>
        <v>Работал</v>
      </c>
      <c r="W36" s="115" t="str">
        <f t="shared" si="208"/>
        <v>Работал</v>
      </c>
      <c r="X36" s="133" t="str">
        <f t="shared" si="208"/>
        <v/>
      </c>
      <c r="Y36" s="133" t="str">
        <f t="shared" si="208"/>
        <v/>
      </c>
      <c r="Z36" s="115" t="str">
        <f t="shared" si="208"/>
        <v>Работал</v>
      </c>
      <c r="AA36" s="115" t="str">
        <f t="shared" si="208"/>
        <v>Работал</v>
      </c>
      <c r="AB36" s="115" t="str">
        <f t="shared" si="208"/>
        <v>Работал</v>
      </c>
      <c r="AC36" s="115" t="str">
        <f t="shared" si="208"/>
        <v>Работал</v>
      </c>
      <c r="AD36" s="115" t="str">
        <f t="shared" si="208"/>
        <v>Работал</v>
      </c>
      <c r="AE36" s="133" t="str">
        <f t="shared" si="208"/>
        <v/>
      </c>
      <c r="AF36" s="133" t="str">
        <f t="shared" si="208"/>
        <v/>
      </c>
      <c r="AG36" s="115" t="str">
        <f t="shared" si="208"/>
        <v>Работал</v>
      </c>
      <c r="AH36" s="115" t="str">
        <f t="shared" si="208"/>
        <v/>
      </c>
      <c r="AI36" s="115" t="str">
        <f t="shared" si="208"/>
        <v/>
      </c>
      <c r="AJ36" s="115" t="str">
        <f t="shared" si="208"/>
        <v/>
      </c>
    </row>
    <row r="37">
      <c r="A37" s="108">
        <v>45</v>
      </c>
      <c r="B37" s="113" t="str">
        <f>VLOOKUP($A37,Сотрудники!$A$3:$L$1202,2,0)</f>
        <v xml:space="preserve">Волошина Виктория</v>
      </c>
      <c r="C37" s="113" t="str">
        <f>VLOOKUP($A37,Сотрудники!$A$3:$L$1202,8,0)</f>
        <v>Москва</v>
      </c>
      <c r="D37" s="133" t="str">
        <f t="shared" si="208"/>
        <v/>
      </c>
      <c r="E37" s="115" t="str">
        <f t="shared" si="208"/>
        <v>Работал</v>
      </c>
      <c r="F37" s="115" t="str">
        <f t="shared" si="208"/>
        <v>Работал</v>
      </c>
      <c r="G37" s="133" t="str">
        <f t="shared" si="208"/>
        <v/>
      </c>
      <c r="H37" s="115" t="str">
        <f t="shared" si="208"/>
        <v>Работал</v>
      </c>
      <c r="I37" s="115" t="str">
        <f t="shared" si="208"/>
        <v>Работал</v>
      </c>
      <c r="J37" s="133" t="str">
        <f t="shared" si="208"/>
        <v/>
      </c>
      <c r="K37" s="133" t="str">
        <f t="shared" si="208"/>
        <v/>
      </c>
      <c r="L37" s="115" t="str">
        <f t="shared" si="208"/>
        <v>Работал</v>
      </c>
      <c r="M37" s="115" t="str">
        <f t="shared" si="208"/>
        <v>Работал</v>
      </c>
      <c r="N37" s="115" t="str">
        <f t="shared" si="208"/>
        <v>Работал</v>
      </c>
      <c r="O37" s="115" t="str">
        <f t="shared" si="208"/>
        <v>Работал</v>
      </c>
      <c r="P37" s="115" t="str">
        <f t="shared" si="208"/>
        <v>Работал</v>
      </c>
      <c r="Q37" s="133" t="str">
        <f t="shared" si="208"/>
        <v/>
      </c>
      <c r="R37" s="133" t="str">
        <f t="shared" si="208"/>
        <v/>
      </c>
      <c r="S37" s="115" t="str">
        <f t="shared" si="208"/>
        <v>Работал</v>
      </c>
      <c r="T37" s="115" t="str">
        <f t="shared" si="208"/>
        <v>Работал</v>
      </c>
      <c r="U37" s="115" t="str">
        <f t="shared" si="208"/>
        <v>Работал</v>
      </c>
      <c r="V37" s="115" t="str">
        <f t="shared" si="208"/>
        <v>Работал</v>
      </c>
      <c r="W37" s="115" t="str">
        <f t="shared" si="208"/>
        <v>Работал</v>
      </c>
      <c r="X37" s="133" t="str">
        <f t="shared" si="208"/>
        <v/>
      </c>
      <c r="Y37" s="133" t="str">
        <f t="shared" si="208"/>
        <v/>
      </c>
      <c r="Z37" s="115" t="str">
        <f t="shared" si="208"/>
        <v>Работал</v>
      </c>
      <c r="AA37" s="115" t="str">
        <f t="shared" si="208"/>
        <v>Работал</v>
      </c>
      <c r="AB37" s="115" t="str">
        <f t="shared" si="208"/>
        <v>Работал</v>
      </c>
      <c r="AC37" s="115" t="str">
        <f t="shared" si="208"/>
        <v>Работал</v>
      </c>
      <c r="AD37" s="115" t="str">
        <f t="shared" si="208"/>
        <v>Работал</v>
      </c>
      <c r="AE37" s="133" t="str">
        <f t="shared" si="208"/>
        <v/>
      </c>
      <c r="AF37" s="133" t="str">
        <f t="shared" si="208"/>
        <v/>
      </c>
      <c r="AG37" s="115" t="str">
        <f t="shared" si="208"/>
        <v>Работал</v>
      </c>
      <c r="AH37" s="115" t="str">
        <f t="shared" si="208"/>
        <v/>
      </c>
      <c r="AI37" s="115" t="str">
        <f t="shared" si="208"/>
        <v/>
      </c>
      <c r="AJ37" s="115" t="str">
        <f t="shared" si="208"/>
        <v/>
      </c>
    </row>
    <row r="38">
      <c r="A38" s="108">
        <v>46</v>
      </c>
      <c r="B38" s="113" t="str">
        <f>VLOOKUP($A38,Сотрудники!$A$3:$L$1202,2,0)</f>
        <v xml:space="preserve">Мельников Александр</v>
      </c>
      <c r="C38" s="113" t="str">
        <f>VLOOKUP($A38,Сотрудники!$A$3:$L$1202,8,0)</f>
        <v>Екатеринбург</v>
      </c>
      <c r="D38" s="133" t="str">
        <f t="shared" si="208"/>
        <v/>
      </c>
      <c r="E38" s="115" t="str">
        <f t="shared" si="208"/>
        <v>Работал</v>
      </c>
      <c r="F38" s="115" t="str">
        <f t="shared" si="208"/>
        <v>Работал</v>
      </c>
      <c r="G38" s="133" t="str">
        <f t="shared" si="208"/>
        <v/>
      </c>
      <c r="H38" s="115" t="str">
        <f t="shared" si="208"/>
        <v>Работал</v>
      </c>
      <c r="I38" s="115" t="str">
        <f t="shared" si="208"/>
        <v>Работал</v>
      </c>
      <c r="J38" s="133" t="str">
        <f t="shared" si="208"/>
        <v/>
      </c>
      <c r="K38" s="133" t="str">
        <f t="shared" si="208"/>
        <v/>
      </c>
      <c r="L38" s="115" t="str">
        <f t="shared" si="208"/>
        <v>Работал</v>
      </c>
      <c r="M38" s="115" t="str">
        <f t="shared" si="208"/>
        <v>Работал</v>
      </c>
      <c r="N38" s="115" t="str">
        <f t="shared" si="208"/>
        <v>Работал</v>
      </c>
      <c r="O38" s="115" t="str">
        <f t="shared" si="208"/>
        <v>Работал</v>
      </c>
      <c r="P38" s="115" t="str">
        <f t="shared" si="208"/>
        <v>Работал</v>
      </c>
      <c r="Q38" s="133" t="str">
        <f t="shared" si="208"/>
        <v/>
      </c>
      <c r="R38" s="133" t="str">
        <f t="shared" si="208"/>
        <v/>
      </c>
      <c r="S38" s="115" t="str">
        <f t="shared" si="208"/>
        <v>Работал</v>
      </c>
      <c r="T38" s="115" t="str">
        <f t="shared" si="208"/>
        <v>Работал</v>
      </c>
      <c r="U38" s="115" t="str">
        <f t="shared" si="208"/>
        <v>Работал</v>
      </c>
      <c r="V38" s="115" t="str">
        <f t="shared" si="208"/>
        <v>Работал</v>
      </c>
      <c r="W38" s="115" t="str">
        <f t="shared" si="208"/>
        <v>Работал</v>
      </c>
      <c r="X38" s="133" t="str">
        <f t="shared" si="208"/>
        <v/>
      </c>
      <c r="Y38" s="133" t="str">
        <f t="shared" si="208"/>
        <v/>
      </c>
      <c r="Z38" s="115" t="str">
        <f t="shared" si="208"/>
        <v>Работал</v>
      </c>
      <c r="AA38" s="115" t="str">
        <f t="shared" si="208"/>
        <v>Работал</v>
      </c>
      <c r="AB38" s="115" t="str">
        <f t="shared" si="208"/>
        <v>Работал</v>
      </c>
      <c r="AC38" s="115" t="str">
        <f t="shared" si="208"/>
        <v>Работал</v>
      </c>
      <c r="AD38" s="115" t="str">
        <f t="shared" si="208"/>
        <v>Работал</v>
      </c>
      <c r="AE38" s="133" t="str">
        <f t="shared" si="208"/>
        <v/>
      </c>
      <c r="AF38" s="133" t="str">
        <f t="shared" si="208"/>
        <v/>
      </c>
      <c r="AG38" s="115" t="str">
        <f t="shared" si="208"/>
        <v>Работал</v>
      </c>
      <c r="AH38" s="115" t="str">
        <f t="shared" si="208"/>
        <v/>
      </c>
      <c r="AI38" s="115" t="str">
        <f t="shared" si="208"/>
        <v/>
      </c>
      <c r="AJ38" s="115" t="str">
        <f t="shared" si="208"/>
        <v/>
      </c>
    </row>
    <row r="39">
      <c r="A39" s="108">
        <v>47</v>
      </c>
      <c r="B39" s="113" t="str">
        <f>VLOOKUP($A39,Сотрудники!$A$3:$L$1202,2,0)</f>
        <v xml:space="preserve">Некрасов Антон</v>
      </c>
      <c r="C39" s="113" t="str">
        <f>VLOOKUP($A39,Сотрудники!$A$3:$L$1202,8,0)</f>
        <v>Москва</v>
      </c>
      <c r="D39" s="133" t="str">
        <f t="shared" si="208"/>
        <v/>
      </c>
      <c r="E39" s="115" t="str">
        <f t="shared" si="208"/>
        <v>Работал</v>
      </c>
      <c r="F39" s="115" t="str">
        <f t="shared" si="208"/>
        <v>Работал</v>
      </c>
      <c r="G39" s="133" t="str">
        <f t="shared" si="208"/>
        <v/>
      </c>
      <c r="H39" s="115" t="str">
        <f t="shared" si="208"/>
        <v>Работал</v>
      </c>
      <c r="I39" s="115" t="str">
        <f t="shared" si="208"/>
        <v>Работал</v>
      </c>
      <c r="J39" s="133" t="str">
        <f t="shared" si="208"/>
        <v/>
      </c>
      <c r="K39" s="133" t="str">
        <f t="shared" si="208"/>
        <v/>
      </c>
      <c r="L39" s="115" t="str">
        <f t="shared" si="208"/>
        <v>Работал</v>
      </c>
      <c r="M39" s="115" t="str">
        <f t="shared" si="208"/>
        <v>Работал</v>
      </c>
      <c r="N39" s="115" t="str">
        <f t="shared" si="208"/>
        <v>Работал</v>
      </c>
      <c r="O39" s="115" t="str">
        <f t="shared" si="208"/>
        <v>Работал</v>
      </c>
      <c r="P39" s="115" t="str">
        <f t="shared" si="208"/>
        <v>Работал</v>
      </c>
      <c r="Q39" s="133" t="str">
        <f t="shared" si="208"/>
        <v/>
      </c>
      <c r="R39" s="133" t="str">
        <f t="shared" si="208"/>
        <v/>
      </c>
      <c r="S39" s="115" t="str">
        <f t="shared" si="208"/>
        <v/>
      </c>
      <c r="T39" s="115" t="str">
        <f t="shared" si="208"/>
        <v/>
      </c>
      <c r="U39" s="115" t="str">
        <f t="shared" si="208"/>
        <v/>
      </c>
      <c r="V39" s="115" t="str">
        <f t="shared" si="208"/>
        <v/>
      </c>
      <c r="W39" s="115" t="str">
        <f t="shared" si="208"/>
        <v/>
      </c>
      <c r="X39" s="133" t="str">
        <f t="shared" si="208"/>
        <v/>
      </c>
      <c r="Y39" s="133" t="str">
        <f t="shared" si="208"/>
        <v/>
      </c>
      <c r="Z39" s="115" t="str">
        <f t="shared" si="208"/>
        <v/>
      </c>
      <c r="AA39" s="115" t="str">
        <f t="shared" si="208"/>
        <v/>
      </c>
      <c r="AB39" s="115" t="str">
        <f t="shared" si="208"/>
        <v/>
      </c>
      <c r="AC39" s="115" t="str">
        <f t="shared" si="208"/>
        <v/>
      </c>
      <c r="AD39" s="115" t="str">
        <f t="shared" si="208"/>
        <v/>
      </c>
      <c r="AE39" s="133" t="str">
        <f t="shared" si="208"/>
        <v/>
      </c>
      <c r="AF39" s="133" t="str">
        <f t="shared" si="208"/>
        <v/>
      </c>
      <c r="AG39" s="115" t="str">
        <f t="shared" si="208"/>
        <v/>
      </c>
      <c r="AH39" s="115" t="str">
        <f t="shared" si="208"/>
        <v/>
      </c>
      <c r="AI39" s="115" t="str">
        <f t="shared" si="208"/>
        <v/>
      </c>
      <c r="AJ39" s="115" t="str">
        <f t="shared" si="208"/>
        <v/>
      </c>
    </row>
    <row r="40">
      <c r="A40" s="108">
        <v>48</v>
      </c>
      <c r="B40" s="113" t="str">
        <f>VLOOKUP($A40,Сотрудники!$A$3:$L$1202,2,0)</f>
        <v xml:space="preserve">Ромашкин Никита</v>
      </c>
      <c r="C40" s="113" t="str">
        <f>VLOOKUP($A40,Сотрудники!$A$3:$L$1202,8,0)</f>
        <v>Барнаул</v>
      </c>
      <c r="D40" s="133" t="str">
        <f t="shared" si="208"/>
        <v/>
      </c>
      <c r="E40" s="115" t="str">
        <f t="shared" si="208"/>
        <v>Работал</v>
      </c>
      <c r="F40" s="115" t="str">
        <f t="shared" si="208"/>
        <v>Работал</v>
      </c>
      <c r="G40" s="133" t="str">
        <f t="shared" si="208"/>
        <v/>
      </c>
      <c r="H40" s="115" t="str">
        <f t="shared" si="208"/>
        <v>Работал</v>
      </c>
      <c r="I40" s="115" t="str">
        <f t="shared" si="208"/>
        <v>Работал</v>
      </c>
      <c r="J40" s="133" t="str">
        <f t="shared" si="208"/>
        <v/>
      </c>
      <c r="K40" s="133" t="str">
        <f t="shared" si="208"/>
        <v/>
      </c>
      <c r="L40" s="115" t="str">
        <f t="shared" si="208"/>
        <v>Работал</v>
      </c>
      <c r="M40" s="115" t="str">
        <f t="shared" si="208"/>
        <v>Работал</v>
      </c>
      <c r="N40" s="115" t="str">
        <f t="shared" si="208"/>
        <v>Работал</v>
      </c>
      <c r="O40" s="115" t="str">
        <f t="shared" si="208"/>
        <v>Работал</v>
      </c>
      <c r="P40" s="115" t="str">
        <f t="shared" si="208"/>
        <v>Работал</v>
      </c>
      <c r="Q40" s="133" t="str">
        <f t="shared" si="208"/>
        <v/>
      </c>
      <c r="R40" s="133" t="str">
        <f t="shared" si="208"/>
        <v/>
      </c>
      <c r="S40" s="115" t="str">
        <f t="shared" si="208"/>
        <v>Работал</v>
      </c>
      <c r="T40" s="115" t="str">
        <f t="shared" si="208"/>
        <v>Работал</v>
      </c>
      <c r="U40" s="115" t="str">
        <f t="shared" si="208"/>
        <v>Работал</v>
      </c>
      <c r="V40" s="115" t="str">
        <f t="shared" si="208"/>
        <v>Работал</v>
      </c>
      <c r="W40" s="115" t="str">
        <f t="shared" si="208"/>
        <v>Работал</v>
      </c>
      <c r="X40" s="133" t="str">
        <f t="shared" si="208"/>
        <v/>
      </c>
      <c r="Y40" s="133" t="str">
        <f t="shared" si="208"/>
        <v/>
      </c>
      <c r="Z40" s="115" t="str">
        <f t="shared" si="208"/>
        <v>Выходной</v>
      </c>
      <c r="AA40" s="115" t="str">
        <f t="shared" si="208"/>
        <v>Выходной</v>
      </c>
      <c r="AB40" s="115" t="str">
        <f t="shared" si="208"/>
        <v>Выходной</v>
      </c>
      <c r="AC40" s="115" t="str">
        <f t="shared" si="208"/>
        <v>Выходной</v>
      </c>
      <c r="AD40" s="115" t="str">
        <f t="shared" si="208"/>
        <v>Выходной</v>
      </c>
      <c r="AE40" s="133" t="str">
        <f t="shared" si="208"/>
        <v>Выходной</v>
      </c>
      <c r="AF40" s="133" t="str">
        <f t="shared" si="208"/>
        <v>Выходной</v>
      </c>
      <c r="AG40" s="115" t="str">
        <f t="shared" si="208"/>
        <v>Работал</v>
      </c>
      <c r="AH40" s="115" t="str">
        <f t="shared" si="208"/>
        <v/>
      </c>
      <c r="AI40" s="115" t="str">
        <f t="shared" si="208"/>
        <v/>
      </c>
      <c r="AJ40" s="115" t="str">
        <f t="shared" si="208"/>
        <v/>
      </c>
    </row>
    <row r="41">
      <c r="A41" s="108">
        <v>50</v>
      </c>
      <c r="B41" s="113" t="str">
        <f>VLOOKUP($A41,Сотрудники!$A$3:$L$1202,2,0)</f>
        <v xml:space="preserve">Жарницкий Давид</v>
      </c>
      <c r="C41" s="113" t="str">
        <f>VLOOKUP($A41,Сотрудники!$A$3:$L$1202,8,0)</f>
        <v>СПБ</v>
      </c>
      <c r="D41" s="133" t="str">
        <f t="shared" si="208"/>
        <v/>
      </c>
      <c r="E41" s="115" t="str">
        <f t="shared" si="208"/>
        <v>Работал</v>
      </c>
      <c r="F41" s="115" t="str">
        <f t="shared" si="208"/>
        <v>Работал</v>
      </c>
      <c r="G41" s="133" t="str">
        <f t="shared" si="208"/>
        <v/>
      </c>
      <c r="H41" s="115" t="str">
        <f t="shared" si="208"/>
        <v>Работал</v>
      </c>
      <c r="I41" s="115" t="str">
        <f t="shared" si="208"/>
        <v>Работал</v>
      </c>
      <c r="J41" s="133" t="str">
        <f t="shared" si="208"/>
        <v/>
      </c>
      <c r="K41" s="133" t="str">
        <f t="shared" si="208"/>
        <v/>
      </c>
      <c r="L41" s="115" t="str">
        <f t="shared" si="208"/>
        <v>Работал</v>
      </c>
      <c r="M41" s="115" t="str">
        <f t="shared" si="208"/>
        <v>Работал</v>
      </c>
      <c r="N41" s="115" t="str">
        <f t="shared" si="208"/>
        <v>Работал</v>
      </c>
      <c r="O41" s="115" t="str">
        <f t="shared" si="208"/>
        <v>Работал</v>
      </c>
      <c r="P41" s="115" t="str">
        <f t="shared" si="208"/>
        <v>Работал</v>
      </c>
      <c r="Q41" s="133" t="str">
        <f t="shared" si="208"/>
        <v/>
      </c>
      <c r="R41" s="133" t="str">
        <f t="shared" si="208"/>
        <v/>
      </c>
      <c r="S41" s="115" t="str">
        <f t="shared" si="208"/>
        <v>Работал</v>
      </c>
      <c r="T41" s="115" t="str">
        <f t="shared" si="208"/>
        <v>Работал</v>
      </c>
      <c r="U41" s="115" t="str">
        <f t="shared" si="208"/>
        <v>Работал</v>
      </c>
      <c r="V41" s="115" t="str">
        <f t="shared" si="208"/>
        <v>Работал</v>
      </c>
      <c r="W41" s="115" t="str">
        <f t="shared" si="208"/>
        <v>Работал</v>
      </c>
      <c r="X41" s="133" t="str">
        <f t="shared" si="208"/>
        <v/>
      </c>
      <c r="Y41" s="133" t="str">
        <f t="shared" si="208"/>
        <v/>
      </c>
      <c r="Z41" s="115" t="str">
        <f t="shared" si="208"/>
        <v>Работал</v>
      </c>
      <c r="AA41" s="115" t="str">
        <f t="shared" si="208"/>
        <v>Работал</v>
      </c>
      <c r="AB41" s="115" t="str">
        <f t="shared" si="208"/>
        <v>Работал</v>
      </c>
      <c r="AC41" s="115" t="str">
        <f t="shared" si="208"/>
        <v>Работал</v>
      </c>
      <c r="AD41" s="115" t="str">
        <f t="shared" si="208"/>
        <v>Работал</v>
      </c>
      <c r="AE41" s="133" t="str">
        <f t="shared" si="208"/>
        <v/>
      </c>
      <c r="AF41" s="133" t="str">
        <f t="shared" si="208"/>
        <v/>
      </c>
      <c r="AG41" s="115" t="str">
        <f t="shared" si="208"/>
        <v>Работал</v>
      </c>
      <c r="AH41" s="115" t="str">
        <f t="shared" si="208"/>
        <v/>
      </c>
      <c r="AI41" s="115" t="str">
        <f t="shared" si="208"/>
        <v/>
      </c>
      <c r="AJ41" s="115" t="str">
        <f t="shared" si="208"/>
        <v/>
      </c>
    </row>
    <row r="42">
      <c r="A42" s="108">
        <v>51</v>
      </c>
      <c r="B42" s="113" t="str">
        <f>VLOOKUP($A42,Сотрудники!$A$3:$L$1202,2,0)</f>
        <v xml:space="preserve">Колмогорова Анна</v>
      </c>
      <c r="C42" s="113" t="str">
        <f>VLOOKUP($A42,Сотрудники!$A$3:$L$1202,8,0)</f>
        <v>Краснодар</v>
      </c>
      <c r="D42" s="133" t="str">
        <f t="shared" si="208"/>
        <v/>
      </c>
      <c r="E42" s="115" t="str">
        <f t="shared" si="208"/>
        <v>Работал</v>
      </c>
      <c r="F42" s="115" t="str">
        <f t="shared" si="208"/>
        <v>Работал</v>
      </c>
      <c r="G42" s="133" t="str">
        <f t="shared" si="208"/>
        <v/>
      </c>
      <c r="H42" s="115" t="str">
        <f t="shared" si="208"/>
        <v>Работал</v>
      </c>
      <c r="I42" s="115" t="str">
        <f t="shared" si="208"/>
        <v>Работал</v>
      </c>
      <c r="J42" s="133" t="str">
        <f t="shared" si="208"/>
        <v/>
      </c>
      <c r="K42" s="133" t="str">
        <f t="shared" si="208"/>
        <v/>
      </c>
      <c r="L42" s="115" t="str">
        <f t="shared" si="208"/>
        <v>Работал</v>
      </c>
      <c r="M42" s="115" t="str">
        <f t="shared" si="208"/>
        <v>Работал</v>
      </c>
      <c r="N42" s="115" t="str">
        <f t="shared" si="208"/>
        <v>Работал</v>
      </c>
      <c r="O42" s="115" t="str">
        <f t="shared" si="208"/>
        <v>Работал</v>
      </c>
      <c r="P42" s="115" t="str">
        <f t="shared" si="208"/>
        <v>Работал</v>
      </c>
      <c r="Q42" s="133" t="str">
        <f t="shared" si="208"/>
        <v/>
      </c>
      <c r="R42" s="133" t="str">
        <f t="shared" si="208"/>
        <v/>
      </c>
      <c r="S42" s="115" t="str">
        <f t="shared" si="208"/>
        <v>Работал</v>
      </c>
      <c r="T42" s="115" t="str">
        <f t="shared" si="208"/>
        <v>Работал</v>
      </c>
      <c r="U42" s="115" t="str">
        <f t="shared" si="208"/>
        <v>Работал</v>
      </c>
      <c r="V42" s="115" t="str">
        <f t="shared" si="208"/>
        <v>Работал</v>
      </c>
      <c r="W42" s="115" t="str">
        <f t="shared" si="208"/>
        <v>Работал</v>
      </c>
      <c r="X42" s="133" t="str">
        <f t="shared" si="208"/>
        <v/>
      </c>
      <c r="Y42" s="133" t="str">
        <f t="shared" si="208"/>
        <v/>
      </c>
      <c r="Z42" s="115" t="str">
        <f t="shared" si="208"/>
        <v>Работал</v>
      </c>
      <c r="AA42" s="115" t="str">
        <f t="shared" si="208"/>
        <v>Работал</v>
      </c>
      <c r="AB42" s="115" t="str">
        <f t="shared" ref="AB42:AH42" si="210">IF(ISBLANK(AB120),"",IF(AB120=0,"Выходной",IF(AB120&lt;&gt;0,"Работал","")))</f>
        <v>Работал</v>
      </c>
      <c r="AC42" s="115" t="str">
        <f t="shared" si="210"/>
        <v>Работал</v>
      </c>
      <c r="AD42" s="115" t="str">
        <f t="shared" si="210"/>
        <v>Работал</v>
      </c>
      <c r="AE42" s="133" t="str">
        <f t="shared" si="210"/>
        <v/>
      </c>
      <c r="AF42" s="133" t="str">
        <f t="shared" si="210"/>
        <v/>
      </c>
      <c r="AG42" s="115" t="str">
        <f t="shared" si="210"/>
        <v>Работал</v>
      </c>
      <c r="AH42" s="115" t="str">
        <f t="shared" si="210"/>
        <v/>
      </c>
      <c r="AI42" s="115"/>
      <c r="AJ42" s="115"/>
    </row>
    <row r="43">
      <c r="A43" s="108">
        <v>52</v>
      </c>
      <c r="B43" s="113" t="str">
        <f>VLOOKUP($A43,Сотрудники!$A$3:$L$1202,2,0)</f>
        <v xml:space="preserve">Головин Евгений</v>
      </c>
      <c r="C43" s="113" t="str">
        <f>VLOOKUP($A43,Сотрудники!$A$3:$L$1202,8,0)</f>
        <v>Екатеринбург</v>
      </c>
      <c r="D43" s="133" t="str">
        <f t="shared" si="208"/>
        <v/>
      </c>
      <c r="E43" s="115" t="str">
        <f t="shared" si="208"/>
        <v>Работал</v>
      </c>
      <c r="F43" s="115" t="str">
        <f t="shared" si="208"/>
        <v>Выходной</v>
      </c>
      <c r="G43" s="133" t="str">
        <f t="shared" si="208"/>
        <v>Выходной</v>
      </c>
      <c r="H43" s="115" t="str">
        <f t="shared" si="208"/>
        <v>Выходной</v>
      </c>
      <c r="I43" s="115" t="str">
        <f t="shared" si="208"/>
        <v>Выходной</v>
      </c>
      <c r="J43" s="133" t="str">
        <f t="shared" si="208"/>
        <v/>
      </c>
      <c r="K43" s="133" t="str">
        <f t="shared" si="208"/>
        <v/>
      </c>
      <c r="L43" s="115" t="str">
        <f t="shared" si="208"/>
        <v>Работал</v>
      </c>
      <c r="M43" s="115" t="str">
        <f t="shared" si="208"/>
        <v>Работал</v>
      </c>
      <c r="N43" s="115" t="str">
        <f t="shared" si="208"/>
        <v>Работал</v>
      </c>
      <c r="O43" s="115" t="str">
        <f t="shared" si="208"/>
        <v>Работал</v>
      </c>
      <c r="P43" s="115" t="str">
        <f t="shared" si="208"/>
        <v>Работал</v>
      </c>
      <c r="Q43" s="133" t="str">
        <f t="shared" si="208"/>
        <v/>
      </c>
      <c r="R43" s="133" t="str">
        <f t="shared" si="208"/>
        <v/>
      </c>
      <c r="S43" s="115" t="str">
        <f t="shared" si="208"/>
        <v>Работал</v>
      </c>
      <c r="T43" s="115" t="str">
        <f t="shared" si="208"/>
        <v>Работал</v>
      </c>
      <c r="U43" s="115" t="str">
        <f t="shared" si="208"/>
        <v/>
      </c>
      <c r="V43" s="115" t="str">
        <f t="shared" si="208"/>
        <v/>
      </c>
      <c r="W43" s="115" t="str">
        <f t="shared" si="208"/>
        <v/>
      </c>
      <c r="X43" s="133" t="str">
        <f t="shared" si="208"/>
        <v/>
      </c>
      <c r="Y43" s="133" t="str">
        <f t="shared" si="208"/>
        <v/>
      </c>
      <c r="Z43" s="115" t="str">
        <f t="shared" si="208"/>
        <v/>
      </c>
      <c r="AA43" s="115" t="str">
        <f t="shared" si="208"/>
        <v/>
      </c>
      <c r="AB43" s="115" t="str">
        <f t="shared" si="208"/>
        <v/>
      </c>
      <c r="AC43" s="115" t="str">
        <f t="shared" si="208"/>
        <v/>
      </c>
      <c r="AD43" s="115" t="str">
        <f t="shared" si="208"/>
        <v/>
      </c>
      <c r="AE43" s="133" t="str">
        <f t="shared" si="208"/>
        <v/>
      </c>
      <c r="AF43" s="133" t="str">
        <f t="shared" si="208"/>
        <v/>
      </c>
      <c r="AG43" s="115" t="str">
        <f t="shared" si="208"/>
        <v/>
      </c>
      <c r="AH43" s="115" t="str">
        <f t="shared" si="208"/>
        <v/>
      </c>
      <c r="AI43" s="115" t="str">
        <f t="shared" si="208"/>
        <v/>
      </c>
      <c r="AJ43" s="115" t="str">
        <f t="shared" si="208"/>
        <v/>
      </c>
    </row>
    <row r="44">
      <c r="A44" s="108">
        <v>53</v>
      </c>
      <c r="B44" s="113" t="str">
        <f>VLOOKUP($A44,Сотрудники!$A$3:$L$1202,2,0)</f>
        <v xml:space="preserve">Скаржинский Тимур</v>
      </c>
      <c r="C44" s="113" t="str">
        <f>VLOOKUP($A44,Сотрудники!$A$3:$L$1202,8,0)</f>
        <v>Москва</v>
      </c>
      <c r="D44" s="133" t="str">
        <f t="shared" si="208"/>
        <v/>
      </c>
      <c r="E44" s="115" t="str">
        <f t="shared" si="208"/>
        <v>Работал</v>
      </c>
      <c r="F44" s="115" t="str">
        <f t="shared" si="208"/>
        <v>Работал</v>
      </c>
      <c r="G44" s="133" t="str">
        <f t="shared" si="208"/>
        <v/>
      </c>
      <c r="H44" s="115" t="str">
        <f t="shared" si="208"/>
        <v>Работал</v>
      </c>
      <c r="I44" s="115" t="str">
        <f t="shared" si="208"/>
        <v>Работал</v>
      </c>
      <c r="J44" s="133" t="str">
        <f t="shared" si="208"/>
        <v/>
      </c>
      <c r="K44" s="133" t="str">
        <f t="shared" si="208"/>
        <v/>
      </c>
      <c r="L44" s="115" t="str">
        <f t="shared" si="208"/>
        <v>Работал</v>
      </c>
      <c r="M44" s="115" t="str">
        <f t="shared" si="208"/>
        <v>Работал</v>
      </c>
      <c r="N44" s="115" t="str">
        <f t="shared" si="208"/>
        <v>Работал</v>
      </c>
      <c r="O44" s="115" t="str">
        <f t="shared" si="208"/>
        <v>Работал</v>
      </c>
      <c r="P44" s="115" t="str">
        <f t="shared" si="208"/>
        <v>Работал</v>
      </c>
      <c r="Q44" s="133" t="str">
        <f t="shared" si="208"/>
        <v/>
      </c>
      <c r="R44" s="133" t="str">
        <f t="shared" si="208"/>
        <v/>
      </c>
      <c r="S44" s="115" t="str">
        <f t="shared" si="208"/>
        <v>Работал</v>
      </c>
      <c r="T44" s="115" t="str">
        <f t="shared" si="208"/>
        <v>Работал</v>
      </c>
      <c r="U44" s="115" t="str">
        <f t="shared" si="208"/>
        <v>Работал</v>
      </c>
      <c r="V44" s="115" t="str">
        <f t="shared" si="208"/>
        <v>Работал</v>
      </c>
      <c r="W44" s="115" t="str">
        <f t="shared" si="208"/>
        <v>Выходной</v>
      </c>
      <c r="X44" s="133" t="str">
        <f t="shared" si="208"/>
        <v>Выходной</v>
      </c>
      <c r="Y44" s="133" t="str">
        <f t="shared" si="208"/>
        <v>Выходной</v>
      </c>
      <c r="Z44" s="115" t="str">
        <f t="shared" si="208"/>
        <v>Выходной</v>
      </c>
      <c r="AA44" s="115" t="str">
        <f t="shared" si="208"/>
        <v>Работал</v>
      </c>
      <c r="AB44" s="115" t="str">
        <f t="shared" si="208"/>
        <v>Работал</v>
      </c>
      <c r="AC44" s="115" t="str">
        <f t="shared" si="208"/>
        <v>Работал</v>
      </c>
      <c r="AD44" s="115" t="str">
        <f t="shared" si="208"/>
        <v>Работал</v>
      </c>
      <c r="AE44" s="133" t="str">
        <f t="shared" si="208"/>
        <v/>
      </c>
      <c r="AF44" s="133" t="str">
        <f t="shared" si="208"/>
        <v/>
      </c>
      <c r="AG44" s="115" t="str">
        <f t="shared" si="208"/>
        <v>Работал</v>
      </c>
      <c r="AH44" s="115" t="str">
        <f t="shared" si="208"/>
        <v/>
      </c>
      <c r="AI44" s="115" t="str">
        <f t="shared" si="208"/>
        <v/>
      </c>
      <c r="AJ44" s="115" t="str">
        <f t="shared" si="208"/>
        <v/>
      </c>
    </row>
    <row r="45">
      <c r="A45" s="108">
        <v>54</v>
      </c>
      <c r="B45" s="113" t="str">
        <f>VLOOKUP($A45,Сотрудники!$A$3:$L$1202,2,0)</f>
        <v xml:space="preserve">Закрацкий Станислав</v>
      </c>
      <c r="C45" s="113" t="str">
        <f>VLOOKUP($A45,Сотрудники!$A$3:$L$1202,8,0)</f>
        <v>Москва</v>
      </c>
      <c r="D45" s="133" t="str">
        <f t="shared" si="208"/>
        <v/>
      </c>
      <c r="E45" s="115" t="str">
        <f t="shared" si="208"/>
        <v>Работал</v>
      </c>
      <c r="F45" s="115" t="str">
        <f t="shared" si="208"/>
        <v>Работал</v>
      </c>
      <c r="G45" s="133" t="str">
        <f t="shared" si="208"/>
        <v/>
      </c>
      <c r="H45" s="115" t="str">
        <f t="shared" si="208"/>
        <v>Работал</v>
      </c>
      <c r="I45" s="115" t="str">
        <f t="shared" si="208"/>
        <v>Работал</v>
      </c>
      <c r="J45" s="133" t="str">
        <f t="shared" si="208"/>
        <v/>
      </c>
      <c r="K45" s="133" t="str">
        <f t="shared" si="208"/>
        <v/>
      </c>
      <c r="L45" s="115" t="str">
        <f t="shared" si="208"/>
        <v>Работал</v>
      </c>
      <c r="M45" s="115" t="str">
        <f t="shared" si="208"/>
        <v>Работал</v>
      </c>
      <c r="N45" s="115" t="str">
        <f t="shared" si="208"/>
        <v>Работал</v>
      </c>
      <c r="O45" s="115" t="str">
        <f t="shared" si="208"/>
        <v>Работал</v>
      </c>
      <c r="P45" s="115" t="str">
        <f t="shared" si="208"/>
        <v>Работал</v>
      </c>
      <c r="Q45" s="133" t="str">
        <f t="shared" si="208"/>
        <v/>
      </c>
      <c r="R45" s="133" t="str">
        <f t="shared" si="208"/>
        <v/>
      </c>
      <c r="S45" s="115" t="str">
        <f t="shared" si="208"/>
        <v>Работал</v>
      </c>
      <c r="T45" s="115" t="str">
        <f t="shared" si="208"/>
        <v>Работал</v>
      </c>
      <c r="U45" s="115" t="str">
        <f t="shared" si="208"/>
        <v>Работал</v>
      </c>
      <c r="V45" s="115" t="str">
        <f t="shared" si="208"/>
        <v>Работал</v>
      </c>
      <c r="W45" s="115" t="str">
        <f t="shared" si="208"/>
        <v>Работал</v>
      </c>
      <c r="X45" s="133" t="str">
        <f t="shared" si="208"/>
        <v/>
      </c>
      <c r="Y45" s="133" t="str">
        <f t="shared" si="208"/>
        <v/>
      </c>
      <c r="Z45" s="115" t="str">
        <f t="shared" si="208"/>
        <v>Работал</v>
      </c>
      <c r="AA45" s="115" t="str">
        <f t="shared" si="208"/>
        <v>Работал</v>
      </c>
      <c r="AB45" s="115" t="str">
        <f t="shared" si="208"/>
        <v>Работал</v>
      </c>
      <c r="AC45" s="115" t="str">
        <f t="shared" si="208"/>
        <v>Работал</v>
      </c>
      <c r="AD45" s="115" t="str">
        <f t="shared" si="208"/>
        <v>Работал</v>
      </c>
      <c r="AE45" s="133" t="str">
        <f t="shared" si="208"/>
        <v/>
      </c>
      <c r="AF45" s="133" t="str">
        <f t="shared" si="208"/>
        <v/>
      </c>
      <c r="AG45" s="115" t="str">
        <f t="shared" si="208"/>
        <v>Работал</v>
      </c>
      <c r="AH45" s="115" t="str">
        <f t="shared" si="208"/>
        <v/>
      </c>
      <c r="AI45" s="115" t="str">
        <f t="shared" si="208"/>
        <v/>
      </c>
      <c r="AJ45" s="115" t="str">
        <f t="shared" si="208"/>
        <v/>
      </c>
    </row>
    <row r="46">
      <c r="A46" s="108">
        <v>55</v>
      </c>
      <c r="B46" s="113" t="str">
        <f>VLOOKUP($A46,Сотрудники!$A$3:$L$1202,2,0)</f>
        <v xml:space="preserve">Секисов Константин</v>
      </c>
      <c r="C46" s="113" t="str">
        <f>VLOOKUP($A46,Сотрудники!$A$3:$L$1202,8,0)</f>
        <v>Курган</v>
      </c>
      <c r="D46" s="133" t="str">
        <f t="shared" si="208"/>
        <v/>
      </c>
      <c r="E46" s="115" t="str">
        <f t="shared" si="208"/>
        <v>Работал</v>
      </c>
      <c r="F46" s="115" t="str">
        <f t="shared" si="208"/>
        <v>Работал</v>
      </c>
      <c r="G46" s="133" t="str">
        <f t="shared" si="208"/>
        <v/>
      </c>
      <c r="H46" s="115" t="str">
        <f t="shared" si="208"/>
        <v>Работал</v>
      </c>
      <c r="I46" s="115" t="str">
        <f t="shared" si="208"/>
        <v>Работал</v>
      </c>
      <c r="J46" s="133" t="str">
        <f t="shared" si="208"/>
        <v/>
      </c>
      <c r="K46" s="133" t="str">
        <f t="shared" si="208"/>
        <v/>
      </c>
      <c r="L46" s="115" t="str">
        <f t="shared" si="208"/>
        <v>Работал</v>
      </c>
      <c r="M46" s="115" t="str">
        <f t="shared" si="208"/>
        <v>Работал</v>
      </c>
      <c r="N46" s="115" t="str">
        <f t="shared" si="208"/>
        <v>Работал</v>
      </c>
      <c r="O46" s="115" t="str">
        <f t="shared" si="208"/>
        <v>Работал</v>
      </c>
      <c r="P46" s="115" t="str">
        <f t="shared" si="208"/>
        <v>Работал</v>
      </c>
      <c r="Q46" s="133" t="str">
        <f t="shared" si="208"/>
        <v/>
      </c>
      <c r="R46" s="133" t="str">
        <f t="shared" si="208"/>
        <v/>
      </c>
      <c r="S46" s="115" t="str">
        <f t="shared" si="208"/>
        <v>Работал</v>
      </c>
      <c r="T46" s="115" t="str">
        <f t="shared" si="208"/>
        <v>Работал</v>
      </c>
      <c r="U46" s="115" t="str">
        <f t="shared" si="208"/>
        <v>Работал</v>
      </c>
      <c r="V46" s="115" t="str">
        <f t="shared" si="208"/>
        <v>Работал</v>
      </c>
      <c r="W46" s="115" t="str">
        <f t="shared" si="208"/>
        <v>Работал</v>
      </c>
      <c r="X46" s="133" t="str">
        <f t="shared" si="208"/>
        <v/>
      </c>
      <c r="Y46" s="133" t="str">
        <f t="shared" si="208"/>
        <v/>
      </c>
      <c r="Z46" s="115" t="str">
        <f t="shared" si="208"/>
        <v>Работал</v>
      </c>
      <c r="AA46" s="115" t="str">
        <f t="shared" si="208"/>
        <v>Работал</v>
      </c>
      <c r="AB46" s="115" t="str">
        <f t="shared" si="208"/>
        <v>Работал</v>
      </c>
      <c r="AC46" s="115" t="str">
        <f t="shared" si="208"/>
        <v>Работал</v>
      </c>
      <c r="AD46" s="115" t="str">
        <f t="shared" si="208"/>
        <v>Работал</v>
      </c>
      <c r="AE46" s="133" t="str">
        <f t="shared" si="208"/>
        <v/>
      </c>
      <c r="AF46" s="133" t="str">
        <f t="shared" si="208"/>
        <v/>
      </c>
      <c r="AG46" s="115" t="str">
        <f t="shared" si="208"/>
        <v>Работал</v>
      </c>
      <c r="AH46" s="115" t="str">
        <f t="shared" si="208"/>
        <v/>
      </c>
      <c r="AI46" s="115" t="str">
        <f t="shared" si="208"/>
        <v/>
      </c>
      <c r="AJ46" s="115" t="str">
        <f t="shared" si="208"/>
        <v/>
      </c>
    </row>
    <row r="47">
      <c r="A47" s="108">
        <v>56</v>
      </c>
      <c r="B47" s="113" t="str">
        <f>VLOOKUP($A47,Сотрудники!$A$3:$L$1202,2,0)</f>
        <v xml:space="preserve">Русинов Михаил</v>
      </c>
      <c r="C47" s="113" t="str">
        <f>VLOOKUP($A47,Сотрудники!$A$3:$L$1202,8,0)</f>
        <v>Москва</v>
      </c>
      <c r="D47" s="133" t="str">
        <f t="shared" si="208"/>
        <v/>
      </c>
      <c r="E47" s="115" t="str">
        <f t="shared" si="208"/>
        <v>Работал</v>
      </c>
      <c r="F47" s="115" t="str">
        <f t="shared" si="208"/>
        <v>Работал</v>
      </c>
      <c r="G47" s="133" t="str">
        <f t="shared" si="208"/>
        <v/>
      </c>
      <c r="H47" s="115" t="str">
        <f t="shared" si="208"/>
        <v>Работал</v>
      </c>
      <c r="I47" s="115" t="str">
        <f t="shared" si="208"/>
        <v>Работал</v>
      </c>
      <c r="J47" s="133" t="str">
        <f t="shared" si="208"/>
        <v/>
      </c>
      <c r="K47" s="133" t="str">
        <f t="shared" si="208"/>
        <v/>
      </c>
      <c r="L47" s="115" t="str">
        <f t="shared" si="208"/>
        <v>Работал</v>
      </c>
      <c r="M47" s="115" t="str">
        <f t="shared" si="208"/>
        <v>Работал</v>
      </c>
      <c r="N47" s="115" t="str">
        <f t="shared" si="208"/>
        <v>Работал</v>
      </c>
      <c r="O47" s="115" t="str">
        <f t="shared" si="208"/>
        <v>Работал</v>
      </c>
      <c r="P47" s="115" t="str">
        <f t="shared" si="208"/>
        <v>Работал</v>
      </c>
      <c r="Q47" s="133" t="str">
        <f t="shared" si="208"/>
        <v/>
      </c>
      <c r="R47" s="133" t="str">
        <f t="shared" si="208"/>
        <v/>
      </c>
      <c r="S47" s="115" t="str">
        <f t="shared" si="208"/>
        <v>Работал</v>
      </c>
      <c r="T47" s="115" t="str">
        <f t="shared" si="208"/>
        <v>Работал</v>
      </c>
      <c r="U47" s="115" t="str">
        <f t="shared" si="208"/>
        <v>Работал</v>
      </c>
      <c r="V47" s="115" t="str">
        <f t="shared" si="208"/>
        <v>Работал</v>
      </c>
      <c r="W47" s="115" t="str">
        <f t="shared" si="208"/>
        <v>Работал</v>
      </c>
      <c r="X47" s="133" t="str">
        <f t="shared" si="208"/>
        <v/>
      </c>
      <c r="Y47" s="133" t="str">
        <f t="shared" si="208"/>
        <v/>
      </c>
      <c r="Z47" s="115" t="str">
        <f t="shared" si="208"/>
        <v>Работал</v>
      </c>
      <c r="AA47" s="115" t="str">
        <f t="shared" si="208"/>
        <v>Работал</v>
      </c>
      <c r="AB47" s="115" t="str">
        <f t="shared" si="208"/>
        <v>Работал</v>
      </c>
      <c r="AC47" s="115" t="str">
        <f t="shared" si="208"/>
        <v>Работал</v>
      </c>
      <c r="AD47" s="115" t="str">
        <f t="shared" si="208"/>
        <v>Работал</v>
      </c>
      <c r="AE47" s="133" t="str">
        <f t="shared" si="208"/>
        <v/>
      </c>
      <c r="AF47" s="133" t="str">
        <f t="shared" si="208"/>
        <v/>
      </c>
      <c r="AG47" s="115" t="str">
        <f t="shared" si="208"/>
        <v>Работал</v>
      </c>
      <c r="AH47" s="115" t="str">
        <f t="shared" si="208"/>
        <v/>
      </c>
      <c r="AI47" s="115" t="str">
        <f t="shared" si="208"/>
        <v/>
      </c>
      <c r="AJ47" s="115" t="str">
        <f t="shared" si="208"/>
        <v/>
      </c>
    </row>
    <row r="48">
      <c r="A48" s="108">
        <v>57</v>
      </c>
      <c r="B48" s="113" t="str">
        <f>VLOOKUP($A48,Сотрудники!$A$3:$L$1202,2,0)</f>
        <v xml:space="preserve">Кузякина Ирина</v>
      </c>
      <c r="C48" s="113" t="str">
        <f>VLOOKUP($A48,Сотрудники!$A$3:$L$1202,8,0)</f>
        <v>Москва</v>
      </c>
      <c r="D48" s="133" t="str">
        <f t="shared" si="208"/>
        <v/>
      </c>
      <c r="E48" s="115" t="str">
        <f t="shared" si="208"/>
        <v>Работал</v>
      </c>
      <c r="F48" s="115" t="str">
        <f t="shared" si="208"/>
        <v>Работал</v>
      </c>
      <c r="G48" s="133" t="str">
        <f t="shared" si="208"/>
        <v/>
      </c>
      <c r="H48" s="115" t="str">
        <f t="shared" si="208"/>
        <v>Работал</v>
      </c>
      <c r="I48" s="115" t="str">
        <f t="shared" si="208"/>
        <v>Работал</v>
      </c>
      <c r="J48" s="133" t="str">
        <f t="shared" si="208"/>
        <v/>
      </c>
      <c r="K48" s="133" t="str">
        <f t="shared" si="208"/>
        <v/>
      </c>
      <c r="L48" s="115" t="str">
        <f t="shared" si="208"/>
        <v>Работал</v>
      </c>
      <c r="M48" s="115" t="str">
        <f t="shared" si="208"/>
        <v>Работал</v>
      </c>
      <c r="N48" s="115" t="str">
        <f t="shared" si="208"/>
        <v>Работал</v>
      </c>
      <c r="O48" s="115" t="str">
        <f t="shared" si="208"/>
        <v>Работал</v>
      </c>
      <c r="P48" s="115" t="str">
        <f t="shared" si="208"/>
        <v>Работал</v>
      </c>
      <c r="Q48" s="133" t="str">
        <f t="shared" si="208"/>
        <v/>
      </c>
      <c r="R48" s="133" t="str">
        <f t="shared" si="208"/>
        <v/>
      </c>
      <c r="S48" s="115" t="str">
        <f t="shared" si="208"/>
        <v>Работал</v>
      </c>
      <c r="T48" s="115" t="str">
        <f t="shared" si="208"/>
        <v>Работал</v>
      </c>
      <c r="U48" s="115" t="str">
        <f t="shared" si="208"/>
        <v>Работал</v>
      </c>
      <c r="V48" s="115" t="str">
        <f t="shared" si="208"/>
        <v>Работал</v>
      </c>
      <c r="W48" s="115" t="str">
        <f t="shared" si="208"/>
        <v>Работал</v>
      </c>
      <c r="X48" s="133" t="str">
        <f t="shared" si="208"/>
        <v/>
      </c>
      <c r="Y48" s="133" t="str">
        <f t="shared" si="208"/>
        <v/>
      </c>
      <c r="Z48" s="115" t="str">
        <f t="shared" si="208"/>
        <v>Работал</v>
      </c>
      <c r="AA48" s="115" t="str">
        <f t="shared" si="208"/>
        <v>Работал</v>
      </c>
      <c r="AB48" s="115" t="str">
        <f t="shared" si="208"/>
        <v>Работал</v>
      </c>
      <c r="AC48" s="115" t="str">
        <f t="shared" si="208"/>
        <v>Работал</v>
      </c>
      <c r="AD48" s="115" t="str">
        <f t="shared" si="208"/>
        <v>Работал</v>
      </c>
      <c r="AE48" s="133" t="str">
        <f t="shared" si="208"/>
        <v/>
      </c>
      <c r="AF48" s="133" t="str">
        <f t="shared" si="208"/>
        <v/>
      </c>
      <c r="AG48" s="115" t="str">
        <f t="shared" si="208"/>
        <v>Работал</v>
      </c>
      <c r="AH48" s="115" t="str">
        <f t="shared" si="208"/>
        <v/>
      </c>
      <c r="AI48" s="115" t="str">
        <f t="shared" si="208"/>
        <v/>
      </c>
      <c r="AJ48" s="115" t="str">
        <f t="shared" si="208"/>
        <v/>
      </c>
    </row>
    <row r="49">
      <c r="A49" s="108">
        <v>58</v>
      </c>
      <c r="B49" s="113" t="str">
        <f>VLOOKUP($A49,Сотрудники!$A$3:$L$1202,2,0)</f>
        <v xml:space="preserve">Нгуен Дмитрий</v>
      </c>
      <c r="C49" s="113" t="str">
        <f>VLOOKUP($A49,Сотрудники!$A$3:$L$1202,8,0)</f>
        <v>СПБ</v>
      </c>
      <c r="D49" s="133" t="str">
        <f t="shared" si="208"/>
        <v/>
      </c>
      <c r="E49" s="115" t="str">
        <f t="shared" si="208"/>
        <v>Работал</v>
      </c>
      <c r="F49" s="115" t="str">
        <f t="shared" si="208"/>
        <v>Работал</v>
      </c>
      <c r="G49" s="133" t="str">
        <f t="shared" si="208"/>
        <v/>
      </c>
      <c r="H49" s="115" t="str">
        <f t="shared" si="208"/>
        <v>Работал</v>
      </c>
      <c r="I49" s="115" t="str">
        <f t="shared" si="208"/>
        <v>Работал</v>
      </c>
      <c r="J49" s="133" t="str">
        <f t="shared" si="208"/>
        <v/>
      </c>
      <c r="K49" s="133" t="str">
        <f t="shared" si="208"/>
        <v/>
      </c>
      <c r="L49" s="115" t="str">
        <f t="shared" si="208"/>
        <v>Работал</v>
      </c>
      <c r="M49" s="115" t="str">
        <f t="shared" si="208"/>
        <v>Работал</v>
      </c>
      <c r="N49" s="115" t="str">
        <f t="shared" si="208"/>
        <v>Работал</v>
      </c>
      <c r="O49" s="115" t="str">
        <f t="shared" si="208"/>
        <v>Работал</v>
      </c>
      <c r="P49" s="115" t="str">
        <f t="shared" si="208"/>
        <v>Работал</v>
      </c>
      <c r="Q49" s="133" t="str">
        <f t="shared" si="208"/>
        <v/>
      </c>
      <c r="R49" s="133" t="str">
        <f t="shared" si="208"/>
        <v/>
      </c>
      <c r="S49" s="115" t="str">
        <f t="shared" si="208"/>
        <v>Работал</v>
      </c>
      <c r="T49" s="115" t="str">
        <f t="shared" si="208"/>
        <v>Работал</v>
      </c>
      <c r="U49" s="115" t="str">
        <f t="shared" si="208"/>
        <v>Работал</v>
      </c>
      <c r="V49" s="115" t="str">
        <f t="shared" si="208"/>
        <v>Работал</v>
      </c>
      <c r="W49" s="115" t="str">
        <f t="shared" si="208"/>
        <v>Работал</v>
      </c>
      <c r="X49" s="133" t="str">
        <f t="shared" si="208"/>
        <v/>
      </c>
      <c r="Y49" s="133" t="str">
        <f t="shared" si="208"/>
        <v/>
      </c>
      <c r="Z49" s="115" t="str">
        <f t="shared" si="208"/>
        <v>Работал</v>
      </c>
      <c r="AA49" s="115" t="str">
        <f t="shared" si="208"/>
        <v>Работал</v>
      </c>
      <c r="AB49" s="115" t="str">
        <f t="shared" si="208"/>
        <v>Работал</v>
      </c>
      <c r="AC49" s="115" t="str">
        <f t="shared" si="208"/>
        <v>Работал</v>
      </c>
      <c r="AD49" s="115" t="str">
        <f t="shared" si="208"/>
        <v>Работал</v>
      </c>
      <c r="AE49" s="133" t="str">
        <f t="shared" si="208"/>
        <v/>
      </c>
      <c r="AF49" s="133" t="str">
        <f t="shared" si="208"/>
        <v/>
      </c>
      <c r="AG49" s="115" t="str">
        <f t="shared" si="208"/>
        <v>Работал</v>
      </c>
      <c r="AH49" s="115" t="str">
        <f t="shared" si="208"/>
        <v/>
      </c>
      <c r="AI49" s="115" t="str">
        <f t="shared" si="208"/>
        <v/>
      </c>
      <c r="AJ49" s="115" t="str">
        <f t="shared" si="208"/>
        <v/>
      </c>
    </row>
    <row r="50">
      <c r="A50" s="108">
        <v>59</v>
      </c>
      <c r="B50" s="113" t="str">
        <f>VLOOKUP($A50,Сотрудники!$A$3:$L$1202,2,0)</f>
        <v xml:space="preserve">Зырянов Николай</v>
      </c>
      <c r="C50" s="113" t="str">
        <f>VLOOKUP($A50,Сотрудники!$A$3:$L$1202,8,0)</f>
        <v>СПБ</v>
      </c>
      <c r="D50" s="133" t="str">
        <f t="shared" si="208"/>
        <v/>
      </c>
      <c r="E50" s="115" t="str">
        <f t="shared" si="208"/>
        <v>Работал</v>
      </c>
      <c r="F50" s="115" t="str">
        <f t="shared" si="208"/>
        <v>Работал</v>
      </c>
      <c r="G50" s="133" t="str">
        <f t="shared" si="208"/>
        <v/>
      </c>
      <c r="H50" s="115" t="str">
        <f t="shared" si="208"/>
        <v>Работал</v>
      </c>
      <c r="I50" s="115" t="str">
        <f t="shared" si="208"/>
        <v>Работал</v>
      </c>
      <c r="J50" s="133" t="str">
        <f t="shared" si="208"/>
        <v/>
      </c>
      <c r="K50" s="133" t="str">
        <f t="shared" si="208"/>
        <v/>
      </c>
      <c r="L50" s="115" t="str">
        <f t="shared" si="208"/>
        <v>Работал</v>
      </c>
      <c r="M50" s="115" t="str">
        <f t="shared" si="208"/>
        <v>Работал</v>
      </c>
      <c r="N50" s="115" t="str">
        <f t="shared" si="208"/>
        <v>Работал</v>
      </c>
      <c r="O50" s="115" t="str">
        <f t="shared" si="208"/>
        <v>Работал</v>
      </c>
      <c r="P50" s="115" t="str">
        <f t="shared" si="208"/>
        <v>Работал</v>
      </c>
      <c r="Q50" s="133" t="str">
        <f t="shared" si="208"/>
        <v/>
      </c>
      <c r="R50" s="133" t="str">
        <f t="shared" si="208"/>
        <v/>
      </c>
      <c r="S50" s="115" t="str">
        <f t="shared" si="208"/>
        <v>Работал</v>
      </c>
      <c r="T50" s="115" t="str">
        <f t="shared" si="208"/>
        <v>Работал</v>
      </c>
      <c r="U50" s="115" t="str">
        <f t="shared" si="208"/>
        <v>Работал</v>
      </c>
      <c r="V50" s="115" t="str">
        <f t="shared" si="208"/>
        <v>Работал</v>
      </c>
      <c r="W50" s="115" t="str">
        <f t="shared" si="208"/>
        <v>Работал</v>
      </c>
      <c r="X50" s="133" t="str">
        <f t="shared" si="208"/>
        <v/>
      </c>
      <c r="Y50" s="133" t="str">
        <f t="shared" si="208"/>
        <v/>
      </c>
      <c r="Z50" s="115" t="str">
        <f t="shared" si="208"/>
        <v>Работал</v>
      </c>
      <c r="AA50" s="115" t="str">
        <f t="shared" si="208"/>
        <v>Работал</v>
      </c>
      <c r="AB50" s="115" t="str">
        <f t="shared" ref="AB50:AJ50" si="211">IF(ISBLANK(AB128),"",IF(AB128=0,"Выходной",IF(AB128&lt;&gt;0,"Работал","")))</f>
        <v>Работал</v>
      </c>
      <c r="AC50" s="115" t="str">
        <f t="shared" si="211"/>
        <v>Работал</v>
      </c>
      <c r="AD50" s="115" t="str">
        <f t="shared" si="211"/>
        <v>Работал</v>
      </c>
      <c r="AE50" s="133" t="str">
        <f t="shared" si="211"/>
        <v/>
      </c>
      <c r="AF50" s="133" t="str">
        <f t="shared" si="211"/>
        <v/>
      </c>
      <c r="AG50" s="115" t="str">
        <f t="shared" si="211"/>
        <v>Работал</v>
      </c>
      <c r="AH50" s="115" t="str">
        <f t="shared" si="211"/>
        <v/>
      </c>
      <c r="AI50" s="115" t="str">
        <f t="shared" si="211"/>
        <v/>
      </c>
      <c r="AJ50" s="115" t="str">
        <f t="shared" si="211"/>
        <v/>
      </c>
    </row>
    <row r="51">
      <c r="A51" s="108">
        <v>60</v>
      </c>
      <c r="B51" s="113" t="str">
        <f>VLOOKUP($A51,Сотрудники!$A$3:$L$1202,2,0)</f>
        <v xml:space="preserve">Гнусов Алексей</v>
      </c>
      <c r="C51" s="113" t="str">
        <f>VLOOKUP($A51,Сотрудники!$A$3:$L$1202,8,0)</f>
        <v>Москва</v>
      </c>
      <c r="D51" s="133" t="str">
        <f t="shared" si="208"/>
        <v/>
      </c>
      <c r="E51" s="115" t="str">
        <f t="shared" si="208"/>
        <v>Работал</v>
      </c>
      <c r="F51" s="115" t="str">
        <f t="shared" si="208"/>
        <v>Работал</v>
      </c>
      <c r="G51" s="133" t="str">
        <f t="shared" si="208"/>
        <v/>
      </c>
      <c r="H51" s="115" t="str">
        <f t="shared" si="208"/>
        <v>Работал</v>
      </c>
      <c r="I51" s="115" t="str">
        <f t="shared" si="208"/>
        <v>Работал</v>
      </c>
      <c r="J51" s="133" t="str">
        <f t="shared" si="208"/>
        <v/>
      </c>
      <c r="K51" s="133" t="str">
        <f t="shared" si="208"/>
        <v/>
      </c>
      <c r="L51" s="115" t="str">
        <f t="shared" si="208"/>
        <v>Работал</v>
      </c>
      <c r="M51" s="115" t="str">
        <f t="shared" si="208"/>
        <v>Работал</v>
      </c>
      <c r="N51" s="115" t="str">
        <f t="shared" si="208"/>
        <v>Работал</v>
      </c>
      <c r="O51" s="115" t="str">
        <f t="shared" si="208"/>
        <v>Работал</v>
      </c>
      <c r="P51" s="115" t="str">
        <f t="shared" si="208"/>
        <v>Работал</v>
      </c>
      <c r="Q51" s="133" t="str">
        <f t="shared" si="208"/>
        <v/>
      </c>
      <c r="R51" s="133" t="str">
        <f t="shared" si="208"/>
        <v/>
      </c>
      <c r="S51" s="115" t="str">
        <f t="shared" si="208"/>
        <v>Работал</v>
      </c>
      <c r="T51" s="115" t="str">
        <f t="shared" si="208"/>
        <v>Работал</v>
      </c>
      <c r="U51" s="115" t="str">
        <f t="shared" si="208"/>
        <v>Работал</v>
      </c>
      <c r="V51" s="115" t="str">
        <f t="shared" si="208"/>
        <v>Работал</v>
      </c>
      <c r="W51" s="115" t="str">
        <f t="shared" si="208"/>
        <v>Работал</v>
      </c>
      <c r="X51" s="133" t="str">
        <f t="shared" si="208"/>
        <v/>
      </c>
      <c r="Y51" s="133" t="str">
        <f t="shared" si="208"/>
        <v/>
      </c>
      <c r="Z51" s="115" t="str">
        <f t="shared" si="208"/>
        <v>Работал</v>
      </c>
      <c r="AA51" s="115" t="str">
        <f t="shared" si="208"/>
        <v>Работал</v>
      </c>
      <c r="AB51" s="115" t="str">
        <f t="shared" si="208"/>
        <v>Работал</v>
      </c>
      <c r="AC51" s="115" t="str">
        <f t="shared" si="208"/>
        <v>Работал</v>
      </c>
      <c r="AD51" s="115" t="str">
        <f t="shared" si="208"/>
        <v>Работал</v>
      </c>
      <c r="AE51" s="133" t="str">
        <f t="shared" si="208"/>
        <v/>
      </c>
      <c r="AF51" s="133" t="str">
        <f t="shared" si="208"/>
        <v/>
      </c>
      <c r="AG51" s="115" t="str">
        <f t="shared" si="208"/>
        <v>Работал</v>
      </c>
      <c r="AH51" s="115" t="str">
        <f t="shared" si="208"/>
        <v/>
      </c>
      <c r="AI51" s="115" t="str">
        <f t="shared" si="208"/>
        <v/>
      </c>
      <c r="AJ51" s="115" t="str">
        <f t="shared" si="208"/>
        <v/>
      </c>
    </row>
    <row r="52">
      <c r="A52" s="108">
        <v>61</v>
      </c>
      <c r="B52" s="113" t="str">
        <f>VLOOKUP($A52,Сотрудники!$A$3:$L$1202,2,0)</f>
        <v xml:space="preserve">Ушаков Сергей</v>
      </c>
      <c r="C52" s="113" t="str">
        <f>VLOOKUP($A52,Сотрудники!$A$3:$L$1202,8,0)</f>
        <v>Москва</v>
      </c>
      <c r="D52" s="133" t="str">
        <f t="shared" si="208"/>
        <v/>
      </c>
      <c r="E52" s="115" t="str">
        <f t="shared" si="208"/>
        <v>Работал</v>
      </c>
      <c r="F52" s="115" t="str">
        <f t="shared" si="208"/>
        <v>Работал</v>
      </c>
      <c r="G52" s="133" t="str">
        <f t="shared" si="208"/>
        <v/>
      </c>
      <c r="H52" s="115" t="str">
        <f t="shared" si="208"/>
        <v>Работал</v>
      </c>
      <c r="I52" s="115" t="str">
        <f t="shared" si="208"/>
        <v>Работал</v>
      </c>
      <c r="J52" s="133" t="str">
        <f t="shared" si="208"/>
        <v/>
      </c>
      <c r="K52" s="133" t="str">
        <f t="shared" si="208"/>
        <v/>
      </c>
      <c r="L52" s="115" t="str">
        <f t="shared" si="208"/>
        <v>Работал</v>
      </c>
      <c r="M52" s="115" t="str">
        <f t="shared" si="208"/>
        <v>Работал</v>
      </c>
      <c r="N52" s="115" t="str">
        <f t="shared" si="208"/>
        <v>Работал</v>
      </c>
      <c r="O52" s="115" t="str">
        <f t="shared" si="208"/>
        <v>Работал</v>
      </c>
      <c r="P52" s="115" t="str">
        <f t="shared" si="208"/>
        <v>Работал</v>
      </c>
      <c r="Q52" s="133" t="str">
        <f t="shared" si="208"/>
        <v/>
      </c>
      <c r="R52" s="133" t="str">
        <f t="shared" si="208"/>
        <v/>
      </c>
      <c r="S52" s="115" t="str">
        <f t="shared" si="208"/>
        <v>Работал</v>
      </c>
      <c r="T52" s="115" t="str">
        <f t="shared" si="208"/>
        <v>Работал</v>
      </c>
      <c r="U52" s="115" t="str">
        <f t="shared" si="208"/>
        <v>Работал</v>
      </c>
      <c r="V52" s="115" t="str">
        <f t="shared" si="208"/>
        <v>Работал</v>
      </c>
      <c r="W52" s="115" t="str">
        <f t="shared" si="208"/>
        <v>Работал</v>
      </c>
      <c r="X52" s="133" t="str">
        <f t="shared" si="208"/>
        <v/>
      </c>
      <c r="Y52" s="133" t="str">
        <f t="shared" si="208"/>
        <v/>
      </c>
      <c r="Z52" s="115" t="str">
        <f t="shared" si="208"/>
        <v>Работал</v>
      </c>
      <c r="AA52" s="115" t="str">
        <f t="shared" si="208"/>
        <v>Работал</v>
      </c>
      <c r="AB52" s="115" t="str">
        <f t="shared" si="208"/>
        <v>Работал</v>
      </c>
      <c r="AC52" s="115" t="str">
        <f t="shared" si="208"/>
        <v>Работал</v>
      </c>
      <c r="AD52" s="115" t="str">
        <f t="shared" si="208"/>
        <v>Работал</v>
      </c>
      <c r="AE52" s="133" t="str">
        <f t="shared" si="208"/>
        <v/>
      </c>
      <c r="AF52" s="133" t="str">
        <f t="shared" si="208"/>
        <v/>
      </c>
      <c r="AG52" s="115" t="str">
        <f t="shared" si="208"/>
        <v>Работал</v>
      </c>
      <c r="AH52" s="115" t="str">
        <f t="shared" si="208"/>
        <v/>
      </c>
      <c r="AI52" s="115" t="str">
        <f t="shared" si="208"/>
        <v/>
      </c>
      <c r="AJ52" s="115" t="str">
        <f t="shared" si="208"/>
        <v/>
      </c>
    </row>
    <row r="53">
      <c r="A53" s="108">
        <v>62</v>
      </c>
      <c r="B53" s="113" t="str">
        <f>VLOOKUP($A53,Сотрудники!$A$3:$L$1202,2,0)</f>
        <v xml:space="preserve">Горьков Алексей</v>
      </c>
      <c r="C53" s="113" t="str">
        <f>VLOOKUP($A53,Сотрудники!$A$3:$L$1202,8,0)</f>
        <v>Москва</v>
      </c>
      <c r="D53" s="133" t="str">
        <f t="shared" si="208"/>
        <v/>
      </c>
      <c r="E53" s="115" t="str">
        <f t="shared" si="208"/>
        <v>Выходной</v>
      </c>
      <c r="F53" s="115" t="str">
        <f t="shared" si="208"/>
        <v>Выходной</v>
      </c>
      <c r="G53" s="133" t="str">
        <f t="shared" si="208"/>
        <v>Выходной</v>
      </c>
      <c r="H53" s="115" t="str">
        <f t="shared" si="208"/>
        <v>Выходной</v>
      </c>
      <c r="I53" s="115" t="str">
        <f t="shared" si="208"/>
        <v>Выходной</v>
      </c>
      <c r="J53" s="133" t="str">
        <f t="shared" si="208"/>
        <v>Выходной</v>
      </c>
      <c r="K53" s="133" t="str">
        <f t="shared" si="208"/>
        <v>Выходной</v>
      </c>
      <c r="L53" s="115" t="str">
        <f t="shared" si="208"/>
        <v>Выходной</v>
      </c>
      <c r="M53" s="115" t="str">
        <f t="shared" si="208"/>
        <v>Выходной</v>
      </c>
      <c r="N53" s="115" t="str">
        <f t="shared" si="208"/>
        <v>Выходной</v>
      </c>
      <c r="O53" s="115" t="str">
        <f t="shared" si="208"/>
        <v>Выходной</v>
      </c>
      <c r="P53" s="115" t="str">
        <f t="shared" si="208"/>
        <v>Выходной</v>
      </c>
      <c r="Q53" s="133" t="str">
        <f t="shared" si="208"/>
        <v>Выходной</v>
      </c>
      <c r="R53" s="133" t="str">
        <f t="shared" si="208"/>
        <v>Выходной</v>
      </c>
      <c r="S53" s="115" t="str">
        <f t="shared" si="208"/>
        <v>Работал</v>
      </c>
      <c r="T53" s="115" t="str">
        <f t="shared" si="208"/>
        <v>Работал</v>
      </c>
      <c r="U53" s="115" t="str">
        <f t="shared" si="208"/>
        <v>Работал</v>
      </c>
      <c r="V53" s="115" t="str">
        <f t="shared" si="208"/>
        <v>Работал</v>
      </c>
      <c r="W53" s="115" t="str">
        <f t="shared" si="208"/>
        <v>Работал</v>
      </c>
      <c r="X53" s="133" t="str">
        <f t="shared" si="208"/>
        <v/>
      </c>
      <c r="Y53" s="133" t="str">
        <f t="shared" si="208"/>
        <v/>
      </c>
      <c r="Z53" s="115" t="str">
        <f t="shared" si="208"/>
        <v>Работал</v>
      </c>
      <c r="AA53" s="115" t="str">
        <f t="shared" si="208"/>
        <v>Работал</v>
      </c>
      <c r="AB53" s="115" t="str">
        <f t="shared" si="208"/>
        <v>Работал</v>
      </c>
      <c r="AC53" s="115" t="str">
        <f t="shared" si="208"/>
        <v>Работал</v>
      </c>
      <c r="AD53" s="115" t="str">
        <f t="shared" si="208"/>
        <v>Работал</v>
      </c>
      <c r="AE53" s="133" t="str">
        <f t="shared" si="208"/>
        <v/>
      </c>
      <c r="AF53" s="133" t="str">
        <f t="shared" si="208"/>
        <v/>
      </c>
      <c r="AG53" s="115" t="str">
        <f t="shared" si="208"/>
        <v>Работал</v>
      </c>
      <c r="AH53" s="115" t="str">
        <f t="shared" si="208"/>
        <v/>
      </c>
      <c r="AI53" s="115" t="str">
        <f t="shared" si="208"/>
        <v/>
      </c>
      <c r="AJ53" s="115" t="str">
        <f t="shared" si="208"/>
        <v/>
      </c>
    </row>
    <row r="54">
      <c r="A54" s="108">
        <v>63</v>
      </c>
      <c r="B54" s="113" t="str">
        <f>VLOOKUP($A54,Сотрудники!$A$3:$L$1202,2,0)</f>
        <v xml:space="preserve">Ненякина Анастасия</v>
      </c>
      <c r="C54" s="113" t="str">
        <f>VLOOKUP($A54,Сотрудники!$A$3:$L$1202,8,0)</f>
        <v>Москва</v>
      </c>
      <c r="D54" s="133" t="str">
        <f t="shared" si="208"/>
        <v/>
      </c>
      <c r="E54" s="115" t="str">
        <f t="shared" ref="E54:AJ72" si="212">IF(ISBLANK(E132),"",IF(E132=0,"Выходной",IF(E132&lt;&gt;0,"Работал","")))</f>
        <v>Работал</v>
      </c>
      <c r="F54" s="115" t="str">
        <f t="shared" si="212"/>
        <v>Работал</v>
      </c>
      <c r="G54" s="133" t="str">
        <f t="shared" si="212"/>
        <v/>
      </c>
      <c r="H54" s="115" t="str">
        <f t="shared" si="212"/>
        <v>Работал</v>
      </c>
      <c r="I54" s="115" t="str">
        <f t="shared" si="212"/>
        <v>Работал</v>
      </c>
      <c r="J54" s="133" t="str">
        <f t="shared" si="212"/>
        <v/>
      </c>
      <c r="K54" s="133" t="str">
        <f t="shared" si="212"/>
        <v/>
      </c>
      <c r="L54" s="115" t="str">
        <f t="shared" si="212"/>
        <v>Работал</v>
      </c>
      <c r="M54" s="115" t="str">
        <f t="shared" si="212"/>
        <v>Работал</v>
      </c>
      <c r="N54" s="115" t="str">
        <f t="shared" si="212"/>
        <v>Работал</v>
      </c>
      <c r="O54" s="115" t="str">
        <f t="shared" si="212"/>
        <v>Работал</v>
      </c>
      <c r="P54" s="115" t="str">
        <f t="shared" si="212"/>
        <v>Работал</v>
      </c>
      <c r="Q54" s="133" t="str">
        <f t="shared" si="212"/>
        <v/>
      </c>
      <c r="R54" s="133" t="str">
        <f t="shared" si="212"/>
        <v/>
      </c>
      <c r="S54" s="115" t="str">
        <f t="shared" si="212"/>
        <v>Работал</v>
      </c>
      <c r="T54" s="115" t="str">
        <f t="shared" si="212"/>
        <v>Работал</v>
      </c>
      <c r="U54" s="115" t="str">
        <f t="shared" si="212"/>
        <v>Работал</v>
      </c>
      <c r="V54" s="115" t="str">
        <f t="shared" si="212"/>
        <v>Работал</v>
      </c>
      <c r="W54" s="115" t="str">
        <f t="shared" si="212"/>
        <v>Работал</v>
      </c>
      <c r="X54" s="133" t="str">
        <f t="shared" si="212"/>
        <v/>
      </c>
      <c r="Y54" s="133" t="str">
        <f t="shared" si="212"/>
        <v/>
      </c>
      <c r="Z54" s="115" t="str">
        <f t="shared" si="212"/>
        <v>Работал</v>
      </c>
      <c r="AA54" s="115" t="str">
        <f t="shared" si="212"/>
        <v>Выходной</v>
      </c>
      <c r="AB54" s="115" t="str">
        <f t="shared" si="212"/>
        <v>Выходной</v>
      </c>
      <c r="AC54" s="115" t="str">
        <f t="shared" si="212"/>
        <v>Выходной</v>
      </c>
      <c r="AD54" s="115" t="str">
        <f t="shared" si="212"/>
        <v>Выходной</v>
      </c>
      <c r="AE54" s="133" t="str">
        <f t="shared" si="212"/>
        <v/>
      </c>
      <c r="AF54" s="133" t="str">
        <f t="shared" si="212"/>
        <v/>
      </c>
      <c r="AG54" s="115" t="str">
        <f t="shared" si="212"/>
        <v>Выходной</v>
      </c>
      <c r="AH54" s="115" t="str">
        <f t="shared" si="212"/>
        <v/>
      </c>
      <c r="AI54" s="115" t="str">
        <f t="shared" si="212"/>
        <v/>
      </c>
      <c r="AJ54" s="115" t="str">
        <f t="shared" si="212"/>
        <v/>
      </c>
    </row>
    <row r="55">
      <c r="A55" s="108">
        <v>83</v>
      </c>
      <c r="B55" s="113" t="str">
        <f>VLOOKUP($A55,Сотрудники!$A$3:$L$1202,2,0)</f>
        <v xml:space="preserve">Жердева Екатерина</v>
      </c>
      <c r="C55" s="113" t="str">
        <f>VLOOKUP($A55,Сотрудники!$A$3:$L$1202,8,0)</f>
        <v>Архангельск</v>
      </c>
      <c r="D55" s="133" t="str">
        <f t="shared" si="208"/>
        <v/>
      </c>
      <c r="E55" s="115" t="str">
        <f t="shared" si="212"/>
        <v>Работал</v>
      </c>
      <c r="F55" s="115" t="str">
        <f t="shared" si="212"/>
        <v>Работал</v>
      </c>
      <c r="G55" s="133" t="str">
        <f t="shared" si="212"/>
        <v/>
      </c>
      <c r="H55" s="115" t="str">
        <f t="shared" si="212"/>
        <v>Работал</v>
      </c>
      <c r="I55" s="115" t="str">
        <f t="shared" si="212"/>
        <v>Работал</v>
      </c>
      <c r="J55" s="133" t="str">
        <f t="shared" si="212"/>
        <v/>
      </c>
      <c r="K55" s="133" t="str">
        <f t="shared" si="212"/>
        <v/>
      </c>
      <c r="L55" s="115" t="str">
        <f t="shared" si="212"/>
        <v>Работал</v>
      </c>
      <c r="M55" s="115" t="str">
        <f t="shared" si="212"/>
        <v>Работал</v>
      </c>
      <c r="N55" s="115" t="str">
        <f t="shared" si="212"/>
        <v>Работал</v>
      </c>
      <c r="O55" s="115" t="str">
        <f t="shared" si="212"/>
        <v>Работал</v>
      </c>
      <c r="P55" s="115" t="str">
        <f t="shared" si="212"/>
        <v>Работал</v>
      </c>
      <c r="Q55" s="133" t="str">
        <f t="shared" si="212"/>
        <v/>
      </c>
      <c r="R55" s="133" t="str">
        <f t="shared" si="212"/>
        <v/>
      </c>
      <c r="S55" s="115" t="str">
        <f t="shared" si="212"/>
        <v>Работал</v>
      </c>
      <c r="T55" s="115" t="str">
        <f t="shared" si="212"/>
        <v>Работал</v>
      </c>
      <c r="U55" s="115" t="str">
        <f t="shared" si="212"/>
        <v>Работал</v>
      </c>
      <c r="V55" s="115" t="str">
        <f t="shared" si="212"/>
        <v>Работал</v>
      </c>
      <c r="W55" s="115" t="str">
        <f t="shared" si="212"/>
        <v>Работал</v>
      </c>
      <c r="X55" s="133"/>
      <c r="Y55" s="133"/>
      <c r="Z55" s="115" t="str">
        <f t="shared" ref="Z55:AG77" si="213">IF(ISBLANK(Z133),"",IF(Z133=0,"Выходной",IF(Z133&lt;&gt;0,"Работал","")))</f>
        <v>Работал</v>
      </c>
      <c r="AA55" s="115" t="str">
        <f t="shared" si="213"/>
        <v>Работал</v>
      </c>
      <c r="AB55" s="115" t="str">
        <f t="shared" si="213"/>
        <v>Работал</v>
      </c>
      <c r="AC55" s="115" t="str">
        <f t="shared" si="213"/>
        <v>Работал</v>
      </c>
      <c r="AD55" s="115" t="str">
        <f t="shared" si="213"/>
        <v>Работал</v>
      </c>
      <c r="AE55" s="133" t="str">
        <f t="shared" si="213"/>
        <v/>
      </c>
      <c r="AF55" s="133" t="str">
        <f t="shared" si="213"/>
        <v/>
      </c>
      <c r="AG55" s="115" t="str">
        <f t="shared" si="213"/>
        <v>Работал</v>
      </c>
      <c r="AH55" s="115"/>
      <c r="AI55" s="115"/>
      <c r="AJ55" s="115"/>
    </row>
    <row r="56">
      <c r="A56" s="108">
        <v>64</v>
      </c>
      <c r="B56" s="113" t="str">
        <f>VLOOKUP($A56,Сотрудники!$A$3:$L$1202,2,0)</f>
        <v xml:space="preserve">Павлов Роман</v>
      </c>
      <c r="C56" s="113" t="str">
        <f>VLOOKUP($A56,Сотрудники!$A$3:$L$1202,8,0)</f>
        <v>Москва</v>
      </c>
      <c r="D56" s="133" t="str">
        <f t="shared" si="208"/>
        <v/>
      </c>
      <c r="E56" s="115" t="str">
        <f t="shared" si="212"/>
        <v>Работал</v>
      </c>
      <c r="F56" s="115" t="str">
        <f t="shared" si="212"/>
        <v>Работал</v>
      </c>
      <c r="G56" s="133" t="str">
        <f t="shared" si="212"/>
        <v/>
      </c>
      <c r="H56" s="115" t="str">
        <f t="shared" si="212"/>
        <v>Работал</v>
      </c>
      <c r="I56" s="115" t="str">
        <f t="shared" si="212"/>
        <v>Работал</v>
      </c>
      <c r="J56" s="133" t="str">
        <f t="shared" si="212"/>
        <v/>
      </c>
      <c r="K56" s="133" t="str">
        <f t="shared" si="212"/>
        <v/>
      </c>
      <c r="L56" s="115" t="str">
        <f t="shared" si="212"/>
        <v>Работал</v>
      </c>
      <c r="M56" s="115" t="str">
        <f t="shared" si="212"/>
        <v>Работал</v>
      </c>
      <c r="N56" s="115" t="str">
        <f t="shared" si="212"/>
        <v>Работал</v>
      </c>
      <c r="O56" s="115" t="str">
        <f t="shared" si="212"/>
        <v>Работал</v>
      </c>
      <c r="P56" s="115" t="str">
        <f t="shared" si="212"/>
        <v>Работал</v>
      </c>
      <c r="Q56" s="133" t="str">
        <f t="shared" si="212"/>
        <v/>
      </c>
      <c r="R56" s="133" t="str">
        <f t="shared" si="212"/>
        <v/>
      </c>
      <c r="S56" s="115" t="str">
        <f t="shared" si="212"/>
        <v>Работал</v>
      </c>
      <c r="T56" s="115" t="str">
        <f t="shared" si="212"/>
        <v>Работал</v>
      </c>
      <c r="U56" s="115" t="str">
        <f t="shared" si="212"/>
        <v>Работал</v>
      </c>
      <c r="V56" s="115" t="str">
        <f t="shared" si="212"/>
        <v>Работал</v>
      </c>
      <c r="W56" s="115" t="str">
        <f t="shared" si="212"/>
        <v>Работал</v>
      </c>
      <c r="X56" s="133"/>
      <c r="Y56" s="133"/>
      <c r="Z56" s="115" t="str">
        <f t="shared" si="213"/>
        <v>Работал</v>
      </c>
      <c r="AA56" s="115" t="str">
        <f t="shared" si="213"/>
        <v>Работал</v>
      </c>
      <c r="AB56" s="115" t="str">
        <f t="shared" si="213"/>
        <v>Работал</v>
      </c>
      <c r="AC56" s="115" t="str">
        <f t="shared" si="213"/>
        <v>Работал</v>
      </c>
      <c r="AD56" s="115" t="str">
        <f t="shared" si="213"/>
        <v>Работал</v>
      </c>
      <c r="AE56" s="133" t="str">
        <f t="shared" si="213"/>
        <v/>
      </c>
      <c r="AF56" s="133" t="str">
        <f t="shared" si="213"/>
        <v/>
      </c>
      <c r="AG56" s="115" t="str">
        <f t="shared" si="213"/>
        <v>Работал</v>
      </c>
      <c r="AH56" s="115"/>
      <c r="AI56" s="115"/>
      <c r="AJ56" s="115"/>
    </row>
    <row r="57">
      <c r="A57" s="108">
        <v>66</v>
      </c>
      <c r="B57" s="113" t="str">
        <f>VLOOKUP($A57,Сотрудники!$A$3:$L$1202,2,0)</f>
        <v xml:space="preserve">Лукьянов Станислав</v>
      </c>
      <c r="C57" s="113" t="str">
        <f>VLOOKUP($A57,Сотрудники!$A$3:$L$1202,8,0)</f>
        <v>Екатеринбург</v>
      </c>
      <c r="D57" s="133" t="str">
        <f t="shared" si="208"/>
        <v/>
      </c>
      <c r="E57" s="115" t="str">
        <f t="shared" si="212"/>
        <v>Работал</v>
      </c>
      <c r="F57" s="115" t="str">
        <f t="shared" si="212"/>
        <v>Работал</v>
      </c>
      <c r="G57" s="133" t="str">
        <f t="shared" si="212"/>
        <v/>
      </c>
      <c r="H57" s="115" t="str">
        <f t="shared" si="212"/>
        <v>Работал</v>
      </c>
      <c r="I57" s="115" t="str">
        <f t="shared" si="212"/>
        <v>Работал</v>
      </c>
      <c r="J57" s="133" t="str">
        <f t="shared" si="212"/>
        <v/>
      </c>
      <c r="K57" s="133" t="str">
        <f t="shared" si="212"/>
        <v/>
      </c>
      <c r="L57" s="115" t="str">
        <f t="shared" si="212"/>
        <v>Работал</v>
      </c>
      <c r="M57" s="115" t="str">
        <f t="shared" si="212"/>
        <v>Работал</v>
      </c>
      <c r="N57" s="115" t="str">
        <f t="shared" si="212"/>
        <v>Работал</v>
      </c>
      <c r="O57" s="115" t="str">
        <f t="shared" si="212"/>
        <v>Работал</v>
      </c>
      <c r="P57" s="115" t="str">
        <f t="shared" si="212"/>
        <v>Работал</v>
      </c>
      <c r="Q57" s="133" t="str">
        <f t="shared" si="212"/>
        <v/>
      </c>
      <c r="R57" s="133" t="str">
        <f t="shared" si="212"/>
        <v/>
      </c>
      <c r="S57" s="115" t="str">
        <f t="shared" si="212"/>
        <v>Работал</v>
      </c>
      <c r="T57" s="115" t="str">
        <f t="shared" si="212"/>
        <v>Работал</v>
      </c>
      <c r="U57" s="115" t="str">
        <f t="shared" si="212"/>
        <v>Работал</v>
      </c>
      <c r="V57" s="115" t="str">
        <f t="shared" si="212"/>
        <v>Работал</v>
      </c>
      <c r="W57" s="115" t="str">
        <f t="shared" si="212"/>
        <v>Работал</v>
      </c>
      <c r="X57" s="133"/>
      <c r="Y57" s="133"/>
      <c r="Z57" s="115" t="str">
        <f t="shared" si="213"/>
        <v>Работал</v>
      </c>
      <c r="AA57" s="115" t="str">
        <f t="shared" si="213"/>
        <v>Работал</v>
      </c>
      <c r="AB57" s="115" t="str">
        <f t="shared" si="213"/>
        <v>Работал</v>
      </c>
      <c r="AC57" s="115" t="str">
        <f t="shared" si="213"/>
        <v>Работал</v>
      </c>
      <c r="AD57" s="115" t="str">
        <f t="shared" si="213"/>
        <v>Работал</v>
      </c>
      <c r="AE57" s="133" t="str">
        <f t="shared" si="213"/>
        <v/>
      </c>
      <c r="AF57" s="133" t="str">
        <f t="shared" si="213"/>
        <v/>
      </c>
      <c r="AG57" s="115" t="str">
        <f t="shared" si="213"/>
        <v>Работал</v>
      </c>
      <c r="AH57" s="115"/>
      <c r="AI57" s="115"/>
      <c r="AJ57" s="115"/>
    </row>
    <row r="58">
      <c r="A58" s="108">
        <v>67</v>
      </c>
      <c r="B58" s="113" t="str">
        <f>VLOOKUP($A58,Сотрудники!$A$3:$L$1202,2,0)</f>
        <v xml:space="preserve">Киле Егор</v>
      </c>
      <c r="C58" s="113" t="str">
        <f>VLOOKUP($A58,Сотрудники!$A$3:$L$1202,8,0)</f>
        <v>СПБ</v>
      </c>
      <c r="D58" s="133" t="str">
        <f t="shared" si="208"/>
        <v/>
      </c>
      <c r="E58" s="115" t="str">
        <f t="shared" si="212"/>
        <v>Работал</v>
      </c>
      <c r="F58" s="115" t="str">
        <f t="shared" si="212"/>
        <v>Работал</v>
      </c>
      <c r="G58" s="133" t="str">
        <f t="shared" si="212"/>
        <v/>
      </c>
      <c r="H58" s="115" t="str">
        <f t="shared" si="212"/>
        <v>Работал</v>
      </c>
      <c r="I58" s="115" t="str">
        <f t="shared" si="212"/>
        <v>Работал</v>
      </c>
      <c r="J58" s="133" t="str">
        <f t="shared" si="212"/>
        <v/>
      </c>
      <c r="K58" s="133" t="str">
        <f t="shared" si="212"/>
        <v/>
      </c>
      <c r="L58" s="115" t="str">
        <f t="shared" si="212"/>
        <v>Работал</v>
      </c>
      <c r="M58" s="115" t="str">
        <f t="shared" si="212"/>
        <v>Работал</v>
      </c>
      <c r="N58" s="115" t="str">
        <f t="shared" si="212"/>
        <v>Работал</v>
      </c>
      <c r="O58" s="115" t="str">
        <f t="shared" si="212"/>
        <v>Работал</v>
      </c>
      <c r="P58" s="115" t="str">
        <f t="shared" si="212"/>
        <v>Работал</v>
      </c>
      <c r="Q58" s="133" t="str">
        <f t="shared" si="212"/>
        <v/>
      </c>
      <c r="R58" s="133" t="str">
        <f t="shared" si="212"/>
        <v/>
      </c>
      <c r="S58" s="115" t="str">
        <f t="shared" si="212"/>
        <v>Работал</v>
      </c>
      <c r="T58" s="115" t="str">
        <f t="shared" si="212"/>
        <v>Работал</v>
      </c>
      <c r="U58" s="115" t="str">
        <f t="shared" si="212"/>
        <v>Работал</v>
      </c>
      <c r="V58" s="115" t="str">
        <f t="shared" si="212"/>
        <v>Работал</v>
      </c>
      <c r="W58" s="115" t="str">
        <f t="shared" si="212"/>
        <v>Работал</v>
      </c>
      <c r="X58" s="133"/>
      <c r="Y58" s="133"/>
      <c r="Z58" s="115" t="str">
        <f t="shared" si="213"/>
        <v>Работал</v>
      </c>
      <c r="AA58" s="115" t="str">
        <f t="shared" si="213"/>
        <v>Работал</v>
      </c>
      <c r="AB58" s="115" t="str">
        <f t="shared" si="213"/>
        <v>Работал</v>
      </c>
      <c r="AC58" s="115" t="str">
        <f t="shared" si="213"/>
        <v>Работал</v>
      </c>
      <c r="AD58" s="115" t="str">
        <f t="shared" si="213"/>
        <v>Работал</v>
      </c>
      <c r="AE58" s="133" t="str">
        <f t="shared" si="213"/>
        <v/>
      </c>
      <c r="AF58" s="133" t="str">
        <f t="shared" si="213"/>
        <v/>
      </c>
      <c r="AG58" s="115" t="str">
        <f t="shared" si="213"/>
        <v>Работал</v>
      </c>
      <c r="AH58" s="115"/>
      <c r="AI58" s="115"/>
      <c r="AJ58" s="115"/>
    </row>
    <row r="59">
      <c r="A59" s="108">
        <v>69</v>
      </c>
      <c r="B59" s="113" t="str">
        <f>VLOOKUP($A59,Сотрудники!$A$3:$L$1202,2,0)</f>
        <v xml:space="preserve">Егоров Валерий</v>
      </c>
      <c r="C59" s="113" t="str">
        <f>VLOOKUP($A59,Сотрудники!$A$3:$L$1202,8,0)</f>
        <v>Рязань</v>
      </c>
      <c r="D59" s="133" t="str">
        <f t="shared" si="208"/>
        <v/>
      </c>
      <c r="E59" s="115" t="str">
        <f t="shared" si="212"/>
        <v>Работал</v>
      </c>
      <c r="F59" s="115" t="str">
        <f t="shared" si="212"/>
        <v>Работал</v>
      </c>
      <c r="G59" s="133" t="str">
        <f t="shared" si="212"/>
        <v/>
      </c>
      <c r="H59" s="115" t="str">
        <f t="shared" si="212"/>
        <v>Работал</v>
      </c>
      <c r="I59" s="115" t="str">
        <f t="shared" si="212"/>
        <v>Работал</v>
      </c>
      <c r="J59" s="133" t="str">
        <f t="shared" si="212"/>
        <v/>
      </c>
      <c r="K59" s="133" t="str">
        <f t="shared" si="212"/>
        <v/>
      </c>
      <c r="L59" s="115" t="str">
        <f t="shared" si="212"/>
        <v>Работал</v>
      </c>
      <c r="M59" s="115" t="str">
        <f t="shared" si="212"/>
        <v>Работал</v>
      </c>
      <c r="N59" s="115" t="str">
        <f t="shared" si="212"/>
        <v>Работал</v>
      </c>
      <c r="O59" s="115" t="str">
        <f t="shared" si="212"/>
        <v>Работал</v>
      </c>
      <c r="P59" s="115" t="str">
        <f t="shared" si="212"/>
        <v>Работал</v>
      </c>
      <c r="Q59" s="133" t="str">
        <f t="shared" si="212"/>
        <v/>
      </c>
      <c r="R59" s="133" t="str">
        <f t="shared" si="212"/>
        <v/>
      </c>
      <c r="S59" s="115" t="str">
        <f t="shared" si="212"/>
        <v>Работал</v>
      </c>
      <c r="T59" s="115" t="str">
        <f t="shared" si="212"/>
        <v>Работал</v>
      </c>
      <c r="U59" s="115" t="str">
        <f t="shared" si="212"/>
        <v>Работал</v>
      </c>
      <c r="V59" s="115" t="str">
        <f t="shared" si="212"/>
        <v>Работал</v>
      </c>
      <c r="W59" s="115" t="str">
        <f t="shared" si="212"/>
        <v>Работал</v>
      </c>
      <c r="X59" s="133"/>
      <c r="Y59" s="133"/>
      <c r="Z59" s="115" t="str">
        <f t="shared" si="213"/>
        <v>Работал</v>
      </c>
      <c r="AA59" s="115" t="str">
        <f t="shared" si="213"/>
        <v>Работал</v>
      </c>
      <c r="AB59" s="115" t="str">
        <f t="shared" si="213"/>
        <v>Работал</v>
      </c>
      <c r="AC59" s="115" t="str">
        <f t="shared" si="213"/>
        <v>Работал</v>
      </c>
      <c r="AD59" s="115" t="str">
        <f t="shared" si="213"/>
        <v>Работал</v>
      </c>
      <c r="AE59" s="133" t="str">
        <f t="shared" si="213"/>
        <v/>
      </c>
      <c r="AF59" s="133" t="str">
        <f t="shared" si="213"/>
        <v/>
      </c>
      <c r="AG59" s="115" t="str">
        <f t="shared" si="213"/>
        <v>Работал</v>
      </c>
      <c r="AH59" s="115"/>
      <c r="AI59" s="115"/>
      <c r="AJ59" s="115"/>
    </row>
    <row r="60">
      <c r="A60" s="108">
        <v>70</v>
      </c>
      <c r="B60" s="113" t="str">
        <f>VLOOKUP($A60,Сотрудники!$A$3:$L$1202,2,0)</f>
        <v xml:space="preserve">Балагушкин Артем</v>
      </c>
      <c r="C60" s="113" t="str">
        <f>VLOOKUP($A60,Сотрудники!$A$3:$L$1202,8,0)</f>
        <v>Москва</v>
      </c>
      <c r="D60" s="133" t="str">
        <f t="shared" si="208"/>
        <v/>
      </c>
      <c r="E60" s="115" t="str">
        <f t="shared" si="212"/>
        <v>Работал</v>
      </c>
      <c r="F60" s="115" t="str">
        <f t="shared" si="212"/>
        <v>Работал</v>
      </c>
      <c r="G60" s="133" t="str">
        <f t="shared" si="212"/>
        <v/>
      </c>
      <c r="H60" s="115" t="str">
        <f t="shared" si="212"/>
        <v>Работал</v>
      </c>
      <c r="I60" s="115" t="str">
        <f t="shared" si="212"/>
        <v>Работал</v>
      </c>
      <c r="J60" s="133" t="str">
        <f t="shared" si="212"/>
        <v/>
      </c>
      <c r="K60" s="133" t="str">
        <f t="shared" si="212"/>
        <v/>
      </c>
      <c r="L60" s="115" t="str">
        <f t="shared" si="212"/>
        <v>Работал</v>
      </c>
      <c r="M60" s="115" t="str">
        <f t="shared" si="212"/>
        <v>Работал</v>
      </c>
      <c r="N60" s="115" t="str">
        <f t="shared" si="212"/>
        <v>Работал</v>
      </c>
      <c r="O60" s="115" t="str">
        <f t="shared" si="212"/>
        <v>Работал</v>
      </c>
      <c r="P60" s="115" t="str">
        <f t="shared" si="212"/>
        <v>Работал</v>
      </c>
      <c r="Q60" s="133" t="str">
        <f t="shared" si="212"/>
        <v/>
      </c>
      <c r="R60" s="133" t="str">
        <f t="shared" si="212"/>
        <v/>
      </c>
      <c r="S60" s="115" t="str">
        <f t="shared" si="212"/>
        <v>Работал</v>
      </c>
      <c r="T60" s="115" t="str">
        <f t="shared" si="212"/>
        <v>Работал</v>
      </c>
      <c r="U60" s="115" t="str">
        <f t="shared" si="212"/>
        <v>Работал</v>
      </c>
      <c r="V60" s="115" t="str">
        <f t="shared" si="212"/>
        <v>Работал</v>
      </c>
      <c r="W60" s="115" t="str">
        <f t="shared" si="212"/>
        <v>Работал</v>
      </c>
      <c r="X60" s="133"/>
      <c r="Y60" s="133"/>
      <c r="Z60" s="115" t="str">
        <f t="shared" si="213"/>
        <v>Работал</v>
      </c>
      <c r="AA60" s="115" t="str">
        <f t="shared" si="213"/>
        <v>Работал</v>
      </c>
      <c r="AB60" s="115" t="str">
        <f t="shared" si="213"/>
        <v>Работал</v>
      </c>
      <c r="AC60" s="115" t="str">
        <f t="shared" si="213"/>
        <v>Работал</v>
      </c>
      <c r="AD60" s="115" t="str">
        <f t="shared" si="213"/>
        <v>Работал</v>
      </c>
      <c r="AE60" s="133" t="str">
        <f t="shared" si="213"/>
        <v/>
      </c>
      <c r="AF60" s="133" t="str">
        <f t="shared" si="213"/>
        <v/>
      </c>
      <c r="AG60" s="115" t="str">
        <f t="shared" si="213"/>
        <v>Работал</v>
      </c>
      <c r="AH60" s="115"/>
      <c r="AI60" s="115"/>
      <c r="AJ60" s="115"/>
    </row>
    <row r="61">
      <c r="A61" s="108">
        <v>71</v>
      </c>
      <c r="B61" s="113" t="str">
        <f>VLOOKUP($A61,Сотрудники!$A$3:$L$1202,2,0)</f>
        <v xml:space="preserve">Чермашенцев Илья</v>
      </c>
      <c r="C61" s="113" t="str">
        <f>VLOOKUP($A61,Сотрудники!$A$3:$L$1202,8,0)</f>
        <v>Москва</v>
      </c>
      <c r="D61" s="133" t="str">
        <f t="shared" si="208"/>
        <v/>
      </c>
      <c r="E61" s="115" t="str">
        <f t="shared" si="212"/>
        <v>Работал</v>
      </c>
      <c r="F61" s="115" t="str">
        <f t="shared" si="212"/>
        <v>Работал</v>
      </c>
      <c r="G61" s="133" t="str">
        <f t="shared" si="212"/>
        <v/>
      </c>
      <c r="H61" s="115" t="str">
        <f t="shared" si="212"/>
        <v>Работал</v>
      </c>
      <c r="I61" s="115" t="str">
        <f t="shared" si="212"/>
        <v>Работал</v>
      </c>
      <c r="J61" s="133" t="str">
        <f t="shared" si="212"/>
        <v/>
      </c>
      <c r="K61" s="133" t="str">
        <f t="shared" si="212"/>
        <v/>
      </c>
      <c r="L61" s="115" t="str">
        <f t="shared" si="212"/>
        <v>Работал</v>
      </c>
      <c r="M61" s="115" t="str">
        <f t="shared" si="212"/>
        <v>Работал</v>
      </c>
      <c r="N61" s="115" t="str">
        <f t="shared" si="212"/>
        <v>Работал</v>
      </c>
      <c r="O61" s="115" t="str">
        <f t="shared" si="212"/>
        <v>Работал</v>
      </c>
      <c r="P61" s="115" t="str">
        <f t="shared" si="212"/>
        <v>Работал</v>
      </c>
      <c r="Q61" s="133" t="str">
        <f t="shared" si="212"/>
        <v/>
      </c>
      <c r="R61" s="133" t="str">
        <f t="shared" si="212"/>
        <v/>
      </c>
      <c r="S61" s="115" t="str">
        <f t="shared" si="212"/>
        <v>Работал</v>
      </c>
      <c r="T61" s="115" t="str">
        <f t="shared" si="212"/>
        <v>Работал</v>
      </c>
      <c r="U61" s="115" t="str">
        <f t="shared" si="212"/>
        <v>Работал</v>
      </c>
      <c r="V61" s="115" t="str">
        <f t="shared" si="212"/>
        <v>Работал</v>
      </c>
      <c r="W61" s="115" t="str">
        <f t="shared" si="212"/>
        <v>Работал</v>
      </c>
      <c r="X61" s="133"/>
      <c r="Y61" s="133"/>
      <c r="Z61" s="115" t="str">
        <f t="shared" si="213"/>
        <v>Работал</v>
      </c>
      <c r="AA61" s="115" t="str">
        <f t="shared" si="213"/>
        <v>Работал</v>
      </c>
      <c r="AB61" s="115" t="str">
        <f t="shared" si="213"/>
        <v>Работал</v>
      </c>
      <c r="AC61" s="115" t="str">
        <f t="shared" si="213"/>
        <v>Работал</v>
      </c>
      <c r="AD61" s="115" t="str">
        <f t="shared" si="213"/>
        <v>Работал</v>
      </c>
      <c r="AE61" s="133" t="str">
        <f t="shared" si="213"/>
        <v/>
      </c>
      <c r="AF61" s="133" t="str">
        <f t="shared" si="213"/>
        <v/>
      </c>
      <c r="AG61" s="115" t="str">
        <f t="shared" si="213"/>
        <v>Работал</v>
      </c>
      <c r="AH61" s="115"/>
      <c r="AI61" s="115"/>
      <c r="AJ61" s="115"/>
    </row>
    <row r="62">
      <c r="A62" s="108">
        <v>72</v>
      </c>
      <c r="B62" s="113" t="str">
        <f>VLOOKUP($A62,Сотрудники!$A$3:$L$1202,2,0)</f>
        <v xml:space="preserve">Градосельская Наталья</v>
      </c>
      <c r="C62" s="113" t="str">
        <f>VLOOKUP($A62,Сотрудники!$A$3:$L$1202,8,0)</f>
        <v>Москва</v>
      </c>
      <c r="D62" s="133" t="str">
        <f t="shared" si="208"/>
        <v/>
      </c>
      <c r="E62" s="115" t="str">
        <f t="shared" si="212"/>
        <v>Работал</v>
      </c>
      <c r="F62" s="115" t="str">
        <f t="shared" si="212"/>
        <v>Работал</v>
      </c>
      <c r="G62" s="133" t="str">
        <f t="shared" si="212"/>
        <v/>
      </c>
      <c r="H62" s="115" t="str">
        <f t="shared" si="212"/>
        <v>Работал</v>
      </c>
      <c r="I62" s="115" t="str">
        <f t="shared" si="212"/>
        <v>Работал</v>
      </c>
      <c r="J62" s="133" t="str">
        <f t="shared" si="212"/>
        <v/>
      </c>
      <c r="K62" s="133" t="str">
        <f t="shared" si="212"/>
        <v/>
      </c>
      <c r="L62" s="115" t="str">
        <f t="shared" si="212"/>
        <v>Работал</v>
      </c>
      <c r="M62" s="115" t="str">
        <f t="shared" si="212"/>
        <v>Работал</v>
      </c>
      <c r="N62" s="115" t="str">
        <f t="shared" si="212"/>
        <v>Работал</v>
      </c>
      <c r="O62" s="115" t="str">
        <f t="shared" si="212"/>
        <v>Работал</v>
      </c>
      <c r="P62" s="115" t="str">
        <f t="shared" si="212"/>
        <v>Работал</v>
      </c>
      <c r="Q62" s="133" t="str">
        <f t="shared" si="212"/>
        <v/>
      </c>
      <c r="R62" s="133" t="str">
        <f t="shared" si="212"/>
        <v/>
      </c>
      <c r="S62" s="115" t="str">
        <f t="shared" si="212"/>
        <v>Работал</v>
      </c>
      <c r="T62" s="115" t="str">
        <f t="shared" si="212"/>
        <v>Работал</v>
      </c>
      <c r="U62" s="115" t="str">
        <f t="shared" si="212"/>
        <v>Работал</v>
      </c>
      <c r="V62" s="115" t="str">
        <f t="shared" si="212"/>
        <v>Работал</v>
      </c>
      <c r="W62" s="115" t="str">
        <f t="shared" si="212"/>
        <v>Работал</v>
      </c>
      <c r="X62" s="133"/>
      <c r="Y62" s="133"/>
      <c r="Z62" s="115" t="str">
        <f t="shared" si="213"/>
        <v>Работал</v>
      </c>
      <c r="AA62" s="115" t="str">
        <f t="shared" si="213"/>
        <v>Работал</v>
      </c>
      <c r="AB62" s="115" t="str">
        <f t="shared" si="213"/>
        <v>Работал</v>
      </c>
      <c r="AC62" s="115" t="str">
        <f t="shared" si="213"/>
        <v>Работал</v>
      </c>
      <c r="AD62" s="115" t="str">
        <f t="shared" si="213"/>
        <v>Работал</v>
      </c>
      <c r="AE62" s="133" t="str">
        <f t="shared" si="213"/>
        <v/>
      </c>
      <c r="AF62" s="133" t="str">
        <f t="shared" si="213"/>
        <v/>
      </c>
      <c r="AG62" s="115" t="str">
        <f t="shared" si="213"/>
        <v>Работал</v>
      </c>
      <c r="AH62" s="115"/>
      <c r="AI62" s="115"/>
      <c r="AJ62" s="115"/>
    </row>
    <row r="63">
      <c r="A63" s="108">
        <v>73</v>
      </c>
      <c r="B63" s="113" t="str">
        <f>VLOOKUP($A63,Сотрудники!$A$3:$L$1202,2,0)</f>
        <v xml:space="preserve">Шарапов Артем</v>
      </c>
      <c r="C63" s="113" t="str">
        <f>VLOOKUP($A63,Сотрудники!$A$3:$L$1202,8,0)</f>
        <v>Барнаул</v>
      </c>
      <c r="D63" s="133" t="str">
        <f t="shared" si="208"/>
        <v/>
      </c>
      <c r="E63" s="115" t="str">
        <f t="shared" si="212"/>
        <v>Работал</v>
      </c>
      <c r="F63" s="115" t="str">
        <f t="shared" si="212"/>
        <v>Работал</v>
      </c>
      <c r="G63" s="133" t="str">
        <f t="shared" si="212"/>
        <v/>
      </c>
      <c r="H63" s="115" t="str">
        <f t="shared" si="212"/>
        <v>Работал</v>
      </c>
      <c r="I63" s="115" t="str">
        <f t="shared" si="212"/>
        <v>Работал</v>
      </c>
      <c r="J63" s="133" t="str">
        <f t="shared" si="212"/>
        <v/>
      </c>
      <c r="K63" s="133" t="str">
        <f t="shared" si="212"/>
        <v/>
      </c>
      <c r="L63" s="115" t="str">
        <f t="shared" si="212"/>
        <v>Работал</v>
      </c>
      <c r="M63" s="115" t="str">
        <f t="shared" si="212"/>
        <v>Работал</v>
      </c>
      <c r="N63" s="115" t="str">
        <f t="shared" si="212"/>
        <v>Работал</v>
      </c>
      <c r="O63" s="115" t="str">
        <f t="shared" si="212"/>
        <v>Работал</v>
      </c>
      <c r="P63" s="115" t="str">
        <f t="shared" si="212"/>
        <v>Работал</v>
      </c>
      <c r="Q63" s="133" t="str">
        <f t="shared" si="212"/>
        <v/>
      </c>
      <c r="R63" s="133" t="str">
        <f t="shared" si="212"/>
        <v/>
      </c>
      <c r="S63" s="115" t="str">
        <f t="shared" si="212"/>
        <v>Работал</v>
      </c>
      <c r="T63" s="115" t="str">
        <f t="shared" si="212"/>
        <v>Работал</v>
      </c>
      <c r="U63" s="115" t="str">
        <f t="shared" si="212"/>
        <v>Работал</v>
      </c>
      <c r="V63" s="115" t="str">
        <f t="shared" si="212"/>
        <v>Работал</v>
      </c>
      <c r="W63" s="115" t="str">
        <f t="shared" si="212"/>
        <v>Работал</v>
      </c>
      <c r="X63" s="133"/>
      <c r="Y63" s="133"/>
      <c r="Z63" s="115" t="str">
        <f t="shared" si="213"/>
        <v>Работал</v>
      </c>
      <c r="AA63" s="115" t="str">
        <f t="shared" si="213"/>
        <v>Работал</v>
      </c>
      <c r="AB63" s="115" t="str">
        <f t="shared" si="213"/>
        <v>Работал</v>
      </c>
      <c r="AC63" s="115" t="str">
        <f t="shared" si="213"/>
        <v>Работал</v>
      </c>
      <c r="AD63" s="115" t="str">
        <f t="shared" si="213"/>
        <v>Работал</v>
      </c>
      <c r="AE63" s="133" t="str">
        <f t="shared" si="213"/>
        <v/>
      </c>
      <c r="AF63" s="133" t="str">
        <f t="shared" si="213"/>
        <v/>
      </c>
      <c r="AG63" s="115" t="str">
        <f t="shared" si="213"/>
        <v>Работал</v>
      </c>
      <c r="AH63" s="115"/>
      <c r="AI63" s="115"/>
      <c r="AJ63" s="115"/>
    </row>
    <row r="64">
      <c r="A64" s="108">
        <v>74</v>
      </c>
      <c r="B64" s="113" t="str">
        <f>VLOOKUP($A64,Сотрудники!$A$3:$L$1202,2,0)</f>
        <v xml:space="preserve">Родионов Всеволод</v>
      </c>
      <c r="C64" s="113" t="str">
        <f>VLOOKUP($A64,Сотрудники!$A$3:$L$1202,8,0)</f>
        <v>Москва</v>
      </c>
      <c r="D64" s="133" t="str">
        <f t="shared" si="208"/>
        <v/>
      </c>
      <c r="E64" s="115" t="str">
        <f t="shared" si="212"/>
        <v>Работал</v>
      </c>
      <c r="F64" s="115" t="str">
        <f t="shared" si="212"/>
        <v>Работал</v>
      </c>
      <c r="G64" s="133" t="str">
        <f t="shared" si="212"/>
        <v/>
      </c>
      <c r="H64" s="115" t="str">
        <f t="shared" si="212"/>
        <v>Работал</v>
      </c>
      <c r="I64" s="115" t="str">
        <f t="shared" si="212"/>
        <v>Работал</v>
      </c>
      <c r="J64" s="133" t="str">
        <f t="shared" si="212"/>
        <v/>
      </c>
      <c r="K64" s="133" t="str">
        <f t="shared" si="212"/>
        <v/>
      </c>
      <c r="L64" s="115" t="str">
        <f t="shared" si="212"/>
        <v>Работал</v>
      </c>
      <c r="M64" s="115" t="str">
        <f t="shared" si="212"/>
        <v>Работал</v>
      </c>
      <c r="N64" s="115" t="str">
        <f t="shared" si="212"/>
        <v>Работал</v>
      </c>
      <c r="O64" s="115" t="str">
        <f t="shared" si="212"/>
        <v>Работал</v>
      </c>
      <c r="P64" s="115" t="str">
        <f t="shared" si="212"/>
        <v>Работал</v>
      </c>
      <c r="Q64" s="133" t="str">
        <f t="shared" si="212"/>
        <v/>
      </c>
      <c r="R64" s="133" t="str">
        <f t="shared" si="212"/>
        <v/>
      </c>
      <c r="S64" s="115" t="str">
        <f t="shared" si="212"/>
        <v>Работал</v>
      </c>
      <c r="T64" s="115" t="str">
        <f t="shared" si="212"/>
        <v>Работал</v>
      </c>
      <c r="U64" s="115" t="str">
        <f t="shared" si="212"/>
        <v>Работал</v>
      </c>
      <c r="V64" s="115" t="str">
        <f t="shared" si="212"/>
        <v>Работал</v>
      </c>
      <c r="W64" s="115" t="str">
        <f t="shared" si="212"/>
        <v>Работал</v>
      </c>
      <c r="X64" s="133"/>
      <c r="Y64" s="133"/>
      <c r="Z64" s="115" t="str">
        <f t="shared" si="213"/>
        <v>Работал</v>
      </c>
      <c r="AA64" s="115" t="str">
        <f t="shared" si="213"/>
        <v>Работал</v>
      </c>
      <c r="AB64" s="115" t="str">
        <f t="shared" si="213"/>
        <v>Работал</v>
      </c>
      <c r="AC64" s="115" t="str">
        <f t="shared" si="213"/>
        <v>Работал</v>
      </c>
      <c r="AD64" s="115" t="str">
        <f t="shared" si="213"/>
        <v>Работал</v>
      </c>
      <c r="AE64" s="133" t="str">
        <f t="shared" si="213"/>
        <v/>
      </c>
      <c r="AF64" s="133" t="str">
        <f t="shared" si="213"/>
        <v/>
      </c>
      <c r="AG64" s="115" t="str">
        <f t="shared" si="213"/>
        <v>Работал</v>
      </c>
      <c r="AH64" s="115"/>
      <c r="AI64" s="115"/>
      <c r="AJ64" s="115"/>
    </row>
    <row r="65">
      <c r="A65" s="108">
        <v>75</v>
      </c>
      <c r="B65" s="113" t="str">
        <f>VLOOKUP($A65,Сотрудники!$A$3:$L$1202,2,0)</f>
        <v xml:space="preserve">Лашкуль Александра</v>
      </c>
      <c r="C65" s="113" t="str">
        <f>VLOOKUP($A65,Сотрудники!$A$3:$L$1202,8,0)</f>
        <v>СПБ</v>
      </c>
      <c r="D65" s="133" t="str">
        <f t="shared" si="208"/>
        <v/>
      </c>
      <c r="E65" s="115" t="str">
        <f t="shared" si="212"/>
        <v>Работал</v>
      </c>
      <c r="F65" s="115" t="str">
        <f t="shared" si="212"/>
        <v>Работал</v>
      </c>
      <c r="G65" s="133" t="str">
        <f t="shared" si="212"/>
        <v/>
      </c>
      <c r="H65" s="115" t="str">
        <f t="shared" si="212"/>
        <v>Работал</v>
      </c>
      <c r="I65" s="115" t="str">
        <f t="shared" si="212"/>
        <v>Работал</v>
      </c>
      <c r="J65" s="133" t="str">
        <f t="shared" si="212"/>
        <v/>
      </c>
      <c r="K65" s="133" t="str">
        <f t="shared" si="212"/>
        <v/>
      </c>
      <c r="L65" s="115" t="str">
        <f t="shared" si="212"/>
        <v>Работал</v>
      </c>
      <c r="M65" s="115" t="str">
        <f t="shared" si="212"/>
        <v>Работал</v>
      </c>
      <c r="N65" s="115" t="str">
        <f t="shared" si="212"/>
        <v>Работал</v>
      </c>
      <c r="O65" s="115" t="str">
        <f t="shared" si="212"/>
        <v>Работал</v>
      </c>
      <c r="P65" s="115" t="str">
        <f t="shared" si="212"/>
        <v>Работал</v>
      </c>
      <c r="Q65" s="133" t="str">
        <f t="shared" si="212"/>
        <v/>
      </c>
      <c r="R65" s="133" t="str">
        <f t="shared" si="212"/>
        <v/>
      </c>
      <c r="S65" s="115" t="str">
        <f t="shared" si="212"/>
        <v>Работал</v>
      </c>
      <c r="T65" s="115" t="str">
        <f t="shared" si="212"/>
        <v>Работал</v>
      </c>
      <c r="U65" s="115" t="str">
        <f t="shared" si="212"/>
        <v>Работал</v>
      </c>
      <c r="V65" s="115" t="str">
        <f t="shared" si="212"/>
        <v>Работал</v>
      </c>
      <c r="W65" s="115" t="str">
        <f t="shared" si="212"/>
        <v>Работал</v>
      </c>
      <c r="X65" s="133"/>
      <c r="Y65" s="133"/>
      <c r="Z65" s="115" t="str">
        <f t="shared" si="213"/>
        <v>Работал</v>
      </c>
      <c r="AA65" s="115" t="str">
        <f t="shared" si="213"/>
        <v>Работал</v>
      </c>
      <c r="AB65" s="115" t="str">
        <f t="shared" si="213"/>
        <v>Работал</v>
      </c>
      <c r="AC65" s="115" t="str">
        <f t="shared" si="213"/>
        <v>Работал</v>
      </c>
      <c r="AD65" s="115" t="str">
        <f t="shared" si="213"/>
        <v>Работал</v>
      </c>
      <c r="AE65" s="133" t="str">
        <f t="shared" si="213"/>
        <v/>
      </c>
      <c r="AF65" s="133" t="str">
        <f t="shared" si="213"/>
        <v/>
      </c>
      <c r="AG65" s="115" t="str">
        <f t="shared" si="213"/>
        <v>Работал</v>
      </c>
      <c r="AH65" s="115"/>
      <c r="AI65" s="115"/>
      <c r="AJ65" s="115"/>
    </row>
    <row r="66">
      <c r="A66" s="108">
        <v>76</v>
      </c>
      <c r="B66" s="113" t="str">
        <f>VLOOKUP($A66,Сотрудники!$A$3:$L$1202,2,0)</f>
        <v xml:space="preserve">Мокрова Анастасия</v>
      </c>
      <c r="C66" s="113" t="str">
        <f>VLOOKUP($A66,Сотрудники!$A$3:$L$1202,8,0)</f>
        <v>СПБ</v>
      </c>
      <c r="D66" s="133" t="str">
        <f t="shared" si="208"/>
        <v/>
      </c>
      <c r="E66" s="115" t="str">
        <f t="shared" si="212"/>
        <v>Работал</v>
      </c>
      <c r="F66" s="115" t="str">
        <f t="shared" si="212"/>
        <v>Работал</v>
      </c>
      <c r="G66" s="133" t="str">
        <f t="shared" si="212"/>
        <v/>
      </c>
      <c r="H66" s="115" t="str">
        <f t="shared" si="212"/>
        <v>Работал</v>
      </c>
      <c r="I66" s="115" t="str">
        <f t="shared" si="212"/>
        <v>Работал</v>
      </c>
      <c r="J66" s="133" t="str">
        <f t="shared" si="212"/>
        <v/>
      </c>
      <c r="K66" s="133" t="str">
        <f t="shared" si="212"/>
        <v/>
      </c>
      <c r="L66" s="115" t="str">
        <f t="shared" si="212"/>
        <v>Работал</v>
      </c>
      <c r="M66" s="115" t="str">
        <f t="shared" si="212"/>
        <v>Работал</v>
      </c>
      <c r="N66" s="115" t="str">
        <f t="shared" si="212"/>
        <v>Работал</v>
      </c>
      <c r="O66" s="115" t="str">
        <f t="shared" si="212"/>
        <v>Работал</v>
      </c>
      <c r="P66" s="115" t="str">
        <f t="shared" si="212"/>
        <v>Работал</v>
      </c>
      <c r="Q66" s="133" t="str">
        <f t="shared" si="212"/>
        <v/>
      </c>
      <c r="R66" s="133" t="str">
        <f t="shared" si="212"/>
        <v/>
      </c>
      <c r="S66" s="115" t="str">
        <f t="shared" si="212"/>
        <v>Работал</v>
      </c>
      <c r="T66" s="115" t="str">
        <f t="shared" si="212"/>
        <v>Работал</v>
      </c>
      <c r="U66" s="115" t="str">
        <f t="shared" si="212"/>
        <v>Работал</v>
      </c>
      <c r="V66" s="115" t="str">
        <f t="shared" si="212"/>
        <v>Работал</v>
      </c>
      <c r="W66" s="115" t="str">
        <f t="shared" si="212"/>
        <v>Работал</v>
      </c>
      <c r="X66" s="133"/>
      <c r="Y66" s="133"/>
      <c r="Z66" s="115" t="str">
        <f t="shared" si="213"/>
        <v>Работал</v>
      </c>
      <c r="AA66" s="115" t="str">
        <f t="shared" si="213"/>
        <v>Работал</v>
      </c>
      <c r="AB66" s="115" t="str">
        <f t="shared" si="213"/>
        <v>Работал</v>
      </c>
      <c r="AC66" s="115" t="str">
        <f t="shared" si="213"/>
        <v>Работал</v>
      </c>
      <c r="AD66" s="115" t="str">
        <f t="shared" si="213"/>
        <v>Работал</v>
      </c>
      <c r="AE66" s="133" t="str">
        <f t="shared" si="213"/>
        <v/>
      </c>
      <c r="AF66" s="133" t="str">
        <f t="shared" si="213"/>
        <v/>
      </c>
      <c r="AG66" s="115" t="str">
        <f t="shared" si="213"/>
        <v>Работал</v>
      </c>
      <c r="AH66" s="115"/>
      <c r="AI66" s="115"/>
      <c r="AJ66" s="115"/>
    </row>
    <row r="67">
      <c r="A67" s="108">
        <v>77</v>
      </c>
      <c r="B67" s="113" t="str">
        <f>VLOOKUP($A67,Сотрудники!$A$3:$L$1202,2,0)</f>
        <v xml:space="preserve">Волотов Илья</v>
      </c>
      <c r="C67" s="113" t="str">
        <f>VLOOKUP($A67,Сотрудники!$A$3:$L$1202,8,0)</f>
        <v>Москва</v>
      </c>
      <c r="D67" s="133" t="str">
        <f t="shared" si="208"/>
        <v/>
      </c>
      <c r="E67" s="115" t="str">
        <f t="shared" si="212"/>
        <v>Работал</v>
      </c>
      <c r="F67" s="115" t="str">
        <f t="shared" si="212"/>
        <v>Работал</v>
      </c>
      <c r="G67" s="133" t="str">
        <f t="shared" si="212"/>
        <v/>
      </c>
      <c r="H67" s="115" t="str">
        <f t="shared" si="212"/>
        <v>Работал</v>
      </c>
      <c r="I67" s="115" t="str">
        <f t="shared" si="212"/>
        <v>Работал</v>
      </c>
      <c r="J67" s="133" t="str">
        <f t="shared" si="212"/>
        <v/>
      </c>
      <c r="K67" s="133" t="str">
        <f t="shared" si="212"/>
        <v/>
      </c>
      <c r="L67" s="115" t="str">
        <f t="shared" si="212"/>
        <v>Работал</v>
      </c>
      <c r="M67" s="115" t="str">
        <f t="shared" si="212"/>
        <v>Работал</v>
      </c>
      <c r="N67" s="115" t="str">
        <f t="shared" si="212"/>
        <v>Работал</v>
      </c>
      <c r="O67" s="115" t="str">
        <f t="shared" si="212"/>
        <v>Работал</v>
      </c>
      <c r="P67" s="115" t="str">
        <f t="shared" si="212"/>
        <v>Работал</v>
      </c>
      <c r="Q67" s="133" t="str">
        <f t="shared" si="212"/>
        <v/>
      </c>
      <c r="R67" s="133" t="str">
        <f t="shared" si="212"/>
        <v/>
      </c>
      <c r="S67" s="115" t="str">
        <f t="shared" si="212"/>
        <v>Работал</v>
      </c>
      <c r="T67" s="115" t="str">
        <f t="shared" si="212"/>
        <v>Работал</v>
      </c>
      <c r="U67" s="115" t="str">
        <f t="shared" si="212"/>
        <v>Работал</v>
      </c>
      <c r="V67" s="115" t="str">
        <f t="shared" si="212"/>
        <v>Работал</v>
      </c>
      <c r="W67" s="115" t="str">
        <f t="shared" si="212"/>
        <v>Работал</v>
      </c>
      <c r="X67" s="133"/>
      <c r="Y67" s="133"/>
      <c r="Z67" s="115" t="str">
        <f t="shared" si="213"/>
        <v>Работал</v>
      </c>
      <c r="AA67" s="115" t="str">
        <f t="shared" si="213"/>
        <v>Работал</v>
      </c>
      <c r="AB67" s="115" t="str">
        <f t="shared" si="213"/>
        <v>Работал</v>
      </c>
      <c r="AC67" s="115" t="str">
        <f t="shared" si="213"/>
        <v>Работал</v>
      </c>
      <c r="AD67" s="115" t="str">
        <f t="shared" si="213"/>
        <v>Работал</v>
      </c>
      <c r="AE67" s="133" t="str">
        <f t="shared" si="213"/>
        <v/>
      </c>
      <c r="AF67" s="133" t="str">
        <f t="shared" si="213"/>
        <v/>
      </c>
      <c r="AG67" s="115" t="str">
        <f t="shared" si="213"/>
        <v>Работал</v>
      </c>
      <c r="AH67" s="115"/>
      <c r="AI67" s="115"/>
      <c r="AJ67" s="115"/>
    </row>
    <row r="68">
      <c r="A68" s="108">
        <v>78</v>
      </c>
      <c r="B68" s="113" t="str">
        <f>VLOOKUP($A68,Сотрудники!$A$3:$L$1202,2,0)</f>
        <v xml:space="preserve">Гаврилова Екатерина</v>
      </c>
      <c r="C68" s="113" t="str">
        <f>VLOOKUP($A68,Сотрудники!$A$3:$L$1202,8,0)</f>
        <v>Чебоксары</v>
      </c>
      <c r="D68" s="133" t="str">
        <f t="shared" si="208"/>
        <v/>
      </c>
      <c r="E68" s="115" t="str">
        <f t="shared" si="212"/>
        <v>Работал</v>
      </c>
      <c r="F68" s="115" t="str">
        <f t="shared" si="212"/>
        <v>Работал</v>
      </c>
      <c r="G68" s="133" t="str">
        <f t="shared" si="212"/>
        <v/>
      </c>
      <c r="H68" s="115" t="str">
        <f t="shared" si="212"/>
        <v>Работал</v>
      </c>
      <c r="I68" s="115" t="str">
        <f t="shared" si="212"/>
        <v>Работал</v>
      </c>
      <c r="J68" s="133" t="str">
        <f t="shared" si="212"/>
        <v/>
      </c>
      <c r="K68" s="133" t="str">
        <f t="shared" si="212"/>
        <v/>
      </c>
      <c r="L68" s="115" t="str">
        <f t="shared" si="212"/>
        <v>Работал</v>
      </c>
      <c r="M68" s="115" t="str">
        <f t="shared" si="212"/>
        <v>Работал</v>
      </c>
      <c r="N68" s="115" t="str">
        <f t="shared" si="212"/>
        <v>Работал</v>
      </c>
      <c r="O68" s="115" t="str">
        <f t="shared" si="212"/>
        <v>Работал</v>
      </c>
      <c r="P68" s="115" t="str">
        <f t="shared" si="212"/>
        <v>Работал</v>
      </c>
      <c r="Q68" s="133" t="str">
        <f t="shared" si="212"/>
        <v/>
      </c>
      <c r="R68" s="133" t="str">
        <f t="shared" si="212"/>
        <v/>
      </c>
      <c r="S68" s="115" t="str">
        <f t="shared" si="212"/>
        <v>Работал</v>
      </c>
      <c r="T68" s="115" t="str">
        <f t="shared" si="212"/>
        <v>Работал</v>
      </c>
      <c r="U68" s="115" t="str">
        <f t="shared" si="212"/>
        <v>Работал</v>
      </c>
      <c r="V68" s="115" t="str">
        <f t="shared" si="212"/>
        <v>Работал</v>
      </c>
      <c r="W68" s="115" t="str">
        <f t="shared" si="212"/>
        <v>Работал</v>
      </c>
      <c r="X68" s="133"/>
      <c r="Y68" s="133"/>
      <c r="Z68" s="115" t="str">
        <f t="shared" si="213"/>
        <v>Работал</v>
      </c>
      <c r="AA68" s="115" t="str">
        <f t="shared" si="213"/>
        <v>Работал</v>
      </c>
      <c r="AB68" s="115" t="str">
        <f t="shared" si="213"/>
        <v>Работал</v>
      </c>
      <c r="AC68" s="115" t="str">
        <f t="shared" si="213"/>
        <v>Работал</v>
      </c>
      <c r="AD68" s="115" t="str">
        <f t="shared" si="213"/>
        <v>Работал</v>
      </c>
      <c r="AE68" s="133" t="str">
        <f t="shared" si="213"/>
        <v/>
      </c>
      <c r="AF68" s="133" t="str">
        <f t="shared" si="213"/>
        <v/>
      </c>
      <c r="AG68" s="115" t="str">
        <f t="shared" si="213"/>
        <v>Работал</v>
      </c>
      <c r="AH68" s="115"/>
      <c r="AI68" s="115"/>
      <c r="AJ68" s="115"/>
    </row>
    <row r="69">
      <c r="A69" s="108">
        <v>79</v>
      </c>
      <c r="B69" s="113" t="str">
        <f>VLOOKUP($A69,Сотрудники!$A$3:$L$1202,2,0)</f>
        <v xml:space="preserve">Шакиров Вадим</v>
      </c>
      <c r="C69" s="113" t="str">
        <f>VLOOKUP($A69,Сотрудники!$A$3:$L$1202,8,0)</f>
        <v>Иннополис</v>
      </c>
      <c r="D69" s="133" t="str">
        <f t="shared" si="208"/>
        <v/>
      </c>
      <c r="E69" s="115" t="str">
        <f t="shared" si="212"/>
        <v>Работал</v>
      </c>
      <c r="F69" s="115" t="str">
        <f t="shared" si="212"/>
        <v>Работал</v>
      </c>
      <c r="G69" s="133" t="str">
        <f t="shared" si="212"/>
        <v/>
      </c>
      <c r="H69" s="115" t="str">
        <f t="shared" si="212"/>
        <v>Работал</v>
      </c>
      <c r="I69" s="115" t="str">
        <f t="shared" si="212"/>
        <v>Работал</v>
      </c>
      <c r="J69" s="133" t="str">
        <f t="shared" si="212"/>
        <v/>
      </c>
      <c r="K69" s="133" t="str">
        <f t="shared" si="212"/>
        <v/>
      </c>
      <c r="L69" s="115" t="str">
        <f t="shared" si="212"/>
        <v>Работал</v>
      </c>
      <c r="M69" s="115" t="str">
        <f t="shared" si="212"/>
        <v>Работал</v>
      </c>
      <c r="N69" s="115" t="str">
        <f t="shared" si="212"/>
        <v>Работал</v>
      </c>
      <c r="O69" s="115" t="str">
        <f t="shared" si="212"/>
        <v>Работал</v>
      </c>
      <c r="P69" s="115" t="str">
        <f t="shared" si="212"/>
        <v>Работал</v>
      </c>
      <c r="Q69" s="133" t="str">
        <f t="shared" si="212"/>
        <v/>
      </c>
      <c r="R69" s="133" t="str">
        <f t="shared" si="212"/>
        <v/>
      </c>
      <c r="S69" s="115" t="str">
        <f t="shared" si="212"/>
        <v>Работал</v>
      </c>
      <c r="T69" s="115" t="str">
        <f t="shared" si="212"/>
        <v>Работал</v>
      </c>
      <c r="U69" s="115" t="str">
        <f t="shared" si="212"/>
        <v>Работал</v>
      </c>
      <c r="V69" s="115" t="str">
        <f t="shared" si="212"/>
        <v>Работал</v>
      </c>
      <c r="W69" s="115" t="str">
        <f t="shared" si="212"/>
        <v>Работал</v>
      </c>
      <c r="X69" s="133"/>
      <c r="Y69" s="133"/>
      <c r="Z69" s="115" t="str">
        <f t="shared" si="213"/>
        <v>Работал</v>
      </c>
      <c r="AA69" s="115" t="str">
        <f t="shared" si="213"/>
        <v>Работал</v>
      </c>
      <c r="AB69" s="115" t="str">
        <f t="shared" si="213"/>
        <v>Работал</v>
      </c>
      <c r="AC69" s="115" t="str">
        <f t="shared" si="213"/>
        <v>Работал</v>
      </c>
      <c r="AD69" s="115" t="str">
        <f t="shared" si="213"/>
        <v>Работал</v>
      </c>
      <c r="AE69" s="133" t="str">
        <f t="shared" si="213"/>
        <v/>
      </c>
      <c r="AF69" s="133" t="str">
        <f t="shared" si="213"/>
        <v/>
      </c>
      <c r="AG69" s="115" t="str">
        <f t="shared" si="213"/>
        <v>Работал</v>
      </c>
      <c r="AH69" s="115"/>
      <c r="AI69" s="115"/>
      <c r="AJ69" s="115"/>
    </row>
    <row r="70">
      <c r="A70" s="108">
        <v>80</v>
      </c>
      <c r="B70" s="113" t="str">
        <f>VLOOKUP($A70,Сотрудники!$A$3:$L$1202,2,0)</f>
        <v xml:space="preserve">Павлов Никита</v>
      </c>
      <c r="C70" s="113" t="str">
        <f>VLOOKUP($A70,Сотрудники!$A$3:$L$1202,8,0)</f>
        <v>Москва</v>
      </c>
      <c r="D70" s="133" t="str">
        <f t="shared" si="208"/>
        <v/>
      </c>
      <c r="E70" s="115" t="str">
        <f t="shared" si="212"/>
        <v>Работал</v>
      </c>
      <c r="F70" s="115" t="str">
        <f t="shared" si="212"/>
        <v>Работал</v>
      </c>
      <c r="G70" s="133" t="str">
        <f t="shared" si="212"/>
        <v/>
      </c>
      <c r="H70" s="115" t="str">
        <f t="shared" si="212"/>
        <v>Работал</v>
      </c>
      <c r="I70" s="115" t="str">
        <f t="shared" si="212"/>
        <v>Работал</v>
      </c>
      <c r="J70" s="133" t="str">
        <f t="shared" si="212"/>
        <v/>
      </c>
      <c r="K70" s="133" t="str">
        <f t="shared" si="212"/>
        <v/>
      </c>
      <c r="L70" s="115" t="str">
        <f t="shared" si="212"/>
        <v>Работал</v>
      </c>
      <c r="M70" s="115" t="str">
        <f t="shared" si="212"/>
        <v>Работал</v>
      </c>
      <c r="N70" s="115" t="str">
        <f t="shared" si="212"/>
        <v>Работал</v>
      </c>
      <c r="O70" s="115" t="str">
        <f t="shared" si="212"/>
        <v>Работал</v>
      </c>
      <c r="P70" s="115" t="str">
        <f t="shared" si="212"/>
        <v>Работал</v>
      </c>
      <c r="Q70" s="133" t="str">
        <f t="shared" si="212"/>
        <v/>
      </c>
      <c r="R70" s="133" t="str">
        <f t="shared" si="212"/>
        <v/>
      </c>
      <c r="S70" s="115" t="str">
        <f t="shared" si="212"/>
        <v>Работал</v>
      </c>
      <c r="T70" s="115" t="str">
        <f t="shared" si="212"/>
        <v>Работал</v>
      </c>
      <c r="U70" s="115" t="str">
        <f t="shared" si="212"/>
        <v>Работал</v>
      </c>
      <c r="V70" s="115" t="str">
        <f t="shared" si="212"/>
        <v>Работал</v>
      </c>
      <c r="W70" s="115" t="str">
        <f t="shared" si="212"/>
        <v>Работал</v>
      </c>
      <c r="X70" s="133"/>
      <c r="Y70" s="133"/>
      <c r="Z70" s="115" t="str">
        <f t="shared" si="213"/>
        <v>Работал</v>
      </c>
      <c r="AA70" s="115" t="str">
        <f t="shared" si="213"/>
        <v>Работал</v>
      </c>
      <c r="AB70" s="115" t="str">
        <f t="shared" si="213"/>
        <v>Работал</v>
      </c>
      <c r="AC70" s="115" t="str">
        <f t="shared" si="213"/>
        <v>Работал</v>
      </c>
      <c r="AD70" s="115" t="str">
        <f t="shared" si="213"/>
        <v>Работал</v>
      </c>
      <c r="AE70" s="133" t="str">
        <f t="shared" si="213"/>
        <v/>
      </c>
      <c r="AF70" s="133" t="str">
        <f t="shared" si="213"/>
        <v/>
      </c>
      <c r="AG70" s="115" t="str">
        <f t="shared" si="213"/>
        <v>Работал</v>
      </c>
      <c r="AH70" s="115"/>
      <c r="AI70" s="115"/>
      <c r="AJ70" s="115"/>
    </row>
    <row r="71">
      <c r="A71" s="108">
        <v>81</v>
      </c>
      <c r="B71" s="113" t="str">
        <f>VLOOKUP($A71,Сотрудники!$A$3:$L$1202,2,0)</f>
        <v xml:space="preserve">Александрова Кристина</v>
      </c>
      <c r="C71" s="113" t="str">
        <f>VLOOKUP($A71,Сотрудники!$A$3:$L$1202,8,0)</f>
        <v>Москва</v>
      </c>
      <c r="D71" s="133" t="str">
        <f t="shared" si="208"/>
        <v/>
      </c>
      <c r="E71" s="115" t="str">
        <f t="shared" si="212"/>
        <v>Работал</v>
      </c>
      <c r="F71" s="115" t="str">
        <f t="shared" si="212"/>
        <v>Работал</v>
      </c>
      <c r="G71" s="133" t="str">
        <f t="shared" si="212"/>
        <v/>
      </c>
      <c r="H71" s="115" t="str">
        <f t="shared" si="212"/>
        <v>Работал</v>
      </c>
      <c r="I71" s="115" t="str">
        <f t="shared" si="212"/>
        <v>Работал</v>
      </c>
      <c r="J71" s="133" t="str">
        <f t="shared" si="212"/>
        <v/>
      </c>
      <c r="K71" s="133" t="str">
        <f t="shared" si="212"/>
        <v/>
      </c>
      <c r="L71" s="115" t="str">
        <f t="shared" si="212"/>
        <v>Работал</v>
      </c>
      <c r="M71" s="115" t="str">
        <f t="shared" si="212"/>
        <v>Работал</v>
      </c>
      <c r="N71" s="115" t="str">
        <f t="shared" si="212"/>
        <v>Работал</v>
      </c>
      <c r="O71" s="115" t="str">
        <f t="shared" si="212"/>
        <v>Работал</v>
      </c>
      <c r="P71" s="115" t="str">
        <f t="shared" si="212"/>
        <v>Работал</v>
      </c>
      <c r="Q71" s="133" t="str">
        <f t="shared" si="212"/>
        <v/>
      </c>
      <c r="R71" s="133" t="str">
        <f t="shared" si="212"/>
        <v/>
      </c>
      <c r="S71" s="115" t="str">
        <f t="shared" si="212"/>
        <v>Работал</v>
      </c>
      <c r="T71" s="115" t="str">
        <f t="shared" si="212"/>
        <v>Работал</v>
      </c>
      <c r="U71" s="115" t="str">
        <f t="shared" si="212"/>
        <v>Работал</v>
      </c>
      <c r="V71" s="115" t="str">
        <f t="shared" si="212"/>
        <v>Работал</v>
      </c>
      <c r="W71" s="115" t="str">
        <f t="shared" si="212"/>
        <v>Работал</v>
      </c>
      <c r="X71" s="133"/>
      <c r="Y71" s="133"/>
      <c r="Z71" s="115" t="str">
        <f t="shared" si="213"/>
        <v>Работал</v>
      </c>
      <c r="AA71" s="115" t="str">
        <f t="shared" si="213"/>
        <v>Работал</v>
      </c>
      <c r="AB71" s="115" t="str">
        <f t="shared" si="213"/>
        <v>Работал</v>
      </c>
      <c r="AC71" s="115" t="str">
        <f t="shared" si="213"/>
        <v>Работал</v>
      </c>
      <c r="AD71" s="115" t="str">
        <f t="shared" si="213"/>
        <v>Работал</v>
      </c>
      <c r="AE71" s="133" t="str">
        <f t="shared" si="213"/>
        <v/>
      </c>
      <c r="AF71" s="133" t="str">
        <f t="shared" si="213"/>
        <v/>
      </c>
      <c r="AG71" s="115" t="str">
        <f t="shared" si="213"/>
        <v>Работал</v>
      </c>
      <c r="AH71" s="115"/>
      <c r="AI71" s="115"/>
      <c r="AJ71" s="115"/>
    </row>
    <row r="72">
      <c r="A72" s="108">
        <v>82</v>
      </c>
      <c r="B72" s="113" t="str">
        <f>VLOOKUP($A72,Сотрудники!$A$3:$L$1202,2,0)</f>
        <v xml:space="preserve">Крапивин Сергей</v>
      </c>
      <c r="C72" s="113" t="str">
        <f>VLOOKUP($A72,Сотрудники!$A$3:$L$1202,8,0)</f>
        <v>Краснодар</v>
      </c>
      <c r="D72" s="133" t="str">
        <f t="shared" si="208"/>
        <v/>
      </c>
      <c r="E72" s="115" t="str">
        <f t="shared" si="212"/>
        <v>Работал</v>
      </c>
      <c r="F72" s="115" t="str">
        <f t="shared" si="212"/>
        <v>Работал</v>
      </c>
      <c r="G72" s="133" t="str">
        <f t="shared" si="212"/>
        <v/>
      </c>
      <c r="H72" s="115" t="str">
        <f t="shared" si="212"/>
        <v>Работал</v>
      </c>
      <c r="I72" s="115" t="str">
        <f t="shared" si="212"/>
        <v>Работал</v>
      </c>
      <c r="J72" s="133" t="str">
        <f t="shared" si="212"/>
        <v/>
      </c>
      <c r="K72" s="133" t="str">
        <f t="shared" si="212"/>
        <v/>
      </c>
      <c r="L72" s="115" t="str">
        <f t="shared" si="212"/>
        <v>Работал</v>
      </c>
      <c r="M72" s="115" t="str">
        <f t="shared" si="212"/>
        <v>Работал</v>
      </c>
      <c r="N72" s="115" t="str">
        <f t="shared" si="212"/>
        <v>Работал</v>
      </c>
      <c r="O72" s="115" t="str">
        <f t="shared" si="212"/>
        <v>Работал</v>
      </c>
      <c r="P72" s="115" t="str">
        <f t="shared" si="212"/>
        <v>Работал</v>
      </c>
      <c r="Q72" s="133" t="str">
        <f t="shared" si="212"/>
        <v/>
      </c>
      <c r="R72" s="133" t="str">
        <f t="shared" si="212"/>
        <v/>
      </c>
      <c r="S72" s="115" t="str">
        <f t="shared" si="212"/>
        <v>Работал</v>
      </c>
      <c r="T72" s="115" t="str">
        <f t="shared" si="212"/>
        <v>Работал</v>
      </c>
      <c r="U72" s="115" t="str">
        <f t="shared" si="212"/>
        <v>Работал</v>
      </c>
      <c r="V72" s="115" t="str">
        <f t="shared" si="212"/>
        <v>Работал</v>
      </c>
      <c r="W72" s="115" t="str">
        <f t="shared" si="212"/>
        <v>Работал</v>
      </c>
      <c r="X72" s="133"/>
      <c r="Y72" s="133"/>
      <c r="Z72" s="115" t="str">
        <f t="shared" si="213"/>
        <v>Работал</v>
      </c>
      <c r="AA72" s="115" t="str">
        <f t="shared" si="213"/>
        <v>Работал</v>
      </c>
      <c r="AB72" s="115" t="str">
        <f t="shared" si="213"/>
        <v>Работал</v>
      </c>
      <c r="AC72" s="115" t="str">
        <f t="shared" si="213"/>
        <v>Работал</v>
      </c>
      <c r="AD72" s="115" t="str">
        <f t="shared" si="213"/>
        <v>Работал</v>
      </c>
      <c r="AE72" s="133" t="str">
        <f t="shared" si="213"/>
        <v/>
      </c>
      <c r="AF72" s="133" t="str">
        <f t="shared" si="213"/>
        <v/>
      </c>
      <c r="AG72" s="115" t="str">
        <f t="shared" si="213"/>
        <v>Работал</v>
      </c>
      <c r="AH72" s="115"/>
      <c r="AI72" s="115"/>
      <c r="AJ72" s="115"/>
    </row>
    <row r="73">
      <c r="A73" s="108">
        <v>84</v>
      </c>
      <c r="B73" s="113" t="str">
        <f>VLOOKUP($A73,Сотрудники!$A$3:$L$1202,2,0)</f>
        <v xml:space="preserve">Сабиров Артур</v>
      </c>
      <c r="C73" s="113" t="str">
        <f>VLOOKUP($A73,Сотрудники!$A$3:$L$1202,8,0)</f>
        <v>Казань</v>
      </c>
      <c r="D73" s="133" t="str">
        <f t="shared" si="208"/>
        <v/>
      </c>
      <c r="E73" s="115" t="str">
        <f t="shared" si="208"/>
        <v>Работал</v>
      </c>
      <c r="F73" s="115" t="str">
        <f t="shared" si="208"/>
        <v>Работал</v>
      </c>
      <c r="G73" s="133" t="str">
        <f t="shared" si="208"/>
        <v/>
      </c>
      <c r="H73" s="115" t="str">
        <f t="shared" si="208"/>
        <v>Работал</v>
      </c>
      <c r="I73" s="115" t="str">
        <f t="shared" si="208"/>
        <v>Работал</v>
      </c>
      <c r="J73" s="133" t="str">
        <f t="shared" si="208"/>
        <v/>
      </c>
      <c r="K73" s="133" t="str">
        <f t="shared" si="208"/>
        <v/>
      </c>
      <c r="L73" s="115" t="str">
        <f t="shared" si="208"/>
        <v>Работал</v>
      </c>
      <c r="M73" s="115" t="str">
        <f t="shared" si="208"/>
        <v>Работал</v>
      </c>
      <c r="N73" s="115" t="str">
        <f t="shared" si="208"/>
        <v>Работал</v>
      </c>
      <c r="O73" s="115" t="str">
        <f t="shared" si="208"/>
        <v>Работал</v>
      </c>
      <c r="P73" s="115" t="str">
        <f t="shared" si="208"/>
        <v>Работал</v>
      </c>
      <c r="Q73" s="133" t="str">
        <f t="shared" si="208"/>
        <v/>
      </c>
      <c r="R73" s="133" t="str">
        <f t="shared" si="208"/>
        <v/>
      </c>
      <c r="S73" s="115" t="str">
        <f t="shared" si="208"/>
        <v>Работал</v>
      </c>
      <c r="T73" s="115" t="str">
        <f t="shared" ref="T73:W73" si="214">IF(ISBLANK(T151),"",IF(T151=0,"Выходной",IF(T151&lt;&gt;0,"Работал","")))</f>
        <v>Работал</v>
      </c>
      <c r="U73" s="115" t="str">
        <f t="shared" si="214"/>
        <v>Работал</v>
      </c>
      <c r="V73" s="115" t="str">
        <f t="shared" si="214"/>
        <v>Работал</v>
      </c>
      <c r="W73" s="115" t="str">
        <f t="shared" si="214"/>
        <v>Работал</v>
      </c>
      <c r="X73" s="133"/>
      <c r="Y73" s="133"/>
      <c r="Z73" s="115" t="str">
        <f t="shared" si="213"/>
        <v>Работал</v>
      </c>
      <c r="AA73" s="115" t="str">
        <f t="shared" si="213"/>
        <v>Работал</v>
      </c>
      <c r="AB73" s="115" t="str">
        <f t="shared" si="213"/>
        <v>Работал</v>
      </c>
      <c r="AC73" s="115" t="str">
        <f t="shared" si="213"/>
        <v>Работал</v>
      </c>
      <c r="AD73" s="115" t="str">
        <f t="shared" si="213"/>
        <v>Работал</v>
      </c>
      <c r="AE73" s="133" t="str">
        <f t="shared" si="213"/>
        <v/>
      </c>
      <c r="AF73" s="133" t="str">
        <f t="shared" si="213"/>
        <v/>
      </c>
      <c r="AG73" s="115" t="str">
        <f t="shared" si="213"/>
        <v>Работал</v>
      </c>
      <c r="AH73" s="115"/>
      <c r="AI73" s="115"/>
      <c r="AJ73" s="115"/>
    </row>
    <row r="74">
      <c r="A74" s="108">
        <v>85</v>
      </c>
      <c r="B74" s="113" t="str">
        <f>VLOOKUP($A74,Сотрудники!$A$3:$L$1202,2,0)</f>
        <v xml:space="preserve">Рудаков Сергей</v>
      </c>
      <c r="C74" s="113" t="str">
        <f>VLOOKUP($A74,Сотрудники!$A$3:$L$1202,8,0)</f>
        <v>Москва</v>
      </c>
      <c r="D74" s="133" t="str">
        <f t="shared" si="208"/>
        <v/>
      </c>
      <c r="E74" s="115" t="str">
        <f t="shared" si="208"/>
        <v>Работал</v>
      </c>
      <c r="F74" s="115" t="str">
        <f t="shared" si="208"/>
        <v>Работал</v>
      </c>
      <c r="G74" s="133" t="str">
        <f t="shared" si="208"/>
        <v/>
      </c>
      <c r="H74" s="115" t="str">
        <f t="shared" si="208"/>
        <v>Работал</v>
      </c>
      <c r="I74" s="115" t="str">
        <f t="shared" si="208"/>
        <v>Работал</v>
      </c>
      <c r="J74" s="133" t="str">
        <f t="shared" si="208"/>
        <v/>
      </c>
      <c r="K74" s="133" t="str">
        <f t="shared" si="208"/>
        <v/>
      </c>
      <c r="L74" s="115" t="str">
        <f t="shared" si="208"/>
        <v>Работал</v>
      </c>
      <c r="M74" s="115" t="str">
        <f t="shared" si="208"/>
        <v>Работал</v>
      </c>
      <c r="N74" s="115" t="str">
        <f t="shared" si="208"/>
        <v>Работал</v>
      </c>
      <c r="O74" s="115" t="str">
        <f t="shared" si="208"/>
        <v>Работал</v>
      </c>
      <c r="P74" s="115" t="str">
        <f t="shared" si="208"/>
        <v>Работал</v>
      </c>
      <c r="Q74" s="133" t="str">
        <f t="shared" si="208"/>
        <v/>
      </c>
      <c r="R74" s="133" t="str">
        <f t="shared" si="208"/>
        <v/>
      </c>
      <c r="S74" s="115" t="str">
        <f t="shared" si="208"/>
        <v>Работал</v>
      </c>
      <c r="T74" s="115" t="str">
        <f t="shared" si="208"/>
        <v>Работал</v>
      </c>
      <c r="U74" s="115" t="str">
        <f t="shared" si="208"/>
        <v>Работал</v>
      </c>
      <c r="V74" s="115" t="str">
        <f t="shared" si="208"/>
        <v>Работал</v>
      </c>
      <c r="W74" s="115" t="str">
        <f t="shared" si="208"/>
        <v>Работал</v>
      </c>
      <c r="X74" s="133"/>
      <c r="Y74" s="133"/>
      <c r="Z74" s="115" t="str">
        <f t="shared" si="213"/>
        <v>Работал</v>
      </c>
      <c r="AA74" s="115" t="str">
        <f t="shared" si="213"/>
        <v>Работал</v>
      </c>
      <c r="AB74" s="115" t="str">
        <f t="shared" si="213"/>
        <v>Работал</v>
      </c>
      <c r="AC74" s="115" t="str">
        <f t="shared" si="213"/>
        <v>Работал</v>
      </c>
      <c r="AD74" s="115" t="str">
        <f t="shared" si="213"/>
        <v>Работал</v>
      </c>
      <c r="AE74" s="133" t="str">
        <f t="shared" si="213"/>
        <v/>
      </c>
      <c r="AF74" s="133" t="str">
        <f t="shared" si="213"/>
        <v/>
      </c>
      <c r="AG74" s="115" t="str">
        <f t="shared" si="213"/>
        <v>Работал</v>
      </c>
      <c r="AH74" s="115"/>
      <c r="AI74" s="115"/>
      <c r="AJ74" s="115"/>
    </row>
    <row r="75">
      <c r="A75" s="108">
        <v>86</v>
      </c>
      <c r="B75" s="113" t="str">
        <f>VLOOKUP($A75,Сотрудники!$A$3:$L$1202,2,0)</f>
        <v xml:space="preserve">Михеев Дмитрий</v>
      </c>
      <c r="C75" s="113" t="str">
        <f>VLOOKUP($A75,Сотрудники!$A$3:$L$1202,8,0)</f>
        <v>СПБ</v>
      </c>
      <c r="D75" s="133" t="str">
        <f t="shared" si="208"/>
        <v/>
      </c>
      <c r="E75" s="115" t="str">
        <f t="shared" si="208"/>
        <v/>
      </c>
      <c r="F75" s="115" t="str">
        <f t="shared" si="208"/>
        <v/>
      </c>
      <c r="G75" s="133" t="str">
        <f t="shared" si="208"/>
        <v/>
      </c>
      <c r="H75" s="115" t="str">
        <f t="shared" si="208"/>
        <v>Работал</v>
      </c>
      <c r="I75" s="115" t="str">
        <f t="shared" si="208"/>
        <v>Работал</v>
      </c>
      <c r="J75" s="133" t="str">
        <f t="shared" si="208"/>
        <v/>
      </c>
      <c r="K75" s="133" t="str">
        <f t="shared" si="208"/>
        <v/>
      </c>
      <c r="L75" s="115" t="str">
        <f t="shared" si="208"/>
        <v>Работал</v>
      </c>
      <c r="M75" s="115" t="str">
        <f t="shared" si="208"/>
        <v>Работал</v>
      </c>
      <c r="N75" s="115" t="str">
        <f t="shared" si="208"/>
        <v>Работал</v>
      </c>
      <c r="O75" s="115" t="str">
        <f t="shared" si="208"/>
        <v>Работал</v>
      </c>
      <c r="P75" s="115" t="str">
        <f t="shared" si="208"/>
        <v>Работал</v>
      </c>
      <c r="Q75" s="133" t="str">
        <f t="shared" si="208"/>
        <v/>
      </c>
      <c r="R75" s="133" t="str">
        <f t="shared" si="208"/>
        <v/>
      </c>
      <c r="S75" s="115" t="str">
        <f t="shared" si="208"/>
        <v>Работал</v>
      </c>
      <c r="T75" s="115" t="str">
        <f t="shared" si="208"/>
        <v>Работал</v>
      </c>
      <c r="U75" s="115" t="str">
        <f t="shared" si="208"/>
        <v>Работал</v>
      </c>
      <c r="V75" s="115" t="str">
        <f t="shared" si="208"/>
        <v>Работал</v>
      </c>
      <c r="W75" s="115" t="str">
        <f t="shared" si="208"/>
        <v>Работал</v>
      </c>
      <c r="X75" s="133"/>
      <c r="Y75" s="133"/>
      <c r="Z75" s="115" t="str">
        <f t="shared" si="213"/>
        <v>Работал</v>
      </c>
      <c r="AA75" s="115" t="str">
        <f t="shared" si="213"/>
        <v>Работал</v>
      </c>
      <c r="AB75" s="115" t="str">
        <f t="shared" si="213"/>
        <v>Работал</v>
      </c>
      <c r="AC75" s="115" t="str">
        <f t="shared" si="213"/>
        <v>Работал</v>
      </c>
      <c r="AD75" s="115" t="str">
        <f t="shared" si="213"/>
        <v>Работал</v>
      </c>
      <c r="AE75" s="133" t="str">
        <f t="shared" si="213"/>
        <v/>
      </c>
      <c r="AF75" s="133" t="str">
        <f t="shared" si="213"/>
        <v/>
      </c>
      <c r="AG75" s="115" t="str">
        <f t="shared" si="213"/>
        <v>Работал</v>
      </c>
      <c r="AH75" s="115"/>
      <c r="AI75" s="115"/>
      <c r="AJ75" s="115"/>
    </row>
    <row r="76">
      <c r="A76" s="108">
        <v>87</v>
      </c>
      <c r="B76" s="113" t="str">
        <f>VLOOKUP($A76,Сотрудники!$A$3:$L$1202,2,0)</f>
        <v xml:space="preserve">Борисова Алёна</v>
      </c>
      <c r="C76" s="113" t="str">
        <f>VLOOKUP($A76,Сотрудники!$A$3:$L$1202,8,0)</f>
        <v>Екатеринбург</v>
      </c>
      <c r="D76" s="133" t="str">
        <f t="shared" si="208"/>
        <v/>
      </c>
      <c r="E76" s="115" t="str">
        <f t="shared" si="208"/>
        <v/>
      </c>
      <c r="F76" s="115" t="str">
        <f t="shared" si="208"/>
        <v/>
      </c>
      <c r="G76" s="133" t="str">
        <f t="shared" si="208"/>
        <v/>
      </c>
      <c r="H76" s="115" t="str">
        <f t="shared" si="208"/>
        <v/>
      </c>
      <c r="I76" s="115" t="str">
        <f t="shared" si="208"/>
        <v/>
      </c>
      <c r="J76" s="133" t="str">
        <f t="shared" si="208"/>
        <v/>
      </c>
      <c r="K76" s="133" t="str">
        <f t="shared" si="208"/>
        <v/>
      </c>
      <c r="L76" s="115" t="str">
        <f t="shared" si="208"/>
        <v>Работал</v>
      </c>
      <c r="M76" s="115" t="str">
        <f t="shared" si="208"/>
        <v>Работал</v>
      </c>
      <c r="N76" s="115" t="str">
        <f t="shared" si="208"/>
        <v>Работал</v>
      </c>
      <c r="O76" s="115" t="str">
        <f t="shared" si="208"/>
        <v>Работал</v>
      </c>
      <c r="P76" s="115" t="str">
        <f t="shared" si="208"/>
        <v>Работал</v>
      </c>
      <c r="Q76" s="133" t="str">
        <f t="shared" si="208"/>
        <v/>
      </c>
      <c r="R76" s="133" t="str">
        <f t="shared" si="208"/>
        <v/>
      </c>
      <c r="S76" s="115" t="str">
        <f t="shared" si="208"/>
        <v>Работал</v>
      </c>
      <c r="T76" s="115" t="str">
        <f t="shared" si="208"/>
        <v>Работал</v>
      </c>
      <c r="U76" s="115" t="str">
        <f t="shared" si="208"/>
        <v>Работал</v>
      </c>
      <c r="V76" s="115" t="str">
        <f t="shared" si="208"/>
        <v>Работал</v>
      </c>
      <c r="W76" s="115" t="str">
        <f t="shared" si="208"/>
        <v>Работал</v>
      </c>
      <c r="X76" s="133"/>
      <c r="Y76" s="133"/>
      <c r="Z76" s="115" t="str">
        <f t="shared" si="213"/>
        <v>Работал</v>
      </c>
      <c r="AA76" s="115" t="str">
        <f t="shared" si="213"/>
        <v>Работал</v>
      </c>
      <c r="AB76" s="115" t="str">
        <f t="shared" si="213"/>
        <v>Работал</v>
      </c>
      <c r="AC76" s="115" t="str">
        <f t="shared" si="213"/>
        <v>Работал</v>
      </c>
      <c r="AD76" s="115" t="str">
        <f t="shared" si="213"/>
        <v>Работал</v>
      </c>
      <c r="AE76" s="133" t="str">
        <f t="shared" si="213"/>
        <v/>
      </c>
      <c r="AF76" s="133" t="str">
        <f t="shared" si="213"/>
        <v/>
      </c>
      <c r="AG76" s="115" t="str">
        <f t="shared" si="213"/>
        <v>Работал</v>
      </c>
      <c r="AH76" s="115"/>
      <c r="AI76" s="115"/>
      <c r="AJ76" s="115"/>
    </row>
    <row r="77">
      <c r="A77" s="108">
        <v>88</v>
      </c>
      <c r="B77" s="113" t="str">
        <f>VLOOKUP($A77,Сотрудники!$A$3:$L$1202,2,0)</f>
        <v xml:space="preserve">Коурова Мария</v>
      </c>
      <c r="C77" s="113" t="str">
        <f>VLOOKUP($A77,Сотрудники!$A$3:$L$1202,8,0)</f>
        <v>Екатеринбург</v>
      </c>
      <c r="D77" s="133" t="str">
        <f t="shared" si="208"/>
        <v/>
      </c>
      <c r="E77" s="115" t="str">
        <f t="shared" si="208"/>
        <v/>
      </c>
      <c r="F77" s="115" t="str">
        <f t="shared" si="208"/>
        <v/>
      </c>
      <c r="G77" s="133" t="str">
        <f t="shared" si="208"/>
        <v/>
      </c>
      <c r="H77" s="115" t="str">
        <f t="shared" si="208"/>
        <v/>
      </c>
      <c r="I77" s="115" t="str">
        <f t="shared" si="208"/>
        <v/>
      </c>
      <c r="J77" s="133" t="str">
        <f t="shared" si="208"/>
        <v/>
      </c>
      <c r="K77" s="133" t="str">
        <f t="shared" si="208"/>
        <v/>
      </c>
      <c r="L77" s="115" t="str">
        <f t="shared" si="208"/>
        <v/>
      </c>
      <c r="M77" s="115" t="str">
        <f t="shared" si="208"/>
        <v/>
      </c>
      <c r="N77" s="115" t="str">
        <f t="shared" si="208"/>
        <v/>
      </c>
      <c r="O77" s="115" t="str">
        <f t="shared" si="208"/>
        <v/>
      </c>
      <c r="P77" s="115" t="str">
        <f t="shared" si="208"/>
        <v/>
      </c>
      <c r="Q77" s="133" t="str">
        <f t="shared" si="208"/>
        <v/>
      </c>
      <c r="R77" s="133" t="str">
        <f t="shared" si="208"/>
        <v/>
      </c>
      <c r="S77" s="115" t="str">
        <f t="shared" si="208"/>
        <v/>
      </c>
      <c r="T77" s="115" t="str">
        <f t="shared" si="208"/>
        <v/>
      </c>
      <c r="U77" s="115" t="str">
        <f t="shared" si="208"/>
        <v/>
      </c>
      <c r="V77" s="115" t="str">
        <f t="shared" si="208"/>
        <v/>
      </c>
      <c r="W77" s="115" t="str">
        <f t="shared" si="208"/>
        <v/>
      </c>
      <c r="X77" s="133"/>
      <c r="Y77" s="133"/>
      <c r="Z77" s="115" t="str">
        <f t="shared" si="213"/>
        <v>Работал</v>
      </c>
      <c r="AA77" s="115" t="str">
        <f t="shared" si="213"/>
        <v>Работал</v>
      </c>
      <c r="AB77" s="115" t="str">
        <f t="shared" si="213"/>
        <v>Работал</v>
      </c>
      <c r="AC77" s="115" t="str">
        <f t="shared" si="213"/>
        <v>Работал</v>
      </c>
      <c r="AD77" s="115" t="str">
        <f t="shared" si="213"/>
        <v>Работал</v>
      </c>
      <c r="AE77" s="133" t="str">
        <f t="shared" si="213"/>
        <v/>
      </c>
      <c r="AF77" s="133" t="str">
        <f t="shared" si="213"/>
        <v/>
      </c>
      <c r="AG77" s="115" t="str">
        <f t="shared" si="213"/>
        <v>Работал</v>
      </c>
      <c r="AH77" s="115"/>
      <c r="AI77" s="115"/>
      <c r="AJ77" s="115"/>
    </row>
    <row r="78">
      <c r="B78" s="116" t="s">
        <v>644</v>
      </c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>
      <c r="B79" s="117" t="s">
        <v>645</v>
      </c>
      <c r="C79" s="117" t="s">
        <v>646</v>
      </c>
      <c r="D79" s="116" t="s">
        <v>647</v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>
      <c r="B80" s="116"/>
      <c r="C80" s="118" t="s">
        <v>643</v>
      </c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16" t="s">
        <v>648</v>
      </c>
    </row>
    <row r="81">
      <c r="A81" s="113">
        <v>1</v>
      </c>
      <c r="B81" s="113" t="str">
        <f>VLOOKUP($A81,Сотрудники!$A$3:$L$1202,2,0)</f>
        <v xml:space="preserve">Кузьмин Антон</v>
      </c>
      <c r="C81" s="113" t="str">
        <f>VLOOKUP($A81,Сотрудники!$A$3:$L$1202,8,0)</f>
        <v>Москва</v>
      </c>
      <c r="D81" s="133"/>
      <c r="E81" s="115">
        <v>8</v>
      </c>
      <c r="F81" s="115">
        <v>7</v>
      </c>
      <c r="G81" s="133"/>
      <c r="H81" s="115">
        <v>8</v>
      </c>
      <c r="I81" s="115">
        <v>8</v>
      </c>
      <c r="J81" s="133"/>
      <c r="K81" s="133"/>
      <c r="L81" s="115">
        <v>8</v>
      </c>
      <c r="M81" s="115">
        <v>8</v>
      </c>
      <c r="N81" s="115">
        <v>8</v>
      </c>
      <c r="O81" s="115">
        <v>8</v>
      </c>
      <c r="P81" s="115">
        <v>8</v>
      </c>
      <c r="Q81" s="133"/>
      <c r="R81" s="133"/>
      <c r="S81" s="115">
        <v>8</v>
      </c>
      <c r="T81" s="115">
        <v>8</v>
      </c>
      <c r="U81" s="115">
        <v>8</v>
      </c>
      <c r="V81" s="115">
        <v>8</v>
      </c>
      <c r="W81" s="115">
        <v>8</v>
      </c>
      <c r="X81" s="133"/>
      <c r="Y81" s="133"/>
      <c r="Z81" s="115">
        <v>8</v>
      </c>
      <c r="AA81" s="115">
        <v>8</v>
      </c>
      <c r="AB81" s="115">
        <v>8</v>
      </c>
      <c r="AC81" s="115">
        <v>8</v>
      </c>
      <c r="AD81" s="115">
        <v>8</v>
      </c>
      <c r="AE81" s="133"/>
      <c r="AF81" s="133"/>
      <c r="AG81" s="115">
        <v>8</v>
      </c>
      <c r="AH81" s="115"/>
      <c r="AI81" s="115"/>
      <c r="AJ81" s="115"/>
      <c r="AK81" s="116">
        <f t="shared" ref="AK81:AK144" si="215">SUM(D81:AJ81)</f>
        <v>159</v>
      </c>
    </row>
    <row r="82">
      <c r="A82" s="113">
        <v>2</v>
      </c>
      <c r="B82" s="113" t="str">
        <f>VLOOKUP($A82,Сотрудники!$A$3:$L$1202,2,0)</f>
        <v xml:space="preserve">Крейнделин Борис </v>
      </c>
      <c r="C82" s="113" t="str">
        <f>VLOOKUP($A82,Сотрудники!$A$3:$L$1202,8,0)</f>
        <v>Москва</v>
      </c>
      <c r="D82" s="133"/>
      <c r="E82" s="115">
        <v>8</v>
      </c>
      <c r="F82" s="115">
        <v>7</v>
      </c>
      <c r="G82" s="133"/>
      <c r="H82" s="115">
        <v>8</v>
      </c>
      <c r="I82" s="115">
        <v>8</v>
      </c>
      <c r="J82" s="133"/>
      <c r="K82" s="133"/>
      <c r="L82" s="115">
        <v>8</v>
      </c>
      <c r="M82" s="115">
        <v>8</v>
      </c>
      <c r="N82" s="115">
        <v>8</v>
      </c>
      <c r="O82" s="115">
        <v>8</v>
      </c>
      <c r="P82" s="115">
        <v>8</v>
      </c>
      <c r="Q82" s="133"/>
      <c r="R82" s="133"/>
      <c r="S82" s="115">
        <v>8</v>
      </c>
      <c r="T82" s="115">
        <v>8</v>
      </c>
      <c r="U82" s="115">
        <v>8</v>
      </c>
      <c r="V82" s="115">
        <v>8</v>
      </c>
      <c r="W82" s="115">
        <v>8</v>
      </c>
      <c r="X82" s="133"/>
      <c r="Y82" s="133"/>
      <c r="Z82" s="115">
        <v>8</v>
      </c>
      <c r="AA82" s="115">
        <v>8</v>
      </c>
      <c r="AB82" s="115">
        <v>8</v>
      </c>
      <c r="AC82" s="115">
        <v>8</v>
      </c>
      <c r="AD82" s="115">
        <v>8</v>
      </c>
      <c r="AE82" s="133"/>
      <c r="AF82" s="133"/>
      <c r="AG82" s="115">
        <v>8</v>
      </c>
      <c r="AH82" s="115"/>
      <c r="AI82" s="115"/>
      <c r="AJ82" s="115"/>
      <c r="AK82" s="116">
        <f t="shared" si="215"/>
        <v>159</v>
      </c>
    </row>
    <row r="83">
      <c r="A83" s="113">
        <v>3</v>
      </c>
      <c r="B83" s="113" t="str">
        <f>VLOOKUP($A83,Сотрудники!$A$3:$L$1202,2,0)</f>
        <v xml:space="preserve">Асеев Феофан</v>
      </c>
      <c r="C83" s="113" t="str">
        <f>VLOOKUP($A83,Сотрудники!$A$3:$L$1202,8,0)</f>
        <v>Москва</v>
      </c>
      <c r="D83" s="133"/>
      <c r="E83" s="115">
        <v>8</v>
      </c>
      <c r="F83" s="115">
        <v>7</v>
      </c>
      <c r="G83" s="133"/>
      <c r="H83" s="115">
        <v>8</v>
      </c>
      <c r="I83" s="115">
        <v>8</v>
      </c>
      <c r="J83" s="133"/>
      <c r="K83" s="133"/>
      <c r="L83" s="115">
        <v>8</v>
      </c>
      <c r="M83" s="115">
        <v>8</v>
      </c>
      <c r="N83" s="115">
        <v>8</v>
      </c>
      <c r="O83" s="115">
        <v>8</v>
      </c>
      <c r="P83" s="115">
        <v>8</v>
      </c>
      <c r="Q83" s="133"/>
      <c r="R83" s="133"/>
      <c r="S83" s="115">
        <v>8</v>
      </c>
      <c r="T83" s="115">
        <v>8</v>
      </c>
      <c r="U83" s="115">
        <v>8</v>
      </c>
      <c r="V83" s="115">
        <v>8</v>
      </c>
      <c r="W83" s="115">
        <v>8</v>
      </c>
      <c r="X83" s="133"/>
      <c r="Y83" s="133"/>
      <c r="Z83" s="115">
        <v>8</v>
      </c>
      <c r="AA83" s="115">
        <v>8</v>
      </c>
      <c r="AB83" s="115">
        <v>8</v>
      </c>
      <c r="AC83" s="115">
        <v>8</v>
      </c>
      <c r="AD83" s="115">
        <v>8</v>
      </c>
      <c r="AE83" s="133"/>
      <c r="AF83" s="133"/>
      <c r="AG83" s="115">
        <v>8</v>
      </c>
      <c r="AH83" s="115"/>
      <c r="AI83" s="115"/>
      <c r="AJ83" s="115"/>
      <c r="AK83" s="116">
        <f t="shared" si="215"/>
        <v>159</v>
      </c>
    </row>
    <row r="84">
      <c r="A84" s="108">
        <v>5</v>
      </c>
      <c r="B84" s="113" t="str">
        <f>VLOOKUP($A84,Сотрудники!$A$3:$L$1202,2,0)</f>
        <v xml:space="preserve">Яковлев Дмитрий</v>
      </c>
      <c r="C84" s="113" t="str">
        <f>VLOOKUP($A84,Сотрудники!$A$3:$L$1202,8,0)</f>
        <v>Москва</v>
      </c>
      <c r="D84" s="133"/>
      <c r="E84" s="115">
        <v>8</v>
      </c>
      <c r="F84" s="115">
        <v>7</v>
      </c>
      <c r="G84" s="133"/>
      <c r="H84" s="115">
        <v>8</v>
      </c>
      <c r="I84" s="115">
        <v>8</v>
      </c>
      <c r="J84" s="133"/>
      <c r="K84" s="133"/>
      <c r="L84" s="115">
        <v>8</v>
      </c>
      <c r="M84" s="115">
        <v>8</v>
      </c>
      <c r="N84" s="115">
        <v>8</v>
      </c>
      <c r="O84" s="115">
        <v>8</v>
      </c>
      <c r="P84" s="115">
        <v>8</v>
      </c>
      <c r="Q84" s="133"/>
      <c r="R84" s="133"/>
      <c r="S84" s="115">
        <v>8</v>
      </c>
      <c r="T84" s="115">
        <v>8</v>
      </c>
      <c r="U84" s="115">
        <v>8</v>
      </c>
      <c r="V84" s="115">
        <v>8</v>
      </c>
      <c r="W84" s="115">
        <v>8</v>
      </c>
      <c r="X84" s="133"/>
      <c r="Y84" s="133"/>
      <c r="Z84" s="115">
        <v>8</v>
      </c>
      <c r="AA84" s="115">
        <v>8</v>
      </c>
      <c r="AB84" s="115">
        <v>8</v>
      </c>
      <c r="AC84" s="115">
        <v>8</v>
      </c>
      <c r="AD84" s="115">
        <v>8</v>
      </c>
      <c r="AE84" s="133"/>
      <c r="AF84" s="133"/>
      <c r="AG84" s="115">
        <v>8</v>
      </c>
      <c r="AH84" s="115"/>
      <c r="AI84" s="115"/>
      <c r="AJ84" s="115"/>
      <c r="AK84" s="116">
        <f t="shared" si="215"/>
        <v>159</v>
      </c>
    </row>
    <row r="85">
      <c r="A85" s="108">
        <v>8</v>
      </c>
      <c r="B85" s="113" t="str">
        <f>VLOOKUP($A85,Сотрудники!$A$3:$L$1202,2,0)</f>
        <v xml:space="preserve">Хохлова Крестина</v>
      </c>
      <c r="C85" s="113" t="str">
        <f>VLOOKUP($A85,Сотрудники!$A$3:$L$1202,8,0)</f>
        <v>Москва</v>
      </c>
      <c r="D85" s="133"/>
      <c r="E85" s="115">
        <v>8</v>
      </c>
      <c r="F85" s="115">
        <v>7</v>
      </c>
      <c r="G85" s="133"/>
      <c r="H85" s="115">
        <v>8</v>
      </c>
      <c r="I85" s="115">
        <v>8</v>
      </c>
      <c r="J85" s="133"/>
      <c r="K85" s="133"/>
      <c r="L85" s="115">
        <v>8</v>
      </c>
      <c r="M85" s="115">
        <v>8</v>
      </c>
      <c r="N85" s="115">
        <v>8</v>
      </c>
      <c r="O85" s="115">
        <v>8</v>
      </c>
      <c r="P85" s="115">
        <v>8</v>
      </c>
      <c r="Q85" s="133"/>
      <c r="R85" s="133"/>
      <c r="S85" s="115">
        <v>8</v>
      </c>
      <c r="T85" s="115">
        <v>8</v>
      </c>
      <c r="U85" s="115">
        <v>8</v>
      </c>
      <c r="V85" s="115">
        <v>8</v>
      </c>
      <c r="W85" s="115">
        <v>8</v>
      </c>
      <c r="X85" s="133"/>
      <c r="Y85" s="133"/>
      <c r="Z85" s="115">
        <v>8</v>
      </c>
      <c r="AA85" s="115">
        <v>8</v>
      </c>
      <c r="AB85" s="115">
        <v>8</v>
      </c>
      <c r="AC85" s="115">
        <v>8</v>
      </c>
      <c r="AD85" s="115">
        <v>8</v>
      </c>
      <c r="AE85" s="133"/>
      <c r="AF85" s="133"/>
      <c r="AG85" s="115">
        <v>8</v>
      </c>
      <c r="AH85" s="115"/>
      <c r="AI85" s="115"/>
      <c r="AJ85" s="115"/>
      <c r="AK85" s="116">
        <f t="shared" si="215"/>
        <v>159</v>
      </c>
    </row>
    <row r="86">
      <c r="A86" s="108">
        <v>9</v>
      </c>
      <c r="B86" s="113" t="str">
        <f>VLOOKUP($A86,Сотрудники!$A$3:$L$1202,2,0)</f>
        <v xml:space="preserve">Пойш Виталий</v>
      </c>
      <c r="C86" s="113" t="str">
        <f>VLOOKUP($A86,Сотрудники!$A$3:$L$1202,8,0)</f>
        <v>Екатеринбург</v>
      </c>
      <c r="D86" s="133"/>
      <c r="E86" s="115">
        <v>8</v>
      </c>
      <c r="F86" s="115">
        <v>7</v>
      </c>
      <c r="G86" s="133"/>
      <c r="H86" s="115">
        <v>8</v>
      </c>
      <c r="I86" s="115">
        <v>8</v>
      </c>
      <c r="J86" s="133"/>
      <c r="K86" s="133"/>
      <c r="L86" s="115">
        <v>8</v>
      </c>
      <c r="M86" s="115">
        <v>8</v>
      </c>
      <c r="N86" s="115">
        <v>8</v>
      </c>
      <c r="O86" s="115">
        <v>8</v>
      </c>
      <c r="P86" s="115">
        <v>8</v>
      </c>
      <c r="Q86" s="133"/>
      <c r="R86" s="133"/>
      <c r="S86" s="115">
        <v>8</v>
      </c>
      <c r="T86" s="115">
        <v>8</v>
      </c>
      <c r="U86" s="115">
        <v>8</v>
      </c>
      <c r="V86" s="115">
        <v>8</v>
      </c>
      <c r="W86" s="115">
        <v>8</v>
      </c>
      <c r="X86" s="133">
        <v>8</v>
      </c>
      <c r="Y86" s="133"/>
      <c r="Z86" s="115">
        <v>8</v>
      </c>
      <c r="AA86" s="115">
        <v>8</v>
      </c>
      <c r="AB86" s="115">
        <v>8</v>
      </c>
      <c r="AC86" s="115">
        <v>8</v>
      </c>
      <c r="AD86" s="115">
        <v>8</v>
      </c>
      <c r="AE86" s="133"/>
      <c r="AF86" s="133"/>
      <c r="AG86" s="115">
        <v>8</v>
      </c>
      <c r="AH86" s="115"/>
      <c r="AI86" s="113"/>
      <c r="AJ86" s="113"/>
      <c r="AK86" s="116">
        <f t="shared" si="215"/>
        <v>167</v>
      </c>
    </row>
    <row r="87">
      <c r="A87" s="108">
        <v>10</v>
      </c>
      <c r="B87" s="113" t="str">
        <f>VLOOKUP($A87,Сотрудники!$A$3:$L$1202,2,0)</f>
        <v xml:space="preserve">Офицеров Дмитрий</v>
      </c>
      <c r="C87" s="113" t="str">
        <f>VLOOKUP($A87,Сотрудники!$A$3:$L$1202,8,0)</f>
        <v>СПБ</v>
      </c>
      <c r="D87" s="133"/>
      <c r="E87" s="115">
        <v>8</v>
      </c>
      <c r="F87" s="115">
        <v>7</v>
      </c>
      <c r="G87" s="133"/>
      <c r="H87" s="115">
        <v>8</v>
      </c>
      <c r="I87" s="115">
        <v>8</v>
      </c>
      <c r="J87" s="133"/>
      <c r="K87" s="133"/>
      <c r="L87" s="115">
        <v>8</v>
      </c>
      <c r="M87" s="115">
        <v>8</v>
      </c>
      <c r="N87" s="115">
        <v>8</v>
      </c>
      <c r="O87" s="115">
        <v>8</v>
      </c>
      <c r="P87" s="115">
        <v>8</v>
      </c>
      <c r="Q87" s="133"/>
      <c r="R87" s="133"/>
      <c r="S87" s="115">
        <v>8</v>
      </c>
      <c r="T87" s="115">
        <v>8</v>
      </c>
      <c r="U87" s="115">
        <v>8</v>
      </c>
      <c r="V87" s="115">
        <v>8</v>
      </c>
      <c r="W87" s="115">
        <v>8</v>
      </c>
      <c r="X87" s="133"/>
      <c r="Y87" s="133"/>
      <c r="Z87" s="115">
        <v>8</v>
      </c>
      <c r="AA87" s="115">
        <v>8</v>
      </c>
      <c r="AB87" s="115">
        <v>8</v>
      </c>
      <c r="AC87" s="115">
        <v>8</v>
      </c>
      <c r="AD87" s="115">
        <v>8</v>
      </c>
      <c r="AE87" s="133"/>
      <c r="AF87" s="133"/>
      <c r="AG87" s="115">
        <v>8</v>
      </c>
      <c r="AH87" s="115"/>
      <c r="AI87" s="113"/>
      <c r="AJ87" s="113"/>
      <c r="AK87" s="116">
        <f t="shared" si="215"/>
        <v>159</v>
      </c>
    </row>
    <row r="88">
      <c r="A88" s="108">
        <v>11</v>
      </c>
      <c r="B88" s="113" t="str">
        <f>VLOOKUP($A88,Сотрудники!$A$3:$L$1202,2,0)</f>
        <v xml:space="preserve">Муштекенов Тимур</v>
      </c>
      <c r="C88" s="113" t="str">
        <f>VLOOKUP($A88,Сотрудники!$A$3:$L$1202,8,0)</f>
        <v>СПБ</v>
      </c>
      <c r="D88" s="133"/>
      <c r="E88" s="115">
        <v>8</v>
      </c>
      <c r="F88" s="115">
        <v>7</v>
      </c>
      <c r="G88" s="133"/>
      <c r="H88" s="115">
        <v>8</v>
      </c>
      <c r="I88" s="115">
        <v>8</v>
      </c>
      <c r="J88" s="133"/>
      <c r="K88" s="133"/>
      <c r="L88" s="115">
        <v>8</v>
      </c>
      <c r="M88" s="115">
        <v>8</v>
      </c>
      <c r="N88" s="115">
        <v>8</v>
      </c>
      <c r="O88" s="115">
        <v>8</v>
      </c>
      <c r="P88" s="115">
        <v>8</v>
      </c>
      <c r="Q88" s="115">
        <v>8</v>
      </c>
      <c r="R88" s="115">
        <v>8</v>
      </c>
      <c r="S88" s="115">
        <v>0</v>
      </c>
      <c r="T88" s="115">
        <v>0</v>
      </c>
      <c r="U88" s="115">
        <v>0</v>
      </c>
      <c r="V88" s="115">
        <v>0</v>
      </c>
      <c r="W88" s="115">
        <v>0</v>
      </c>
      <c r="X88" s="133"/>
      <c r="Y88" s="133"/>
      <c r="Z88" s="115">
        <v>0</v>
      </c>
      <c r="AA88" s="115">
        <v>0</v>
      </c>
      <c r="AB88" s="115">
        <v>0</v>
      </c>
      <c r="AC88" s="115">
        <v>0</v>
      </c>
      <c r="AD88" s="115">
        <v>0</v>
      </c>
      <c r="AE88" s="133"/>
      <c r="AF88" s="133"/>
      <c r="AG88" s="115">
        <v>0</v>
      </c>
      <c r="AH88" s="115"/>
      <c r="AI88" s="113"/>
      <c r="AJ88" s="113"/>
      <c r="AK88" s="116">
        <f t="shared" si="215"/>
        <v>87</v>
      </c>
    </row>
    <row r="89">
      <c r="A89" s="108">
        <v>13</v>
      </c>
      <c r="B89" s="113" t="str">
        <f>VLOOKUP($A89,Сотрудники!$A$3:$L$1202,2,0)</f>
        <v xml:space="preserve">Богданов Михаил</v>
      </c>
      <c r="C89" s="113" t="str">
        <f>VLOOKUP($A89,Сотрудники!$A$3:$L$1202,8,0)</f>
        <v>СПБ</v>
      </c>
      <c r="D89" s="133"/>
      <c r="E89" s="115">
        <v>8</v>
      </c>
      <c r="F89" s="115">
        <v>7</v>
      </c>
      <c r="G89" s="133"/>
      <c r="H89" s="115">
        <v>8</v>
      </c>
      <c r="I89" s="115">
        <v>8</v>
      </c>
      <c r="J89" s="133"/>
      <c r="K89" s="133"/>
      <c r="L89" s="115">
        <v>8</v>
      </c>
      <c r="M89" s="115">
        <v>8</v>
      </c>
      <c r="N89" s="115">
        <v>8</v>
      </c>
      <c r="O89" s="115">
        <v>8</v>
      </c>
      <c r="P89" s="115">
        <v>8</v>
      </c>
      <c r="Q89" s="133"/>
      <c r="R89" s="133"/>
      <c r="S89" s="115">
        <v>8</v>
      </c>
      <c r="T89" s="115">
        <v>8</v>
      </c>
      <c r="U89" s="115">
        <v>8</v>
      </c>
      <c r="V89" s="115">
        <v>8</v>
      </c>
      <c r="W89" s="115">
        <v>8</v>
      </c>
      <c r="X89" s="133"/>
      <c r="Y89" s="133"/>
      <c r="Z89" s="115">
        <v>8</v>
      </c>
      <c r="AA89" s="115">
        <v>8</v>
      </c>
      <c r="AB89" s="115">
        <v>8</v>
      </c>
      <c r="AC89" s="115">
        <v>8</v>
      </c>
      <c r="AD89" s="115">
        <v>8</v>
      </c>
      <c r="AE89" s="133"/>
      <c r="AF89" s="133"/>
      <c r="AG89" s="115">
        <v>8</v>
      </c>
      <c r="AH89" s="115"/>
      <c r="AI89" s="113"/>
      <c r="AJ89" s="113"/>
      <c r="AK89" s="116">
        <f t="shared" si="215"/>
        <v>159</v>
      </c>
    </row>
    <row r="90">
      <c r="A90" s="108">
        <v>14</v>
      </c>
      <c r="B90" s="113" t="str">
        <f>VLOOKUP($A90,Сотрудники!$A$3:$L$1202,2,0)</f>
        <v xml:space="preserve">Смирнова Екатерина</v>
      </c>
      <c r="C90" s="113" t="str">
        <f>VLOOKUP($A90,Сотрудники!$A$3:$L$1202,8,0)</f>
        <v>Москва</v>
      </c>
      <c r="D90" s="133">
        <v>0</v>
      </c>
      <c r="E90" s="115">
        <v>0</v>
      </c>
      <c r="F90" s="115">
        <v>0</v>
      </c>
      <c r="G90" s="133"/>
      <c r="H90" s="115">
        <v>8</v>
      </c>
      <c r="I90" s="115">
        <v>8</v>
      </c>
      <c r="J90" s="133"/>
      <c r="K90" s="133"/>
      <c r="L90" s="115">
        <v>8</v>
      </c>
      <c r="M90" s="115">
        <v>8</v>
      </c>
      <c r="N90" s="115">
        <v>8</v>
      </c>
      <c r="O90" s="115">
        <v>8</v>
      </c>
      <c r="P90" s="115">
        <v>8</v>
      </c>
      <c r="Q90" s="133"/>
      <c r="R90" s="133"/>
      <c r="S90" s="115">
        <v>8</v>
      </c>
      <c r="T90" s="115">
        <v>8</v>
      </c>
      <c r="U90" s="115">
        <v>8</v>
      </c>
      <c r="V90" s="115">
        <v>8</v>
      </c>
      <c r="W90" s="115">
        <v>8</v>
      </c>
      <c r="X90" s="133"/>
      <c r="Y90" s="133"/>
      <c r="Z90" s="115">
        <v>8</v>
      </c>
      <c r="AA90" s="115">
        <v>8</v>
      </c>
      <c r="AB90" s="115">
        <v>8</v>
      </c>
      <c r="AC90" s="115">
        <v>8</v>
      </c>
      <c r="AD90" s="115">
        <v>8</v>
      </c>
      <c r="AE90" s="133"/>
      <c r="AF90" s="133"/>
      <c r="AG90" s="115">
        <v>8</v>
      </c>
      <c r="AH90" s="115"/>
      <c r="AI90" s="113"/>
      <c r="AJ90" s="113"/>
      <c r="AK90" s="116">
        <f t="shared" si="215"/>
        <v>144</v>
      </c>
    </row>
    <row r="91">
      <c r="A91" s="108">
        <v>15</v>
      </c>
      <c r="B91" s="113" t="str">
        <f>VLOOKUP($A91,Сотрудники!$A$3:$L$1202,2,0)</f>
        <v xml:space="preserve">Герасимова Елизавета</v>
      </c>
      <c r="C91" s="113" t="str">
        <f>VLOOKUP($A91,Сотрудники!$A$3:$L$1202,8,0)</f>
        <v>Москва</v>
      </c>
      <c r="D91" s="133"/>
      <c r="E91" s="115">
        <v>8</v>
      </c>
      <c r="F91" s="115">
        <v>7</v>
      </c>
      <c r="G91" s="133"/>
      <c r="H91" s="115">
        <v>8</v>
      </c>
      <c r="I91" s="115">
        <v>8</v>
      </c>
      <c r="J91" s="133"/>
      <c r="K91" s="133"/>
      <c r="L91" s="115">
        <v>8</v>
      </c>
      <c r="M91" s="115">
        <v>8</v>
      </c>
      <c r="N91" s="115">
        <v>8</v>
      </c>
      <c r="O91" s="115">
        <v>8</v>
      </c>
      <c r="P91" s="115">
        <v>8</v>
      </c>
      <c r="Q91" s="133"/>
      <c r="R91" s="133"/>
      <c r="S91" s="115">
        <v>8</v>
      </c>
      <c r="T91" s="115">
        <v>8</v>
      </c>
      <c r="U91" s="115">
        <v>8</v>
      </c>
      <c r="V91" s="115">
        <v>8</v>
      </c>
      <c r="W91" s="115">
        <v>8</v>
      </c>
      <c r="X91" s="133"/>
      <c r="Y91" s="133"/>
      <c r="Z91" s="115">
        <v>8</v>
      </c>
      <c r="AA91" s="115">
        <v>8</v>
      </c>
      <c r="AB91" s="115">
        <v>8</v>
      </c>
      <c r="AC91" s="115">
        <v>8</v>
      </c>
      <c r="AD91" s="115">
        <v>8</v>
      </c>
      <c r="AE91" s="133"/>
      <c r="AF91" s="133"/>
      <c r="AG91" s="115">
        <v>8</v>
      </c>
      <c r="AH91" s="115"/>
      <c r="AI91" s="113"/>
      <c r="AJ91" s="113"/>
      <c r="AK91" s="116">
        <f t="shared" si="215"/>
        <v>159</v>
      </c>
    </row>
    <row r="92">
      <c r="A92" s="108">
        <v>16</v>
      </c>
      <c r="B92" s="113" t="str">
        <f>VLOOKUP($A92,Сотрудники!$A$3:$L$1202,2,0)</f>
        <v xml:space="preserve">Абдуллаева Анжелика</v>
      </c>
      <c r="C92" s="113" t="str">
        <f>VLOOKUP($A92,Сотрудники!$A$3:$L$1202,8,0)</f>
        <v>Москва</v>
      </c>
      <c r="D92" s="133"/>
      <c r="E92" s="115">
        <v>8</v>
      </c>
      <c r="F92" s="115">
        <v>7</v>
      </c>
      <c r="G92" s="133"/>
      <c r="H92" s="115">
        <v>8</v>
      </c>
      <c r="I92" s="115">
        <v>8</v>
      </c>
      <c r="J92" s="133"/>
      <c r="K92" s="133"/>
      <c r="L92" s="115">
        <v>8</v>
      </c>
      <c r="M92" s="115">
        <v>8</v>
      </c>
      <c r="N92" s="115">
        <v>8</v>
      </c>
      <c r="O92" s="115">
        <v>8</v>
      </c>
      <c r="P92" s="115">
        <v>8</v>
      </c>
      <c r="Q92" s="133"/>
      <c r="R92" s="133"/>
      <c r="S92" s="115">
        <v>8</v>
      </c>
      <c r="T92" s="115">
        <v>8</v>
      </c>
      <c r="U92" s="115">
        <v>8</v>
      </c>
      <c r="V92" s="115">
        <v>8</v>
      </c>
      <c r="W92" s="115">
        <v>8</v>
      </c>
      <c r="X92" s="133"/>
      <c r="Y92" s="133"/>
      <c r="Z92" s="115">
        <v>8</v>
      </c>
      <c r="AA92" s="115">
        <v>8</v>
      </c>
      <c r="AB92" s="115">
        <v>8</v>
      </c>
      <c r="AC92" s="115">
        <v>8</v>
      </c>
      <c r="AD92" s="115">
        <v>8</v>
      </c>
      <c r="AE92" s="133"/>
      <c r="AF92" s="133"/>
      <c r="AG92" s="115">
        <v>8</v>
      </c>
      <c r="AH92" s="115"/>
      <c r="AI92" s="113"/>
      <c r="AJ92" s="113"/>
      <c r="AK92" s="116">
        <f t="shared" si="215"/>
        <v>159</v>
      </c>
    </row>
    <row r="93">
      <c r="A93" s="108">
        <v>17</v>
      </c>
      <c r="B93" s="113" t="str">
        <f>VLOOKUP($A93,Сотрудники!$A$3:$L$1202,2,0)</f>
        <v xml:space="preserve">Наймушин Евгений</v>
      </c>
      <c r="C93" s="113" t="str">
        <f>VLOOKUP($A93,Сотрудники!$A$3:$L$1202,8,0)</f>
        <v>Екатеринбург</v>
      </c>
      <c r="D93" s="133"/>
      <c r="E93" s="115">
        <v>8</v>
      </c>
      <c r="F93" s="115">
        <v>7</v>
      </c>
      <c r="G93" s="133"/>
      <c r="H93" s="115">
        <v>8</v>
      </c>
      <c r="I93" s="115">
        <v>8</v>
      </c>
      <c r="J93" s="133"/>
      <c r="K93" s="133"/>
      <c r="L93" s="115">
        <v>8</v>
      </c>
      <c r="M93" s="115">
        <v>8</v>
      </c>
      <c r="N93" s="115">
        <v>8</v>
      </c>
      <c r="O93" s="115">
        <v>8</v>
      </c>
      <c r="P93" s="115">
        <v>8</v>
      </c>
      <c r="Q93" s="133"/>
      <c r="R93" s="133"/>
      <c r="S93" s="115">
        <v>8</v>
      </c>
      <c r="T93" s="115">
        <v>8</v>
      </c>
      <c r="U93" s="115">
        <v>8</v>
      </c>
      <c r="V93" s="115">
        <v>8</v>
      </c>
      <c r="W93" s="115">
        <v>8</v>
      </c>
      <c r="X93" s="133"/>
      <c r="Y93" s="133"/>
      <c r="Z93" s="115">
        <v>8</v>
      </c>
      <c r="AA93" s="115">
        <v>8</v>
      </c>
      <c r="AB93" s="115">
        <v>8</v>
      </c>
      <c r="AC93" s="115">
        <v>8</v>
      </c>
      <c r="AD93" s="115">
        <v>8</v>
      </c>
      <c r="AE93" s="133"/>
      <c r="AF93" s="133"/>
      <c r="AG93" s="115">
        <v>8</v>
      </c>
      <c r="AH93" s="115"/>
      <c r="AI93" s="113"/>
      <c r="AJ93" s="113"/>
      <c r="AK93" s="116">
        <f t="shared" si="215"/>
        <v>159</v>
      </c>
    </row>
    <row r="94">
      <c r="A94" s="108">
        <v>19</v>
      </c>
      <c r="B94" s="113" t="str">
        <f>VLOOKUP($A94,Сотрудники!$A$3:$L$1202,2,0)</f>
        <v xml:space="preserve">Лопатин Максим</v>
      </c>
      <c r="C94" s="113" t="str">
        <f>VLOOKUP($A94,Сотрудники!$A$3:$L$1202,8,0)</f>
        <v>Москва</v>
      </c>
      <c r="D94" s="133"/>
      <c r="E94" s="115">
        <v>8</v>
      </c>
      <c r="F94" s="115">
        <v>7</v>
      </c>
      <c r="G94" s="133"/>
      <c r="H94" s="115">
        <v>8</v>
      </c>
      <c r="I94" s="115">
        <v>8</v>
      </c>
      <c r="J94" s="133"/>
      <c r="K94" s="133"/>
      <c r="L94" s="115">
        <v>8</v>
      </c>
      <c r="M94" s="115">
        <v>8</v>
      </c>
      <c r="N94" s="115">
        <v>8</v>
      </c>
      <c r="O94" s="115">
        <v>8</v>
      </c>
      <c r="P94" s="115">
        <v>8</v>
      </c>
      <c r="Q94" s="133"/>
      <c r="R94" s="133"/>
      <c r="S94" s="115">
        <v>8</v>
      </c>
      <c r="T94" s="115">
        <v>8</v>
      </c>
      <c r="U94" s="115">
        <v>8</v>
      </c>
      <c r="V94" s="115">
        <v>8</v>
      </c>
      <c r="W94" s="115">
        <v>8</v>
      </c>
      <c r="X94" s="133"/>
      <c r="Y94" s="133"/>
      <c r="Z94" s="115">
        <v>8</v>
      </c>
      <c r="AA94" s="115">
        <v>8</v>
      </c>
      <c r="AB94" s="115">
        <v>8</v>
      </c>
      <c r="AC94" s="115">
        <v>8</v>
      </c>
      <c r="AD94" s="115">
        <v>8</v>
      </c>
      <c r="AE94" s="133"/>
      <c r="AF94" s="133"/>
      <c r="AG94" s="115">
        <v>8</v>
      </c>
      <c r="AH94" s="115"/>
      <c r="AI94" s="113"/>
      <c r="AJ94" s="113"/>
      <c r="AK94" s="116">
        <f t="shared" si="215"/>
        <v>159</v>
      </c>
    </row>
    <row r="95">
      <c r="A95" s="108">
        <v>21</v>
      </c>
      <c r="B95" s="113" t="str">
        <f>VLOOKUP($A95,Сотрудники!$A$3:$L$1202,2,0)</f>
        <v xml:space="preserve">Шимберев Борис</v>
      </c>
      <c r="C95" s="113" t="str">
        <f>VLOOKUP($A95,Сотрудники!$A$3:$L$1202,8,0)</f>
        <v>СПБ</v>
      </c>
      <c r="D95" s="133"/>
      <c r="E95" s="115">
        <v>8</v>
      </c>
      <c r="F95" s="115">
        <v>7</v>
      </c>
      <c r="G95" s="133"/>
      <c r="H95" s="115">
        <v>8</v>
      </c>
      <c r="I95" s="115">
        <v>8</v>
      </c>
      <c r="J95" s="133"/>
      <c r="K95" s="133"/>
      <c r="L95" s="115">
        <v>8</v>
      </c>
      <c r="M95" s="115">
        <v>8</v>
      </c>
      <c r="N95" s="115">
        <v>8</v>
      </c>
      <c r="O95" s="115">
        <v>8</v>
      </c>
      <c r="P95" s="115">
        <v>8</v>
      </c>
      <c r="Q95" s="133"/>
      <c r="R95" s="133"/>
      <c r="S95" s="115">
        <v>8</v>
      </c>
      <c r="T95" s="115">
        <v>8</v>
      </c>
      <c r="U95" s="115">
        <v>8</v>
      </c>
      <c r="V95" s="115">
        <v>8</v>
      </c>
      <c r="W95" s="115">
        <v>8</v>
      </c>
      <c r="X95" s="133"/>
      <c r="Y95" s="133"/>
      <c r="Z95" s="115">
        <v>8</v>
      </c>
      <c r="AA95" s="115">
        <v>8</v>
      </c>
      <c r="AB95" s="115">
        <v>8</v>
      </c>
      <c r="AC95" s="115">
        <v>8</v>
      </c>
      <c r="AD95" s="115">
        <v>8</v>
      </c>
      <c r="AE95" s="133"/>
      <c r="AF95" s="133"/>
      <c r="AG95" s="115">
        <v>8</v>
      </c>
      <c r="AH95" s="115"/>
      <c r="AI95" s="113"/>
      <c r="AJ95" s="113"/>
      <c r="AK95" s="116">
        <f t="shared" si="215"/>
        <v>159</v>
      </c>
    </row>
    <row r="96">
      <c r="A96" s="108">
        <v>22</v>
      </c>
      <c r="B96" s="113" t="str">
        <f>VLOOKUP($A96,Сотрудники!$A$3:$L$1202,2,0)</f>
        <v xml:space="preserve">Виштак Татьяна</v>
      </c>
      <c r="C96" s="113" t="str">
        <f>VLOOKUP($A96,Сотрудники!$A$3:$L$1202,8,0)</f>
        <v>Москва</v>
      </c>
      <c r="D96" s="133"/>
      <c r="E96" s="115">
        <v>8</v>
      </c>
      <c r="F96" s="115">
        <v>7</v>
      </c>
      <c r="G96" s="133"/>
      <c r="H96" s="115">
        <v>8</v>
      </c>
      <c r="I96" s="115">
        <v>8</v>
      </c>
      <c r="J96" s="133"/>
      <c r="K96" s="133"/>
      <c r="L96" s="115">
        <v>8</v>
      </c>
      <c r="M96" s="115">
        <v>8</v>
      </c>
      <c r="N96" s="115">
        <v>8</v>
      </c>
      <c r="O96" s="115">
        <v>8</v>
      </c>
      <c r="P96" s="115">
        <v>8</v>
      </c>
      <c r="Q96" s="133"/>
      <c r="R96" s="133"/>
      <c r="S96" s="115">
        <v>8</v>
      </c>
      <c r="T96" s="115">
        <v>8</v>
      </c>
      <c r="U96" s="115">
        <v>8</v>
      </c>
      <c r="V96" s="115">
        <v>8</v>
      </c>
      <c r="W96" s="115">
        <v>8</v>
      </c>
      <c r="X96" s="133"/>
      <c r="Y96" s="133"/>
      <c r="Z96" s="115">
        <v>8</v>
      </c>
      <c r="AA96" s="115">
        <v>8</v>
      </c>
      <c r="AB96" s="115">
        <v>8</v>
      </c>
      <c r="AC96" s="115">
        <v>8</v>
      </c>
      <c r="AD96" s="115">
        <v>8</v>
      </c>
      <c r="AE96" s="133"/>
      <c r="AF96" s="133"/>
      <c r="AG96" s="115">
        <v>8</v>
      </c>
      <c r="AH96" s="115"/>
      <c r="AI96" s="113"/>
      <c r="AJ96" s="113"/>
      <c r="AK96" s="116">
        <f t="shared" si="215"/>
        <v>159</v>
      </c>
    </row>
    <row r="97">
      <c r="A97" s="108">
        <v>23</v>
      </c>
      <c r="B97" s="113" t="str">
        <f>VLOOKUP($A97,Сотрудники!$A$3:$L$1202,2,0)</f>
        <v xml:space="preserve">Путилов Александр</v>
      </c>
      <c r="C97" s="113" t="str">
        <f>VLOOKUP($A97,Сотрудники!$A$3:$L$1202,8,0)</f>
        <v>Екатеринбург</v>
      </c>
      <c r="D97" s="133"/>
      <c r="E97" s="115">
        <v>8</v>
      </c>
      <c r="F97" s="115">
        <v>7</v>
      </c>
      <c r="G97" s="133"/>
      <c r="H97" s="115">
        <v>8</v>
      </c>
      <c r="I97" s="115">
        <v>8</v>
      </c>
      <c r="J97" s="133"/>
      <c r="K97" s="133"/>
      <c r="L97" s="115">
        <v>8</v>
      </c>
      <c r="M97" s="115">
        <v>8</v>
      </c>
      <c r="N97" s="115">
        <v>8</v>
      </c>
      <c r="O97" s="115">
        <v>8</v>
      </c>
      <c r="P97" s="115">
        <v>8</v>
      </c>
      <c r="Q97" s="133"/>
      <c r="R97" s="133"/>
      <c r="S97" s="115">
        <v>8</v>
      </c>
      <c r="T97" s="115">
        <v>8</v>
      </c>
      <c r="U97" s="115">
        <v>8</v>
      </c>
      <c r="V97" s="115">
        <v>8</v>
      </c>
      <c r="W97" s="115">
        <v>8</v>
      </c>
      <c r="X97" s="133"/>
      <c r="Y97" s="133"/>
      <c r="Z97" s="115">
        <v>8</v>
      </c>
      <c r="AA97" s="115">
        <v>8</v>
      </c>
      <c r="AB97" s="115">
        <v>8</v>
      </c>
      <c r="AC97" s="115">
        <v>8</v>
      </c>
      <c r="AD97" s="115">
        <v>8</v>
      </c>
      <c r="AE97" s="133"/>
      <c r="AF97" s="133"/>
      <c r="AG97" s="115">
        <v>8</v>
      </c>
      <c r="AH97" s="115"/>
      <c r="AI97" s="113"/>
      <c r="AJ97" s="113"/>
      <c r="AK97" s="116">
        <f t="shared" si="215"/>
        <v>159</v>
      </c>
    </row>
    <row r="98">
      <c r="A98" s="108">
        <v>24</v>
      </c>
      <c r="B98" s="113" t="str">
        <f>VLOOKUP($A98,Сотрудники!$A$3:$L$1202,2,0)</f>
        <v xml:space="preserve">Цыганкова Анастасия</v>
      </c>
      <c r="C98" s="113" t="str">
        <f>VLOOKUP($A98,Сотрудники!$A$3:$L$1202,8,0)</f>
        <v>Москва</v>
      </c>
      <c r="D98" s="133"/>
      <c r="E98" s="115">
        <v>8</v>
      </c>
      <c r="F98" s="115">
        <v>7</v>
      </c>
      <c r="G98" s="133"/>
      <c r="H98" s="115">
        <v>8</v>
      </c>
      <c r="I98" s="115">
        <v>8</v>
      </c>
      <c r="J98" s="133"/>
      <c r="K98" s="133"/>
      <c r="L98" s="115">
        <v>8</v>
      </c>
      <c r="M98" s="115">
        <v>8</v>
      </c>
      <c r="N98" s="115">
        <v>8</v>
      </c>
      <c r="O98" s="115">
        <v>8</v>
      </c>
      <c r="P98" s="115">
        <v>8</v>
      </c>
      <c r="Q98" s="133"/>
      <c r="R98" s="133"/>
      <c r="S98" s="115">
        <v>8</v>
      </c>
      <c r="T98" s="115">
        <v>8</v>
      </c>
      <c r="U98" s="115">
        <v>8</v>
      </c>
      <c r="V98" s="115">
        <v>8</v>
      </c>
      <c r="W98" s="115">
        <v>8</v>
      </c>
      <c r="X98" s="133"/>
      <c r="Y98" s="133"/>
      <c r="Z98" s="115">
        <v>8</v>
      </c>
      <c r="AA98" s="115">
        <v>8</v>
      </c>
      <c r="AB98" s="115">
        <v>8</v>
      </c>
      <c r="AC98" s="115">
        <v>8</v>
      </c>
      <c r="AD98" s="115">
        <v>8</v>
      </c>
      <c r="AE98" s="133"/>
      <c r="AF98" s="133"/>
      <c r="AG98" s="115">
        <v>8</v>
      </c>
      <c r="AH98" s="115"/>
      <c r="AI98" s="113"/>
      <c r="AJ98" s="113"/>
      <c r="AK98" s="116">
        <f t="shared" si="215"/>
        <v>159</v>
      </c>
    </row>
    <row r="99">
      <c r="A99" s="108">
        <v>25</v>
      </c>
      <c r="B99" s="113" t="str">
        <f>VLOOKUP($A99,Сотрудники!$A$3:$L$1202,2,0)</f>
        <v xml:space="preserve">Беседин Игорь</v>
      </c>
      <c r="C99" s="113" t="str">
        <f>VLOOKUP($A99,Сотрудники!$A$3:$L$1202,8,0)</f>
        <v xml:space="preserve">Нижний Новгород</v>
      </c>
      <c r="D99" s="133"/>
      <c r="E99" s="115">
        <v>8</v>
      </c>
      <c r="F99" s="115">
        <v>7</v>
      </c>
      <c r="G99" s="133"/>
      <c r="H99" s="115">
        <v>8</v>
      </c>
      <c r="I99" s="115">
        <v>8</v>
      </c>
      <c r="J99" s="133"/>
      <c r="K99" s="133"/>
      <c r="L99" s="115">
        <v>8</v>
      </c>
      <c r="M99" s="115">
        <v>8</v>
      </c>
      <c r="N99" s="115">
        <v>8</v>
      </c>
      <c r="O99" s="115">
        <v>8</v>
      </c>
      <c r="P99" s="115">
        <v>8</v>
      </c>
      <c r="Q99" s="133"/>
      <c r="R99" s="133"/>
      <c r="S99" s="115">
        <v>8</v>
      </c>
      <c r="T99" s="115">
        <v>8</v>
      </c>
      <c r="U99" s="115">
        <v>8</v>
      </c>
      <c r="V99" s="115">
        <v>8</v>
      </c>
      <c r="W99" s="115">
        <v>8</v>
      </c>
      <c r="X99" s="133"/>
      <c r="Y99" s="133"/>
      <c r="Z99" s="115">
        <v>8</v>
      </c>
      <c r="AA99" s="115">
        <v>8</v>
      </c>
      <c r="AB99" s="115">
        <v>8</v>
      </c>
      <c r="AC99" s="115">
        <v>8</v>
      </c>
      <c r="AD99" s="115">
        <v>8</v>
      </c>
      <c r="AE99" s="133"/>
      <c r="AF99" s="133"/>
      <c r="AG99" s="115">
        <v>8</v>
      </c>
      <c r="AH99" s="115"/>
      <c r="AI99" s="113"/>
      <c r="AJ99" s="113"/>
      <c r="AK99" s="116">
        <f t="shared" si="215"/>
        <v>159</v>
      </c>
    </row>
    <row r="100">
      <c r="A100" s="108">
        <v>26</v>
      </c>
      <c r="B100" s="113" t="str">
        <f>VLOOKUP($A100,Сотрудники!$A$3:$L$1202,2,0)</f>
        <v xml:space="preserve">Молчанов Роман</v>
      </c>
      <c r="C100" s="113" t="str">
        <f>VLOOKUP($A100,Сотрудники!$A$3:$L$1202,8,0)</f>
        <v>Москва</v>
      </c>
      <c r="D100" s="133"/>
      <c r="E100" s="115">
        <v>8</v>
      </c>
      <c r="F100" s="115">
        <v>7</v>
      </c>
      <c r="G100" s="133"/>
      <c r="H100" s="115">
        <v>8</v>
      </c>
      <c r="I100" s="115">
        <v>8</v>
      </c>
      <c r="J100" s="133"/>
      <c r="K100" s="133"/>
      <c r="L100" s="115">
        <v>8</v>
      </c>
      <c r="M100" s="115">
        <v>8</v>
      </c>
      <c r="N100" s="115">
        <v>8</v>
      </c>
      <c r="O100" s="115">
        <v>8</v>
      </c>
      <c r="P100" s="115">
        <v>8</v>
      </c>
      <c r="Q100" s="133"/>
      <c r="R100" s="133"/>
      <c r="S100" s="115">
        <v>8</v>
      </c>
      <c r="T100" s="115">
        <v>8</v>
      </c>
      <c r="U100" s="115">
        <v>8</v>
      </c>
      <c r="V100" s="115">
        <v>8</v>
      </c>
      <c r="W100" s="115">
        <v>8</v>
      </c>
      <c r="X100" s="133"/>
      <c r="Y100" s="133"/>
      <c r="Z100" s="115">
        <v>8</v>
      </c>
      <c r="AA100" s="115">
        <v>8</v>
      </c>
      <c r="AB100" s="115">
        <v>8</v>
      </c>
      <c r="AC100" s="115">
        <v>8</v>
      </c>
      <c r="AD100" s="115">
        <v>8</v>
      </c>
      <c r="AE100" s="133"/>
      <c r="AF100" s="133"/>
      <c r="AG100" s="115">
        <v>8</v>
      </c>
      <c r="AH100" s="115"/>
      <c r="AI100" s="113"/>
      <c r="AJ100" s="113"/>
      <c r="AK100" s="116">
        <f t="shared" si="215"/>
        <v>159</v>
      </c>
    </row>
    <row r="101">
      <c r="A101" s="108">
        <v>27</v>
      </c>
      <c r="B101" s="113" t="str">
        <f>VLOOKUP($A101,Сотрудники!$A$3:$L$1202,2,0)</f>
        <v xml:space="preserve">Пузанов Андрей</v>
      </c>
      <c r="C101" s="113" t="str">
        <f>VLOOKUP($A101,Сотрудники!$A$3:$L$1202,8,0)</f>
        <v>Москва</v>
      </c>
      <c r="D101" s="133"/>
      <c r="E101" s="115">
        <v>8</v>
      </c>
      <c r="F101" s="115">
        <v>7</v>
      </c>
      <c r="G101" s="133"/>
      <c r="H101" s="115">
        <v>8</v>
      </c>
      <c r="I101" s="115">
        <v>8</v>
      </c>
      <c r="J101" s="133"/>
      <c r="K101" s="133"/>
      <c r="L101" s="115">
        <v>8</v>
      </c>
      <c r="M101" s="115">
        <v>8</v>
      </c>
      <c r="N101" s="115">
        <v>8</v>
      </c>
      <c r="O101" s="115">
        <v>8</v>
      </c>
      <c r="P101" s="115">
        <v>8</v>
      </c>
      <c r="Q101" s="133"/>
      <c r="R101" s="133"/>
      <c r="S101" s="115">
        <v>8</v>
      </c>
      <c r="T101" s="115">
        <v>8</v>
      </c>
      <c r="U101" s="115">
        <v>8</v>
      </c>
      <c r="V101" s="115">
        <v>8</v>
      </c>
      <c r="W101" s="115">
        <v>8</v>
      </c>
      <c r="X101" s="133"/>
      <c r="Y101" s="133"/>
      <c r="Z101" s="115">
        <v>8</v>
      </c>
      <c r="AA101" s="115">
        <v>8</v>
      </c>
      <c r="AB101" s="115">
        <v>8</v>
      </c>
      <c r="AC101" s="115">
        <v>8</v>
      </c>
      <c r="AD101" s="115">
        <v>8</v>
      </c>
      <c r="AE101" s="133"/>
      <c r="AF101" s="133"/>
      <c r="AG101" s="115">
        <v>8</v>
      </c>
      <c r="AH101" s="115"/>
      <c r="AI101" s="113"/>
      <c r="AJ101" s="113"/>
      <c r="AK101" s="116">
        <f t="shared" si="215"/>
        <v>159</v>
      </c>
    </row>
    <row r="102">
      <c r="A102" s="108">
        <v>28</v>
      </c>
      <c r="B102" s="113" t="str">
        <f>VLOOKUP($A102,Сотрудники!$A$3:$L$1202,2,0)</f>
        <v xml:space="preserve">Хотулев Дмитрий</v>
      </c>
      <c r="C102" s="113" t="str">
        <f>VLOOKUP($A102,Сотрудники!$A$3:$L$1202,8,0)</f>
        <v>Саратов</v>
      </c>
      <c r="D102" s="133"/>
      <c r="E102" s="115">
        <v>8</v>
      </c>
      <c r="F102" s="115">
        <v>7</v>
      </c>
      <c r="G102" s="133"/>
      <c r="H102" s="115">
        <v>8</v>
      </c>
      <c r="I102" s="115">
        <v>8</v>
      </c>
      <c r="J102" s="133"/>
      <c r="K102" s="133"/>
      <c r="L102" s="115">
        <v>8</v>
      </c>
      <c r="M102" s="115">
        <v>8</v>
      </c>
      <c r="N102" s="115">
        <v>8</v>
      </c>
      <c r="O102" s="115">
        <v>8</v>
      </c>
      <c r="P102" s="115">
        <v>8</v>
      </c>
      <c r="Q102" s="133"/>
      <c r="R102" s="133"/>
      <c r="S102" s="115">
        <v>8</v>
      </c>
      <c r="T102" s="115">
        <v>8</v>
      </c>
      <c r="U102" s="115">
        <v>8</v>
      </c>
      <c r="V102" s="115">
        <v>8</v>
      </c>
      <c r="W102" s="115">
        <v>8</v>
      </c>
      <c r="X102" s="133"/>
      <c r="Y102" s="133"/>
      <c r="Z102" s="115">
        <v>8</v>
      </c>
      <c r="AA102" s="115">
        <v>8</v>
      </c>
      <c r="AB102" s="115">
        <v>8</v>
      </c>
      <c r="AC102" s="115">
        <v>8</v>
      </c>
      <c r="AD102" s="115">
        <v>8</v>
      </c>
      <c r="AE102" s="133"/>
      <c r="AF102" s="133"/>
      <c r="AG102" s="115">
        <v>8</v>
      </c>
      <c r="AH102" s="115"/>
      <c r="AI102" s="113"/>
      <c r="AJ102" s="113"/>
      <c r="AK102" s="116">
        <f t="shared" si="215"/>
        <v>159</v>
      </c>
    </row>
    <row r="103">
      <c r="A103" s="108">
        <v>30</v>
      </c>
      <c r="B103" s="113" t="str">
        <f>VLOOKUP($A103,Сотрудники!$A$3:$L$1202,2,0)</f>
        <v xml:space="preserve">Тарасов Алексей</v>
      </c>
      <c r="C103" s="113" t="str">
        <f>VLOOKUP($A103,Сотрудники!$A$3:$L$1202,8,0)</f>
        <v>СПБ</v>
      </c>
      <c r="D103" s="133"/>
      <c r="E103" s="115">
        <v>8</v>
      </c>
      <c r="F103" s="115">
        <v>7</v>
      </c>
      <c r="G103" s="133"/>
      <c r="H103" s="115">
        <v>8</v>
      </c>
      <c r="I103" s="115">
        <v>8</v>
      </c>
      <c r="J103" s="133"/>
      <c r="K103" s="133"/>
      <c r="L103" s="115">
        <v>8</v>
      </c>
      <c r="M103" s="115">
        <v>8</v>
      </c>
      <c r="N103" s="115">
        <v>8</v>
      </c>
      <c r="O103" s="115">
        <v>8</v>
      </c>
      <c r="P103" s="115">
        <v>8</v>
      </c>
      <c r="Q103" s="133"/>
      <c r="R103" s="133"/>
      <c r="S103" s="115">
        <v>8</v>
      </c>
      <c r="T103" s="115">
        <v>8</v>
      </c>
      <c r="U103" s="115">
        <v>8</v>
      </c>
      <c r="V103" s="115">
        <v>8</v>
      </c>
      <c r="W103" s="115">
        <v>8</v>
      </c>
      <c r="X103" s="133"/>
      <c r="Y103" s="133"/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33"/>
      <c r="AF103" s="133"/>
      <c r="AG103" s="115">
        <v>8</v>
      </c>
      <c r="AH103" s="115"/>
      <c r="AI103" s="113"/>
      <c r="AJ103" s="113"/>
      <c r="AK103" s="116">
        <f t="shared" si="215"/>
        <v>119</v>
      </c>
    </row>
    <row r="104">
      <c r="A104" s="108">
        <v>31</v>
      </c>
      <c r="B104" s="113" t="str">
        <f>VLOOKUP($A104,Сотрудники!$A$3:$L$1202,2,0)</f>
        <v xml:space="preserve">Саринков Андрей</v>
      </c>
      <c r="C104" s="113" t="str">
        <f>VLOOKUP($A104,Сотрудники!$A$3:$L$1202,8,0)</f>
        <v>Москва</v>
      </c>
      <c r="D104" s="133"/>
      <c r="E104" s="115">
        <v>8</v>
      </c>
      <c r="F104" s="115">
        <v>7</v>
      </c>
      <c r="G104" s="133"/>
      <c r="H104" s="115">
        <v>8</v>
      </c>
      <c r="I104" s="115">
        <v>8</v>
      </c>
      <c r="J104" s="133"/>
      <c r="K104" s="133"/>
      <c r="L104" s="115">
        <v>8</v>
      </c>
      <c r="M104" s="115">
        <v>8</v>
      </c>
      <c r="N104" s="115">
        <v>8</v>
      </c>
      <c r="O104" s="115">
        <v>8</v>
      </c>
      <c r="P104" s="115">
        <v>8</v>
      </c>
      <c r="Q104" s="133"/>
      <c r="R104" s="133"/>
      <c r="S104" s="115">
        <v>8</v>
      </c>
      <c r="T104" s="115">
        <v>8</v>
      </c>
      <c r="U104" s="115">
        <v>8</v>
      </c>
      <c r="V104" s="115">
        <v>8</v>
      </c>
      <c r="W104" s="115">
        <v>8</v>
      </c>
      <c r="X104" s="133"/>
      <c r="Y104" s="133"/>
      <c r="Z104" s="115">
        <v>8</v>
      </c>
      <c r="AA104" s="115">
        <v>8</v>
      </c>
      <c r="AB104" s="115">
        <v>8</v>
      </c>
      <c r="AC104" s="115">
        <v>8</v>
      </c>
      <c r="AD104" s="115">
        <v>8</v>
      </c>
      <c r="AE104" s="133"/>
      <c r="AF104" s="133"/>
      <c r="AG104" s="115">
        <v>8</v>
      </c>
      <c r="AH104" s="115"/>
      <c r="AI104" s="113"/>
      <c r="AJ104" s="113"/>
      <c r="AK104" s="116">
        <f t="shared" si="215"/>
        <v>159</v>
      </c>
    </row>
    <row r="105">
      <c r="A105" s="108">
        <v>33</v>
      </c>
      <c r="B105" s="113" t="str">
        <f>VLOOKUP($A105,Сотрудники!$A$3:$L$1202,2,0)</f>
        <v xml:space="preserve">Киевский Сергей</v>
      </c>
      <c r="C105" s="113" t="str">
        <f>VLOOKUP($A105,Сотрудники!$A$3:$L$1202,8,0)</f>
        <v>Москва</v>
      </c>
      <c r="D105" s="133"/>
      <c r="E105" s="115">
        <v>8</v>
      </c>
      <c r="F105" s="115">
        <v>7</v>
      </c>
      <c r="G105" s="133"/>
      <c r="H105" s="115">
        <v>8</v>
      </c>
      <c r="I105" s="115">
        <v>8</v>
      </c>
      <c r="J105" s="133"/>
      <c r="K105" s="133"/>
      <c r="L105" s="115">
        <v>8</v>
      </c>
      <c r="M105" s="115">
        <v>8</v>
      </c>
      <c r="N105" s="115">
        <v>8</v>
      </c>
      <c r="O105" s="115">
        <v>8</v>
      </c>
      <c r="P105" s="115">
        <v>8</v>
      </c>
      <c r="Q105" s="133"/>
      <c r="R105" s="133"/>
      <c r="S105" s="115">
        <v>8</v>
      </c>
      <c r="T105" s="115">
        <v>8</v>
      </c>
      <c r="U105" s="115">
        <v>8</v>
      </c>
      <c r="V105" s="115">
        <v>8</v>
      </c>
      <c r="W105" s="115">
        <v>8</v>
      </c>
      <c r="X105" s="133"/>
      <c r="Y105" s="133"/>
      <c r="Z105" s="115">
        <v>8</v>
      </c>
      <c r="AA105" s="115">
        <v>8</v>
      </c>
      <c r="AB105" s="115">
        <v>8</v>
      </c>
      <c r="AC105" s="115">
        <v>8</v>
      </c>
      <c r="AD105" s="115">
        <v>8</v>
      </c>
      <c r="AE105" s="133"/>
      <c r="AF105" s="133"/>
      <c r="AG105" s="115">
        <v>8</v>
      </c>
      <c r="AH105" s="115"/>
      <c r="AI105" s="113"/>
      <c r="AJ105" s="113"/>
      <c r="AK105" s="116">
        <f t="shared" si="215"/>
        <v>159</v>
      </c>
    </row>
    <row r="106">
      <c r="A106" s="108">
        <v>35</v>
      </c>
      <c r="B106" s="113" t="str">
        <f>VLOOKUP($A106,Сотрудники!$A$3:$L$1202,2,0)</f>
        <v xml:space="preserve">Дмитриев Николай</v>
      </c>
      <c r="C106" s="113" t="str">
        <f>VLOOKUP($A106,Сотрудники!$A$3:$L$1202,8,0)</f>
        <v>Москва</v>
      </c>
      <c r="D106" s="133"/>
      <c r="E106" s="115">
        <v>8</v>
      </c>
      <c r="F106" s="115">
        <v>7</v>
      </c>
      <c r="G106" s="133"/>
      <c r="H106" s="115">
        <v>8</v>
      </c>
      <c r="I106" s="115">
        <v>0</v>
      </c>
      <c r="J106" s="133">
        <v>0</v>
      </c>
      <c r="K106" s="133">
        <v>0</v>
      </c>
      <c r="L106" s="115">
        <v>0</v>
      </c>
      <c r="M106" s="115">
        <v>0</v>
      </c>
      <c r="N106" s="115">
        <v>0</v>
      </c>
      <c r="O106" s="115">
        <v>0</v>
      </c>
      <c r="P106" s="115">
        <v>0</v>
      </c>
      <c r="Q106" s="133">
        <v>0</v>
      </c>
      <c r="R106" s="133">
        <v>0</v>
      </c>
      <c r="S106" s="115">
        <v>0</v>
      </c>
      <c r="T106" s="115">
        <v>0</v>
      </c>
      <c r="U106" s="115">
        <v>0</v>
      </c>
      <c r="V106" s="115">
        <v>0</v>
      </c>
      <c r="W106" s="115">
        <v>8</v>
      </c>
      <c r="X106" s="133"/>
      <c r="Y106" s="133"/>
      <c r="Z106" s="115">
        <v>8</v>
      </c>
      <c r="AA106" s="115">
        <v>8</v>
      </c>
      <c r="AB106" s="115">
        <v>8</v>
      </c>
      <c r="AC106" s="115">
        <v>8</v>
      </c>
      <c r="AD106" s="115">
        <v>8</v>
      </c>
      <c r="AE106" s="133"/>
      <c r="AF106" s="133"/>
      <c r="AG106" s="115">
        <v>8</v>
      </c>
      <c r="AH106" s="115"/>
      <c r="AI106" s="113"/>
      <c r="AJ106" s="113"/>
      <c r="AK106" s="116">
        <f t="shared" si="215"/>
        <v>79</v>
      </c>
    </row>
    <row r="107">
      <c r="A107" s="108">
        <v>36</v>
      </c>
      <c r="B107" s="113" t="str">
        <f>VLOOKUP($A107,Сотрудники!$A$3:$L$1202,2,0)</f>
        <v xml:space="preserve">Юркин Николай</v>
      </c>
      <c r="C107" s="113" t="str">
        <f>VLOOKUP($A107,Сотрудники!$A$3:$L$1202,8,0)</f>
        <v>Москва</v>
      </c>
      <c r="D107" s="133"/>
      <c r="E107" s="115">
        <v>8</v>
      </c>
      <c r="F107" s="115">
        <v>7</v>
      </c>
      <c r="G107" s="133"/>
      <c r="H107" s="115">
        <v>8</v>
      </c>
      <c r="I107" s="115">
        <v>8</v>
      </c>
      <c r="J107" s="133"/>
      <c r="K107" s="133"/>
      <c r="L107" s="115">
        <v>8</v>
      </c>
      <c r="M107" s="115">
        <v>8</v>
      </c>
      <c r="N107" s="115">
        <v>8</v>
      </c>
      <c r="O107" s="115">
        <v>8</v>
      </c>
      <c r="P107" s="115">
        <v>8</v>
      </c>
      <c r="Q107" s="133"/>
      <c r="R107" s="133"/>
      <c r="S107" s="115">
        <v>8</v>
      </c>
      <c r="T107" s="115">
        <v>8</v>
      </c>
      <c r="U107" s="115">
        <v>8</v>
      </c>
      <c r="V107" s="115">
        <v>8</v>
      </c>
      <c r="W107" s="115">
        <v>8</v>
      </c>
      <c r="X107" s="133"/>
      <c r="Y107" s="133"/>
      <c r="Z107" s="115">
        <v>8</v>
      </c>
      <c r="AA107" s="115">
        <v>8</v>
      </c>
      <c r="AB107" s="115">
        <v>8</v>
      </c>
      <c r="AC107" s="115">
        <v>8</v>
      </c>
      <c r="AD107" s="115">
        <v>8</v>
      </c>
      <c r="AE107" s="133"/>
      <c r="AF107" s="133"/>
      <c r="AG107" s="115">
        <v>8</v>
      </c>
      <c r="AH107" s="115"/>
      <c r="AI107" s="113"/>
      <c r="AJ107" s="113"/>
      <c r="AK107" s="116">
        <f t="shared" si="215"/>
        <v>159</v>
      </c>
    </row>
    <row r="108">
      <c r="A108" s="108">
        <v>37</v>
      </c>
      <c r="B108" s="113" t="str">
        <f>VLOOKUP($A108,Сотрудники!$A$3:$L$1202,2,0)</f>
        <v xml:space="preserve">Ионов Евгений</v>
      </c>
      <c r="C108" s="113" t="str">
        <f>VLOOKUP($A108,Сотрудники!$A$3:$L$1202,8,0)</f>
        <v>Москва</v>
      </c>
      <c r="D108" s="133"/>
      <c r="E108" s="115">
        <v>8</v>
      </c>
      <c r="F108" s="115">
        <v>7</v>
      </c>
      <c r="G108" s="133"/>
      <c r="H108" s="115">
        <v>8</v>
      </c>
      <c r="I108" s="115">
        <v>8</v>
      </c>
      <c r="J108" s="133"/>
      <c r="K108" s="133"/>
      <c r="L108" s="115">
        <v>8</v>
      </c>
      <c r="M108" s="115">
        <v>8</v>
      </c>
      <c r="N108" s="115">
        <v>8</v>
      </c>
      <c r="O108" s="115">
        <v>8</v>
      </c>
      <c r="P108" s="115">
        <v>8</v>
      </c>
      <c r="Q108" s="133"/>
      <c r="R108" s="133"/>
      <c r="S108" s="115">
        <v>8</v>
      </c>
      <c r="T108" s="115">
        <v>8</v>
      </c>
      <c r="U108" s="115">
        <v>8</v>
      </c>
      <c r="V108" s="115">
        <v>8</v>
      </c>
      <c r="W108" s="115">
        <v>8</v>
      </c>
      <c r="X108" s="133"/>
      <c r="Y108" s="133"/>
      <c r="Z108" s="115">
        <v>8</v>
      </c>
      <c r="AA108" s="115">
        <v>8</v>
      </c>
      <c r="AB108" s="115">
        <v>8</v>
      </c>
      <c r="AC108" s="115">
        <v>8</v>
      </c>
      <c r="AD108" s="115">
        <v>8</v>
      </c>
      <c r="AE108" s="133"/>
      <c r="AF108" s="133"/>
      <c r="AG108" s="115">
        <v>8</v>
      </c>
      <c r="AH108" s="115"/>
      <c r="AI108" s="113"/>
      <c r="AJ108" s="113"/>
      <c r="AK108" s="116">
        <f t="shared" si="215"/>
        <v>159</v>
      </c>
    </row>
    <row r="109">
      <c r="A109" s="108">
        <v>38</v>
      </c>
      <c r="B109" s="113" t="str">
        <f>VLOOKUP($A109,Сотрудники!$A$3:$L$1202,2,0)</f>
        <v xml:space="preserve">Передков Константин</v>
      </c>
      <c r="C109" s="113" t="str">
        <f>VLOOKUP($A109,Сотрудники!$A$3:$L$1202,8,0)</f>
        <v>Москва</v>
      </c>
      <c r="D109" s="133"/>
      <c r="E109" s="115">
        <v>8</v>
      </c>
      <c r="F109" s="115">
        <v>7</v>
      </c>
      <c r="G109" s="133"/>
      <c r="H109" s="115">
        <v>8</v>
      </c>
      <c r="I109" s="115">
        <v>8</v>
      </c>
      <c r="J109" s="133"/>
      <c r="K109" s="133"/>
      <c r="L109" s="115">
        <v>8</v>
      </c>
      <c r="M109" s="115">
        <v>8</v>
      </c>
      <c r="N109" s="115">
        <v>8</v>
      </c>
      <c r="O109" s="115">
        <v>8</v>
      </c>
      <c r="P109" s="115">
        <v>8</v>
      </c>
      <c r="Q109" s="133"/>
      <c r="R109" s="133"/>
      <c r="S109" s="115">
        <v>8</v>
      </c>
      <c r="T109" s="115">
        <v>8</v>
      </c>
      <c r="U109" s="115">
        <v>8</v>
      </c>
      <c r="V109" s="115">
        <v>8</v>
      </c>
      <c r="W109" s="115">
        <v>8</v>
      </c>
      <c r="X109" s="133"/>
      <c r="Y109" s="133"/>
      <c r="Z109" s="115">
        <v>8</v>
      </c>
      <c r="AA109" s="115">
        <v>8</v>
      </c>
      <c r="AB109" s="115">
        <v>8</v>
      </c>
      <c r="AC109" s="115">
        <v>8</v>
      </c>
      <c r="AD109" s="115">
        <v>8</v>
      </c>
      <c r="AE109" s="133"/>
      <c r="AF109" s="133"/>
      <c r="AG109" s="115">
        <v>8</v>
      </c>
      <c r="AH109" s="115"/>
      <c r="AI109" s="113"/>
      <c r="AJ109" s="113"/>
      <c r="AK109" s="116">
        <f t="shared" si="215"/>
        <v>159</v>
      </c>
    </row>
    <row r="110">
      <c r="A110" s="108">
        <v>40</v>
      </c>
      <c r="B110" s="113" t="str">
        <f>VLOOKUP($A110,Сотрудники!$A$3:$L$1202,2,0)</f>
        <v xml:space="preserve">Томских Виталий</v>
      </c>
      <c r="C110" s="113" t="str">
        <f>VLOOKUP($A110,Сотрудники!$A$3:$L$1202,8,0)</f>
        <v>Москва</v>
      </c>
      <c r="D110" s="133"/>
      <c r="E110" s="115">
        <v>8</v>
      </c>
      <c r="F110" s="115">
        <v>7</v>
      </c>
      <c r="G110" s="133"/>
      <c r="H110" s="115">
        <v>8</v>
      </c>
      <c r="I110" s="115">
        <v>8</v>
      </c>
      <c r="J110" s="133"/>
      <c r="K110" s="133"/>
      <c r="L110" s="115">
        <v>8</v>
      </c>
      <c r="M110" s="115">
        <v>8</v>
      </c>
      <c r="N110" s="115">
        <v>8</v>
      </c>
      <c r="O110" s="115">
        <v>8</v>
      </c>
      <c r="P110" s="115">
        <v>8</v>
      </c>
      <c r="Q110" s="133"/>
      <c r="R110" s="133"/>
      <c r="S110" s="115">
        <v>8</v>
      </c>
      <c r="T110" s="115">
        <v>8</v>
      </c>
      <c r="U110" s="115">
        <v>8</v>
      </c>
      <c r="V110" s="115">
        <v>8</v>
      </c>
      <c r="W110" s="115">
        <v>8</v>
      </c>
      <c r="X110" s="133"/>
      <c r="Y110" s="133"/>
      <c r="Z110" s="115">
        <v>8</v>
      </c>
      <c r="AA110" s="115">
        <v>8</v>
      </c>
      <c r="AB110" s="115">
        <v>8</v>
      </c>
      <c r="AC110" s="115">
        <v>8</v>
      </c>
      <c r="AD110" s="115">
        <v>8</v>
      </c>
      <c r="AE110" s="133"/>
      <c r="AF110" s="133"/>
      <c r="AG110" s="115">
        <v>8</v>
      </c>
      <c r="AH110" s="115"/>
      <c r="AI110" s="113"/>
      <c r="AJ110" s="113"/>
      <c r="AK110" s="116">
        <f t="shared" si="215"/>
        <v>159</v>
      </c>
    </row>
    <row r="111">
      <c r="A111" s="108">
        <v>41</v>
      </c>
      <c r="B111" s="113" t="str">
        <f>VLOOKUP($A111,Сотрудники!$A$3:$L$1202,2,0)</f>
        <v xml:space="preserve">Новиков Роман</v>
      </c>
      <c r="C111" s="113" t="str">
        <f>VLOOKUP($A111,Сотрудники!$A$3:$L$1202,8,0)</f>
        <v>Москва</v>
      </c>
      <c r="D111" s="133"/>
      <c r="E111" s="115">
        <v>8</v>
      </c>
      <c r="F111" s="115">
        <v>7</v>
      </c>
      <c r="G111" s="133"/>
      <c r="H111" s="115">
        <v>8</v>
      </c>
      <c r="I111" s="115">
        <v>8</v>
      </c>
      <c r="J111" s="133"/>
      <c r="K111" s="133"/>
      <c r="L111" s="115">
        <v>8</v>
      </c>
      <c r="M111" s="115">
        <v>8</v>
      </c>
      <c r="N111" s="115">
        <v>8</v>
      </c>
      <c r="O111" s="115">
        <v>8</v>
      </c>
      <c r="P111" s="115">
        <v>8</v>
      </c>
      <c r="Q111" s="133"/>
      <c r="R111" s="133"/>
      <c r="S111" s="115">
        <v>8</v>
      </c>
      <c r="T111" s="115">
        <v>8</v>
      </c>
      <c r="U111" s="115">
        <v>8</v>
      </c>
      <c r="V111" s="115">
        <v>8</v>
      </c>
      <c r="W111" s="115">
        <v>8</v>
      </c>
      <c r="X111" s="133"/>
      <c r="Y111" s="133"/>
      <c r="Z111" s="115">
        <v>8</v>
      </c>
      <c r="AA111" s="115">
        <v>8</v>
      </c>
      <c r="AB111" s="115">
        <v>8</v>
      </c>
      <c r="AC111" s="115">
        <v>8</v>
      </c>
      <c r="AD111" s="115">
        <v>8</v>
      </c>
      <c r="AE111" s="133"/>
      <c r="AF111" s="133"/>
      <c r="AG111" s="115">
        <v>8</v>
      </c>
      <c r="AH111" s="115"/>
      <c r="AI111" s="113"/>
      <c r="AJ111" s="113"/>
      <c r="AK111" s="116">
        <f t="shared" si="215"/>
        <v>159</v>
      </c>
    </row>
    <row r="112">
      <c r="A112" s="108">
        <v>42</v>
      </c>
      <c r="B112" s="113" t="str">
        <f>VLOOKUP($A112,Сотрудники!$A$3:$L$1202,2,0)</f>
        <v xml:space="preserve">Газизова Вероника</v>
      </c>
      <c r="C112" s="113" t="str">
        <f>VLOOKUP($A112,Сотрудники!$A$3:$L$1202,8,0)</f>
        <v>Москва</v>
      </c>
      <c r="D112" s="133"/>
      <c r="E112" s="115">
        <v>8</v>
      </c>
      <c r="F112" s="115">
        <v>7</v>
      </c>
      <c r="G112" s="133"/>
      <c r="H112" s="115">
        <v>8</v>
      </c>
      <c r="I112" s="115">
        <v>8</v>
      </c>
      <c r="J112" s="133"/>
      <c r="K112" s="133"/>
      <c r="L112" s="115">
        <v>8</v>
      </c>
      <c r="M112" s="115">
        <v>8</v>
      </c>
      <c r="N112" s="115">
        <v>8</v>
      </c>
      <c r="O112" s="115">
        <v>8</v>
      </c>
      <c r="P112" s="115">
        <v>8</v>
      </c>
      <c r="Q112" s="133"/>
      <c r="R112" s="133"/>
      <c r="S112" s="115">
        <v>8</v>
      </c>
      <c r="T112" s="115">
        <v>8</v>
      </c>
      <c r="U112" s="115">
        <v>8</v>
      </c>
      <c r="V112" s="115">
        <v>8</v>
      </c>
      <c r="W112" s="115">
        <v>8</v>
      </c>
      <c r="X112" s="133"/>
      <c r="Y112" s="133"/>
      <c r="Z112" s="115">
        <v>8</v>
      </c>
      <c r="AA112" s="115">
        <v>8</v>
      </c>
      <c r="AB112" s="115">
        <v>8</v>
      </c>
      <c r="AC112" s="115">
        <v>8</v>
      </c>
      <c r="AD112" s="115">
        <v>8</v>
      </c>
      <c r="AE112" s="133"/>
      <c r="AF112" s="133"/>
      <c r="AG112" s="115">
        <v>8</v>
      </c>
      <c r="AH112" s="115"/>
      <c r="AI112" s="113"/>
      <c r="AJ112" s="113"/>
      <c r="AK112" s="116">
        <f t="shared" si="215"/>
        <v>159</v>
      </c>
    </row>
    <row r="113">
      <c r="A113" s="108">
        <v>43</v>
      </c>
      <c r="B113" s="113" t="str">
        <f>VLOOKUP($A113,Сотрудники!$A$3:$L$1202,2,0)</f>
        <v xml:space="preserve">Титова Наталия</v>
      </c>
      <c r="C113" s="113" t="str">
        <f>VLOOKUP($A113,Сотрудники!$A$3:$L$1202,8,0)</f>
        <v>Москва</v>
      </c>
      <c r="D113" s="133"/>
      <c r="E113" s="115">
        <v>8</v>
      </c>
      <c r="F113" s="115">
        <v>7</v>
      </c>
      <c r="G113" s="133"/>
      <c r="H113" s="115">
        <v>8</v>
      </c>
      <c r="I113" s="115">
        <v>8</v>
      </c>
      <c r="J113" s="133"/>
      <c r="K113" s="133"/>
      <c r="L113" s="115">
        <v>8</v>
      </c>
      <c r="M113" s="115">
        <v>8</v>
      </c>
      <c r="N113" s="115">
        <v>8</v>
      </c>
      <c r="O113" s="115">
        <v>8</v>
      </c>
      <c r="P113" s="115">
        <v>8</v>
      </c>
      <c r="Q113" s="133"/>
      <c r="R113" s="133"/>
      <c r="S113" s="115">
        <v>8</v>
      </c>
      <c r="T113" s="115">
        <v>8</v>
      </c>
      <c r="U113" s="115">
        <v>8</v>
      </c>
      <c r="V113" s="115">
        <v>8</v>
      </c>
      <c r="W113" s="115">
        <v>8</v>
      </c>
      <c r="X113" s="133"/>
      <c r="Y113" s="133"/>
      <c r="Z113" s="115">
        <v>8</v>
      </c>
      <c r="AA113" s="115">
        <v>8</v>
      </c>
      <c r="AB113" s="115">
        <v>8</v>
      </c>
      <c r="AC113" s="115">
        <v>8</v>
      </c>
      <c r="AD113" s="115">
        <v>8</v>
      </c>
      <c r="AE113" s="133"/>
      <c r="AF113" s="133"/>
      <c r="AG113" s="115">
        <v>8</v>
      </c>
      <c r="AH113" s="115"/>
      <c r="AI113" s="113"/>
      <c r="AJ113" s="113"/>
      <c r="AK113" s="116">
        <f t="shared" si="215"/>
        <v>159</v>
      </c>
    </row>
    <row r="114">
      <c r="A114" s="108">
        <v>44</v>
      </c>
      <c r="B114" s="113" t="str">
        <f>VLOOKUP($A114,Сотрудники!$A$3:$L$1202,2,0)</f>
        <v xml:space="preserve">Роман Иван</v>
      </c>
      <c r="C114" s="113" t="str">
        <f>VLOOKUP($A114,Сотрудники!$A$3:$L$1202,8,0)</f>
        <v>Москва</v>
      </c>
      <c r="D114" s="133"/>
      <c r="E114" s="115">
        <v>8</v>
      </c>
      <c r="F114" s="115">
        <v>7</v>
      </c>
      <c r="G114" s="133"/>
      <c r="H114" s="115">
        <v>8</v>
      </c>
      <c r="I114" s="115">
        <v>8</v>
      </c>
      <c r="J114" s="133"/>
      <c r="K114" s="133"/>
      <c r="L114" s="115">
        <v>8</v>
      </c>
      <c r="M114" s="115">
        <v>8</v>
      </c>
      <c r="N114" s="115">
        <v>8</v>
      </c>
      <c r="O114" s="115">
        <v>8</v>
      </c>
      <c r="P114" s="115">
        <v>8</v>
      </c>
      <c r="Q114" s="133"/>
      <c r="R114" s="133"/>
      <c r="S114" s="115">
        <v>8</v>
      </c>
      <c r="T114" s="115">
        <v>8</v>
      </c>
      <c r="U114" s="115">
        <v>8</v>
      </c>
      <c r="V114" s="115">
        <v>8</v>
      </c>
      <c r="W114" s="115">
        <v>8</v>
      </c>
      <c r="X114" s="133"/>
      <c r="Y114" s="133"/>
      <c r="Z114" s="115">
        <v>8</v>
      </c>
      <c r="AA114" s="115">
        <v>8</v>
      </c>
      <c r="AB114" s="115">
        <v>8</v>
      </c>
      <c r="AC114" s="115">
        <v>8</v>
      </c>
      <c r="AD114" s="115">
        <v>8</v>
      </c>
      <c r="AE114" s="133"/>
      <c r="AF114" s="133"/>
      <c r="AG114" s="115">
        <v>8</v>
      </c>
      <c r="AH114" s="115"/>
      <c r="AI114" s="113"/>
      <c r="AJ114" s="113"/>
      <c r="AK114" s="116">
        <f t="shared" si="215"/>
        <v>159</v>
      </c>
    </row>
    <row r="115">
      <c r="A115" s="108">
        <v>45</v>
      </c>
      <c r="B115" s="113" t="str">
        <f>VLOOKUP($A115,Сотрудники!$A$3:$L$1202,2,0)</f>
        <v xml:space="preserve">Волошина Виктория</v>
      </c>
      <c r="C115" s="113" t="str">
        <f>VLOOKUP($A115,Сотрудники!$A$3:$L$1202,8,0)</f>
        <v>Москва</v>
      </c>
      <c r="D115" s="133"/>
      <c r="E115" s="115">
        <v>8</v>
      </c>
      <c r="F115" s="115">
        <v>7</v>
      </c>
      <c r="G115" s="133"/>
      <c r="H115" s="115">
        <v>8</v>
      </c>
      <c r="I115" s="115">
        <v>8</v>
      </c>
      <c r="J115" s="133"/>
      <c r="K115" s="133"/>
      <c r="L115" s="115">
        <v>8</v>
      </c>
      <c r="M115" s="115">
        <v>8</v>
      </c>
      <c r="N115" s="115">
        <v>8</v>
      </c>
      <c r="O115" s="115">
        <v>8</v>
      </c>
      <c r="P115" s="115">
        <v>8</v>
      </c>
      <c r="Q115" s="133"/>
      <c r="R115" s="133"/>
      <c r="S115" s="115">
        <v>8</v>
      </c>
      <c r="T115" s="115">
        <v>8</v>
      </c>
      <c r="U115" s="115">
        <v>8</v>
      </c>
      <c r="V115" s="115">
        <v>8</v>
      </c>
      <c r="W115" s="115">
        <v>8</v>
      </c>
      <c r="X115" s="133"/>
      <c r="Y115" s="133"/>
      <c r="Z115" s="115">
        <v>8</v>
      </c>
      <c r="AA115" s="115">
        <v>8</v>
      </c>
      <c r="AB115" s="115">
        <v>8</v>
      </c>
      <c r="AC115" s="115">
        <v>8</v>
      </c>
      <c r="AD115" s="115">
        <v>8</v>
      </c>
      <c r="AE115" s="133"/>
      <c r="AF115" s="133"/>
      <c r="AG115" s="115">
        <v>8</v>
      </c>
      <c r="AH115" s="115"/>
      <c r="AI115" s="113"/>
      <c r="AJ115" s="113"/>
      <c r="AK115" s="116">
        <f t="shared" si="215"/>
        <v>159</v>
      </c>
    </row>
    <row r="116">
      <c r="A116" s="108">
        <v>46</v>
      </c>
      <c r="B116" s="113" t="str">
        <f>VLOOKUP($A116,Сотрудники!$A$3:$L$1202,2,0)</f>
        <v xml:space="preserve">Мельников Александр</v>
      </c>
      <c r="C116" s="113" t="str">
        <f>VLOOKUP($A116,Сотрудники!$A$3:$L$1202,8,0)</f>
        <v>Екатеринбург</v>
      </c>
      <c r="D116" s="133"/>
      <c r="E116" s="115">
        <v>8</v>
      </c>
      <c r="F116" s="115">
        <v>7</v>
      </c>
      <c r="G116" s="133"/>
      <c r="H116" s="115">
        <v>8</v>
      </c>
      <c r="I116" s="115">
        <v>8</v>
      </c>
      <c r="J116" s="133"/>
      <c r="K116" s="133"/>
      <c r="L116" s="115">
        <v>8</v>
      </c>
      <c r="M116" s="115">
        <v>8</v>
      </c>
      <c r="N116" s="115">
        <v>8</v>
      </c>
      <c r="O116" s="115">
        <v>8</v>
      </c>
      <c r="P116" s="115">
        <v>8</v>
      </c>
      <c r="Q116" s="133"/>
      <c r="R116" s="133"/>
      <c r="S116" s="115">
        <v>8</v>
      </c>
      <c r="T116" s="115">
        <v>8</v>
      </c>
      <c r="U116" s="115">
        <v>8</v>
      </c>
      <c r="V116" s="115">
        <v>8</v>
      </c>
      <c r="W116" s="115">
        <v>8</v>
      </c>
      <c r="X116" s="133"/>
      <c r="Y116" s="133"/>
      <c r="Z116" s="115">
        <v>8</v>
      </c>
      <c r="AA116" s="115">
        <v>8</v>
      </c>
      <c r="AB116" s="115">
        <v>8</v>
      </c>
      <c r="AC116" s="115">
        <v>8</v>
      </c>
      <c r="AD116" s="115">
        <v>8</v>
      </c>
      <c r="AE116" s="133"/>
      <c r="AF116" s="133"/>
      <c r="AG116" s="115">
        <v>8</v>
      </c>
      <c r="AH116" s="115"/>
      <c r="AI116" s="113"/>
      <c r="AJ116" s="113"/>
      <c r="AK116" s="116">
        <f t="shared" si="215"/>
        <v>159</v>
      </c>
    </row>
    <row r="117">
      <c r="A117" s="108">
        <v>47</v>
      </c>
      <c r="B117" s="113" t="str">
        <f>VLOOKUP($A117,Сотрудники!$A$3:$L$1202,2,0)</f>
        <v xml:space="preserve">Некрасов Антон</v>
      </c>
      <c r="C117" s="113" t="str">
        <f>VLOOKUP($A117,Сотрудники!$A$3:$L$1202,8,0)</f>
        <v>Москва</v>
      </c>
      <c r="D117" s="133"/>
      <c r="E117" s="115">
        <v>8</v>
      </c>
      <c r="F117" s="115">
        <v>7</v>
      </c>
      <c r="G117" s="133"/>
      <c r="H117" s="115">
        <v>8</v>
      </c>
      <c r="I117" s="115">
        <v>8</v>
      </c>
      <c r="J117" s="133"/>
      <c r="K117" s="133"/>
      <c r="L117" s="115">
        <v>8</v>
      </c>
      <c r="M117" s="115">
        <v>8</v>
      </c>
      <c r="N117" s="115">
        <v>8</v>
      </c>
      <c r="O117" s="115">
        <v>8</v>
      </c>
      <c r="P117" s="115">
        <v>8</v>
      </c>
      <c r="Q117" s="133"/>
      <c r="R117" s="133"/>
      <c r="S117" s="115"/>
      <c r="T117" s="115"/>
      <c r="U117" s="115"/>
      <c r="V117" s="115"/>
      <c r="W117" s="115"/>
      <c r="X117" s="133"/>
      <c r="Y117" s="133"/>
      <c r="Z117" s="115"/>
      <c r="AA117" s="115"/>
      <c r="AB117" s="115"/>
      <c r="AC117" s="115"/>
      <c r="AD117" s="115"/>
      <c r="AE117" s="133"/>
      <c r="AF117" s="133"/>
      <c r="AG117" s="115"/>
      <c r="AH117" s="115"/>
      <c r="AI117" s="113"/>
      <c r="AJ117" s="113"/>
      <c r="AK117" s="116">
        <f t="shared" si="215"/>
        <v>71</v>
      </c>
    </row>
    <row r="118">
      <c r="A118" s="108">
        <v>48</v>
      </c>
      <c r="B118" s="113" t="str">
        <f>VLOOKUP($A118,Сотрудники!$A$3:$L$1202,2,0)</f>
        <v xml:space="preserve">Ромашкин Никита</v>
      </c>
      <c r="C118" s="113" t="str">
        <f>VLOOKUP($A118,Сотрудники!$A$3:$L$1202,8,0)</f>
        <v>Барнаул</v>
      </c>
      <c r="D118" s="133"/>
      <c r="E118" s="115">
        <v>8</v>
      </c>
      <c r="F118" s="115">
        <v>7</v>
      </c>
      <c r="G118" s="133"/>
      <c r="H118" s="115">
        <v>8</v>
      </c>
      <c r="I118" s="115">
        <v>8</v>
      </c>
      <c r="J118" s="133"/>
      <c r="K118" s="133"/>
      <c r="L118" s="115">
        <v>8</v>
      </c>
      <c r="M118" s="115">
        <v>8</v>
      </c>
      <c r="N118" s="115">
        <v>8</v>
      </c>
      <c r="O118" s="115">
        <v>8</v>
      </c>
      <c r="P118" s="115">
        <v>8</v>
      </c>
      <c r="Q118" s="133"/>
      <c r="R118" s="133"/>
      <c r="S118" s="115">
        <v>8</v>
      </c>
      <c r="T118" s="115">
        <v>8</v>
      </c>
      <c r="U118" s="115">
        <v>8</v>
      </c>
      <c r="V118" s="115">
        <v>8</v>
      </c>
      <c r="W118" s="115">
        <v>8</v>
      </c>
      <c r="X118" s="133"/>
      <c r="Y118" s="133"/>
      <c r="Z118" s="115">
        <v>0</v>
      </c>
      <c r="AA118" s="115">
        <v>0</v>
      </c>
      <c r="AB118" s="115">
        <v>0</v>
      </c>
      <c r="AC118" s="115">
        <v>0</v>
      </c>
      <c r="AD118" s="115">
        <v>0</v>
      </c>
      <c r="AE118" s="133">
        <v>0</v>
      </c>
      <c r="AF118" s="133">
        <v>0</v>
      </c>
      <c r="AG118" s="115">
        <v>8</v>
      </c>
      <c r="AH118" s="115"/>
      <c r="AI118" s="113"/>
      <c r="AJ118" s="113"/>
      <c r="AK118" s="116">
        <f t="shared" si="215"/>
        <v>119</v>
      </c>
    </row>
    <row r="119">
      <c r="A119" s="108">
        <v>50</v>
      </c>
      <c r="B119" s="113" t="str">
        <f>VLOOKUP($A119,Сотрудники!$A$3:$L$1202,2,0)</f>
        <v xml:space="preserve">Жарницкий Давид</v>
      </c>
      <c r="C119" s="113" t="str">
        <f>VLOOKUP($A119,Сотрудники!$A$3:$L$1202,8,0)</f>
        <v>СПБ</v>
      </c>
      <c r="D119" s="133"/>
      <c r="E119" s="115">
        <v>8</v>
      </c>
      <c r="F119" s="115">
        <v>7</v>
      </c>
      <c r="G119" s="133"/>
      <c r="H119" s="115">
        <v>8</v>
      </c>
      <c r="I119" s="115">
        <v>8</v>
      </c>
      <c r="J119" s="133"/>
      <c r="K119" s="133"/>
      <c r="L119" s="115">
        <v>8</v>
      </c>
      <c r="M119" s="115">
        <v>8</v>
      </c>
      <c r="N119" s="115">
        <v>8</v>
      </c>
      <c r="O119" s="115">
        <v>8</v>
      </c>
      <c r="P119" s="115">
        <v>8</v>
      </c>
      <c r="Q119" s="133"/>
      <c r="R119" s="133"/>
      <c r="S119" s="115">
        <v>8</v>
      </c>
      <c r="T119" s="115">
        <v>8</v>
      </c>
      <c r="U119" s="115">
        <v>8</v>
      </c>
      <c r="V119" s="115">
        <v>8</v>
      </c>
      <c r="W119" s="115">
        <v>8</v>
      </c>
      <c r="X119" s="133"/>
      <c r="Y119" s="133"/>
      <c r="Z119" s="115">
        <v>8</v>
      </c>
      <c r="AA119" s="115">
        <v>8</v>
      </c>
      <c r="AB119" s="115">
        <v>8</v>
      </c>
      <c r="AC119" s="115">
        <v>8</v>
      </c>
      <c r="AD119" s="115">
        <v>8</v>
      </c>
      <c r="AE119" s="133"/>
      <c r="AF119" s="133"/>
      <c r="AG119" s="115">
        <v>8</v>
      </c>
      <c r="AH119" s="115"/>
      <c r="AI119" s="113"/>
      <c r="AJ119" s="113"/>
      <c r="AK119" s="116">
        <f t="shared" si="215"/>
        <v>159</v>
      </c>
    </row>
    <row r="120">
      <c r="A120" s="108">
        <v>51</v>
      </c>
      <c r="B120" s="113" t="str">
        <f>VLOOKUP($A120,Сотрудники!$A$3:$L$1202,2,0)</f>
        <v xml:space="preserve">Колмогорова Анна</v>
      </c>
      <c r="C120" s="113" t="str">
        <f>VLOOKUP($A120,Сотрудники!$A$3:$L$1202,8,0)</f>
        <v>Краснодар</v>
      </c>
      <c r="D120" s="133"/>
      <c r="E120" s="115">
        <v>8</v>
      </c>
      <c r="F120" s="115">
        <v>7</v>
      </c>
      <c r="G120" s="133"/>
      <c r="H120" s="115">
        <v>8</v>
      </c>
      <c r="I120" s="115">
        <v>8</v>
      </c>
      <c r="J120" s="133"/>
      <c r="K120" s="133"/>
      <c r="L120" s="115">
        <v>8</v>
      </c>
      <c r="M120" s="115">
        <v>8</v>
      </c>
      <c r="N120" s="115">
        <v>8</v>
      </c>
      <c r="O120" s="115">
        <v>8</v>
      </c>
      <c r="P120" s="115">
        <v>8</v>
      </c>
      <c r="Q120" s="133"/>
      <c r="R120" s="133"/>
      <c r="S120" s="115">
        <v>8</v>
      </c>
      <c r="T120" s="115">
        <v>8</v>
      </c>
      <c r="U120" s="115">
        <v>8</v>
      </c>
      <c r="V120" s="115">
        <v>8</v>
      </c>
      <c r="W120" s="115">
        <v>8</v>
      </c>
      <c r="X120" s="133"/>
      <c r="Y120" s="133"/>
      <c r="Z120" s="115">
        <v>8</v>
      </c>
      <c r="AA120" s="115">
        <v>8</v>
      </c>
      <c r="AB120" s="115">
        <v>8</v>
      </c>
      <c r="AC120" s="115">
        <v>8</v>
      </c>
      <c r="AD120" s="115">
        <v>8</v>
      </c>
      <c r="AE120" s="133"/>
      <c r="AF120" s="133"/>
      <c r="AG120" s="115">
        <v>8</v>
      </c>
      <c r="AH120" s="115"/>
      <c r="AI120" s="113"/>
      <c r="AJ120" s="113"/>
      <c r="AK120" s="116">
        <f t="shared" si="215"/>
        <v>159</v>
      </c>
    </row>
    <row r="121">
      <c r="A121" s="108">
        <v>52</v>
      </c>
      <c r="B121" s="113" t="str">
        <f>VLOOKUP($A121,Сотрудники!$A$3:$L$1202,2,0)</f>
        <v xml:space="preserve">Головин Евгений</v>
      </c>
      <c r="C121" s="113" t="str">
        <f>VLOOKUP($A121,Сотрудники!$A$3:$L$1202,8,0)</f>
        <v>Екатеринбург</v>
      </c>
      <c r="D121" s="133"/>
      <c r="E121" s="115">
        <v>8</v>
      </c>
      <c r="F121" s="115">
        <v>0</v>
      </c>
      <c r="G121" s="133">
        <v>0</v>
      </c>
      <c r="H121" s="115">
        <v>0</v>
      </c>
      <c r="I121" s="115">
        <v>0</v>
      </c>
      <c r="J121" s="133"/>
      <c r="K121" s="133"/>
      <c r="L121" s="115">
        <v>8</v>
      </c>
      <c r="M121" s="115">
        <v>8</v>
      </c>
      <c r="N121" s="115">
        <v>8</v>
      </c>
      <c r="O121" s="115">
        <v>8</v>
      </c>
      <c r="P121" s="115">
        <v>8</v>
      </c>
      <c r="Q121" s="133"/>
      <c r="R121" s="133"/>
      <c r="S121" s="115">
        <v>8</v>
      </c>
      <c r="T121" s="115">
        <v>8</v>
      </c>
      <c r="U121" s="115"/>
      <c r="V121" s="115"/>
      <c r="W121" s="115"/>
      <c r="X121" s="133"/>
      <c r="Y121" s="133"/>
      <c r="Z121" s="115"/>
      <c r="AA121" s="115"/>
      <c r="AB121" s="115"/>
      <c r="AC121" s="115"/>
      <c r="AD121" s="115"/>
      <c r="AE121" s="133"/>
      <c r="AF121" s="133"/>
      <c r="AG121" s="115"/>
      <c r="AH121" s="115"/>
      <c r="AI121" s="113"/>
      <c r="AJ121" s="113"/>
      <c r="AK121" s="116">
        <f t="shared" si="215"/>
        <v>64</v>
      </c>
    </row>
    <row r="122">
      <c r="A122" s="108">
        <v>53</v>
      </c>
      <c r="B122" s="113" t="str">
        <f>VLOOKUP($A122,Сотрудники!$A$3:$L$1202,2,0)</f>
        <v xml:space="preserve">Скаржинский Тимур</v>
      </c>
      <c r="C122" s="113" t="str">
        <f>VLOOKUP($A122,Сотрудники!$A$3:$L$1202,8,0)</f>
        <v>Москва</v>
      </c>
      <c r="D122" s="133"/>
      <c r="E122" s="115">
        <v>8</v>
      </c>
      <c r="F122" s="115">
        <v>7</v>
      </c>
      <c r="G122" s="133"/>
      <c r="H122" s="115">
        <v>8</v>
      </c>
      <c r="I122" s="115">
        <v>8</v>
      </c>
      <c r="J122" s="133"/>
      <c r="K122" s="133"/>
      <c r="L122" s="115">
        <v>8</v>
      </c>
      <c r="M122" s="115">
        <v>8</v>
      </c>
      <c r="N122" s="115">
        <v>8</v>
      </c>
      <c r="O122" s="115">
        <v>8</v>
      </c>
      <c r="P122" s="115">
        <v>8</v>
      </c>
      <c r="Q122" s="133"/>
      <c r="R122" s="133"/>
      <c r="S122" s="115">
        <v>8</v>
      </c>
      <c r="T122" s="115">
        <v>8</v>
      </c>
      <c r="U122" s="115">
        <v>8</v>
      </c>
      <c r="V122" s="115">
        <v>8</v>
      </c>
      <c r="W122" s="115">
        <v>0</v>
      </c>
      <c r="X122" s="133">
        <v>0</v>
      </c>
      <c r="Y122" s="133">
        <v>0</v>
      </c>
      <c r="Z122" s="115">
        <v>0</v>
      </c>
      <c r="AA122" s="115">
        <v>8</v>
      </c>
      <c r="AB122" s="115">
        <v>8</v>
      </c>
      <c r="AC122" s="115">
        <v>8</v>
      </c>
      <c r="AD122" s="115">
        <v>8</v>
      </c>
      <c r="AE122" s="133"/>
      <c r="AF122" s="133"/>
      <c r="AG122" s="115">
        <v>8</v>
      </c>
      <c r="AH122" s="115"/>
      <c r="AI122" s="113"/>
      <c r="AJ122" s="113"/>
      <c r="AK122" s="116">
        <f t="shared" si="215"/>
        <v>143</v>
      </c>
    </row>
    <row r="123">
      <c r="A123" s="108">
        <v>54</v>
      </c>
      <c r="B123" s="113" t="str">
        <f>VLOOKUP($A123,Сотрудники!$A$3:$L$1202,2,0)</f>
        <v xml:space="preserve">Закрацкий Станислав</v>
      </c>
      <c r="C123" s="113" t="str">
        <f>VLOOKUP($A123,Сотрудники!$A$3:$L$1202,8,0)</f>
        <v>Москва</v>
      </c>
      <c r="D123" s="133"/>
      <c r="E123" s="115">
        <v>8</v>
      </c>
      <c r="F123" s="115">
        <v>7</v>
      </c>
      <c r="G123" s="133"/>
      <c r="H123" s="115">
        <v>8</v>
      </c>
      <c r="I123" s="115">
        <v>8</v>
      </c>
      <c r="J123" s="133"/>
      <c r="K123" s="133"/>
      <c r="L123" s="115">
        <v>8</v>
      </c>
      <c r="M123" s="115">
        <v>8</v>
      </c>
      <c r="N123" s="115">
        <v>8</v>
      </c>
      <c r="O123" s="115">
        <v>8</v>
      </c>
      <c r="P123" s="115">
        <v>8</v>
      </c>
      <c r="Q123" s="133"/>
      <c r="R123" s="133"/>
      <c r="S123" s="115">
        <v>8</v>
      </c>
      <c r="T123" s="115">
        <v>8</v>
      </c>
      <c r="U123" s="115">
        <v>8</v>
      </c>
      <c r="V123" s="115">
        <v>8</v>
      </c>
      <c r="W123" s="115">
        <v>8</v>
      </c>
      <c r="X123" s="133"/>
      <c r="Y123" s="133"/>
      <c r="Z123" s="115">
        <v>8</v>
      </c>
      <c r="AA123" s="115">
        <v>8</v>
      </c>
      <c r="AB123" s="115">
        <v>8</v>
      </c>
      <c r="AC123" s="115">
        <v>8</v>
      </c>
      <c r="AD123" s="115">
        <v>8</v>
      </c>
      <c r="AE123" s="133"/>
      <c r="AF123" s="133"/>
      <c r="AG123" s="115">
        <v>8</v>
      </c>
      <c r="AH123" s="115"/>
      <c r="AI123" s="113"/>
      <c r="AJ123" s="113"/>
      <c r="AK123" s="116">
        <f t="shared" si="215"/>
        <v>159</v>
      </c>
    </row>
    <row r="124">
      <c r="A124" s="108">
        <v>55</v>
      </c>
      <c r="B124" s="113" t="str">
        <f>VLOOKUP($A124,Сотрудники!$A$3:$L$1202,2,0)</f>
        <v xml:space="preserve">Секисов Константин</v>
      </c>
      <c r="C124" s="113" t="str">
        <f>VLOOKUP($A124,Сотрудники!$A$3:$L$1202,8,0)</f>
        <v>Курган</v>
      </c>
      <c r="D124" s="133"/>
      <c r="E124" s="115">
        <v>8</v>
      </c>
      <c r="F124" s="115">
        <v>7</v>
      </c>
      <c r="G124" s="133"/>
      <c r="H124" s="115">
        <v>8</v>
      </c>
      <c r="I124" s="115">
        <v>8</v>
      </c>
      <c r="J124" s="133"/>
      <c r="K124" s="133"/>
      <c r="L124" s="115">
        <v>8</v>
      </c>
      <c r="M124" s="115">
        <v>8</v>
      </c>
      <c r="N124" s="115">
        <v>8</v>
      </c>
      <c r="O124" s="115">
        <v>8</v>
      </c>
      <c r="P124" s="115">
        <v>8</v>
      </c>
      <c r="Q124" s="133"/>
      <c r="R124" s="133"/>
      <c r="S124" s="115">
        <v>8</v>
      </c>
      <c r="T124" s="115">
        <v>8</v>
      </c>
      <c r="U124" s="115">
        <v>8</v>
      </c>
      <c r="V124" s="115">
        <v>8</v>
      </c>
      <c r="W124" s="115">
        <v>8</v>
      </c>
      <c r="X124" s="133"/>
      <c r="Y124" s="133"/>
      <c r="Z124" s="115">
        <v>8</v>
      </c>
      <c r="AA124" s="115">
        <v>8</v>
      </c>
      <c r="AB124" s="115">
        <v>8</v>
      </c>
      <c r="AC124" s="115">
        <v>8</v>
      </c>
      <c r="AD124" s="115">
        <v>8</v>
      </c>
      <c r="AE124" s="133"/>
      <c r="AF124" s="133"/>
      <c r="AG124" s="115">
        <v>8</v>
      </c>
      <c r="AH124" s="115"/>
      <c r="AI124" s="113"/>
      <c r="AJ124" s="113"/>
      <c r="AK124" s="116">
        <f t="shared" si="215"/>
        <v>159</v>
      </c>
    </row>
    <row r="125">
      <c r="A125" s="108">
        <v>56</v>
      </c>
      <c r="B125" s="113" t="str">
        <f>VLOOKUP($A125,Сотрудники!$A$3:$L$1202,2,0)</f>
        <v xml:space="preserve">Русинов Михаил</v>
      </c>
      <c r="C125" s="113" t="str">
        <f>VLOOKUP($A125,Сотрудники!$A$3:$L$1202,8,0)</f>
        <v>Москва</v>
      </c>
      <c r="D125" s="133"/>
      <c r="E125" s="115">
        <v>8</v>
      </c>
      <c r="F125" s="115">
        <v>7</v>
      </c>
      <c r="G125" s="133"/>
      <c r="H125" s="115">
        <v>8</v>
      </c>
      <c r="I125" s="115">
        <v>8</v>
      </c>
      <c r="J125" s="133"/>
      <c r="K125" s="133"/>
      <c r="L125" s="115">
        <v>8</v>
      </c>
      <c r="M125" s="115">
        <v>8</v>
      </c>
      <c r="N125" s="115">
        <v>8</v>
      </c>
      <c r="O125" s="115">
        <v>8</v>
      </c>
      <c r="P125" s="115">
        <v>8</v>
      </c>
      <c r="Q125" s="133"/>
      <c r="R125" s="133"/>
      <c r="S125" s="115">
        <v>8</v>
      </c>
      <c r="T125" s="115">
        <v>8</v>
      </c>
      <c r="U125" s="115">
        <v>8</v>
      </c>
      <c r="V125" s="115">
        <v>8</v>
      </c>
      <c r="W125" s="115">
        <v>8</v>
      </c>
      <c r="X125" s="133"/>
      <c r="Y125" s="133"/>
      <c r="Z125" s="115">
        <v>8</v>
      </c>
      <c r="AA125" s="115">
        <v>8</v>
      </c>
      <c r="AB125" s="115">
        <v>8</v>
      </c>
      <c r="AC125" s="115">
        <v>8</v>
      </c>
      <c r="AD125" s="115">
        <v>8</v>
      </c>
      <c r="AE125" s="133"/>
      <c r="AF125" s="133"/>
      <c r="AG125" s="115">
        <v>8</v>
      </c>
      <c r="AH125" s="115"/>
      <c r="AI125" s="113"/>
      <c r="AJ125" s="113"/>
      <c r="AK125" s="116">
        <f t="shared" si="215"/>
        <v>159</v>
      </c>
    </row>
    <row r="126">
      <c r="A126" s="108">
        <v>57</v>
      </c>
      <c r="B126" s="113" t="str">
        <f>VLOOKUP($A126,Сотрудники!$A$3:$L$1202,2,0)</f>
        <v xml:space="preserve">Кузякина Ирина</v>
      </c>
      <c r="C126" s="113" t="str">
        <f>VLOOKUP($A126,Сотрудники!$A$3:$L$1202,8,0)</f>
        <v>Москва</v>
      </c>
      <c r="D126" s="133"/>
      <c r="E126" s="115">
        <v>8</v>
      </c>
      <c r="F126" s="115">
        <v>7</v>
      </c>
      <c r="G126" s="133"/>
      <c r="H126" s="115">
        <v>8</v>
      </c>
      <c r="I126" s="115">
        <v>8</v>
      </c>
      <c r="J126" s="133"/>
      <c r="K126" s="133"/>
      <c r="L126" s="115">
        <v>8</v>
      </c>
      <c r="M126" s="115">
        <v>8</v>
      </c>
      <c r="N126" s="115">
        <v>8</v>
      </c>
      <c r="O126" s="115">
        <v>8</v>
      </c>
      <c r="P126" s="115">
        <v>8</v>
      </c>
      <c r="Q126" s="133"/>
      <c r="R126" s="133"/>
      <c r="S126" s="115">
        <v>8</v>
      </c>
      <c r="T126" s="115">
        <v>8</v>
      </c>
      <c r="U126" s="115">
        <v>8</v>
      </c>
      <c r="V126" s="115">
        <v>8</v>
      </c>
      <c r="W126" s="115">
        <v>8</v>
      </c>
      <c r="X126" s="133"/>
      <c r="Y126" s="133"/>
      <c r="Z126" s="115">
        <v>8</v>
      </c>
      <c r="AA126" s="115">
        <v>8</v>
      </c>
      <c r="AB126" s="115">
        <v>8</v>
      </c>
      <c r="AC126" s="115">
        <v>8</v>
      </c>
      <c r="AD126" s="115">
        <v>8</v>
      </c>
      <c r="AE126" s="133"/>
      <c r="AF126" s="133"/>
      <c r="AG126" s="115">
        <v>8</v>
      </c>
      <c r="AH126" s="115"/>
      <c r="AI126" s="113"/>
      <c r="AJ126" s="113"/>
      <c r="AK126" s="116">
        <f t="shared" si="215"/>
        <v>159</v>
      </c>
    </row>
    <row r="127">
      <c r="A127" s="108">
        <v>58</v>
      </c>
      <c r="B127" s="113" t="str">
        <f>VLOOKUP($A127,Сотрудники!$A$3:$L$1202,2,0)</f>
        <v xml:space="preserve">Нгуен Дмитрий</v>
      </c>
      <c r="C127" s="113" t="str">
        <f>VLOOKUP($A127,Сотрудники!$A$3:$L$1202,8,0)</f>
        <v>СПБ</v>
      </c>
      <c r="D127" s="133"/>
      <c r="E127" s="115">
        <v>8</v>
      </c>
      <c r="F127" s="115">
        <v>7</v>
      </c>
      <c r="G127" s="133"/>
      <c r="H127" s="115">
        <v>8</v>
      </c>
      <c r="I127" s="115">
        <v>8</v>
      </c>
      <c r="J127" s="133"/>
      <c r="K127" s="133"/>
      <c r="L127" s="115">
        <v>8</v>
      </c>
      <c r="M127" s="115">
        <v>8</v>
      </c>
      <c r="N127" s="115">
        <v>8</v>
      </c>
      <c r="O127" s="115">
        <v>8</v>
      </c>
      <c r="P127" s="115">
        <v>8</v>
      </c>
      <c r="Q127" s="133"/>
      <c r="R127" s="133"/>
      <c r="S127" s="115">
        <v>8</v>
      </c>
      <c r="T127" s="115">
        <v>8</v>
      </c>
      <c r="U127" s="115">
        <v>8</v>
      </c>
      <c r="V127" s="115">
        <v>8</v>
      </c>
      <c r="W127" s="115">
        <v>8</v>
      </c>
      <c r="X127" s="133"/>
      <c r="Y127" s="133"/>
      <c r="Z127" s="115">
        <v>8</v>
      </c>
      <c r="AA127" s="115">
        <v>8</v>
      </c>
      <c r="AB127" s="115">
        <v>8</v>
      </c>
      <c r="AC127" s="115">
        <v>8</v>
      </c>
      <c r="AD127" s="115">
        <v>8</v>
      </c>
      <c r="AE127" s="133"/>
      <c r="AF127" s="133"/>
      <c r="AG127" s="115">
        <v>8</v>
      </c>
      <c r="AH127" s="115"/>
      <c r="AI127" s="113"/>
      <c r="AJ127" s="113"/>
      <c r="AK127" s="116">
        <f t="shared" si="215"/>
        <v>159</v>
      </c>
    </row>
    <row r="128">
      <c r="A128" s="108">
        <v>59</v>
      </c>
      <c r="B128" s="113" t="str">
        <f>VLOOKUP($A128,Сотрудники!$A$3:$L$1202,2,0)</f>
        <v xml:space="preserve">Зырянов Николай</v>
      </c>
      <c r="C128" s="113" t="str">
        <f>VLOOKUP($A128,Сотрудники!$A$3:$L$1202,8,0)</f>
        <v>СПБ</v>
      </c>
      <c r="D128" s="133"/>
      <c r="E128" s="115">
        <v>8</v>
      </c>
      <c r="F128" s="115">
        <v>7</v>
      </c>
      <c r="G128" s="133"/>
      <c r="H128" s="115">
        <v>8</v>
      </c>
      <c r="I128" s="115">
        <v>8</v>
      </c>
      <c r="J128" s="133"/>
      <c r="K128" s="133"/>
      <c r="L128" s="115">
        <v>8</v>
      </c>
      <c r="M128" s="115">
        <v>8</v>
      </c>
      <c r="N128" s="115">
        <v>8</v>
      </c>
      <c r="O128" s="115">
        <v>8</v>
      </c>
      <c r="P128" s="115">
        <v>8</v>
      </c>
      <c r="Q128" s="133"/>
      <c r="R128" s="133"/>
      <c r="S128" s="115">
        <v>8</v>
      </c>
      <c r="T128" s="115">
        <v>8</v>
      </c>
      <c r="U128" s="115">
        <v>8</v>
      </c>
      <c r="V128" s="115">
        <v>8</v>
      </c>
      <c r="W128" s="115">
        <v>8</v>
      </c>
      <c r="X128" s="133"/>
      <c r="Y128" s="133"/>
      <c r="Z128" s="115">
        <v>8</v>
      </c>
      <c r="AA128" s="115">
        <v>8</v>
      </c>
      <c r="AB128" s="115">
        <v>8</v>
      </c>
      <c r="AC128" s="115">
        <v>8</v>
      </c>
      <c r="AD128" s="115">
        <v>8</v>
      </c>
      <c r="AE128" s="133"/>
      <c r="AF128" s="133"/>
      <c r="AG128" s="115">
        <v>8</v>
      </c>
      <c r="AH128" s="115"/>
      <c r="AI128" s="113"/>
      <c r="AJ128" s="113"/>
      <c r="AK128" s="116">
        <f t="shared" si="215"/>
        <v>159</v>
      </c>
    </row>
    <row r="129">
      <c r="A129" s="108">
        <v>60</v>
      </c>
      <c r="B129" s="113" t="str">
        <f>VLOOKUP($A129,Сотрудники!$A$3:$L$1202,2,0)</f>
        <v xml:space="preserve">Гнусов Алексей</v>
      </c>
      <c r="C129" s="113" t="str">
        <f>VLOOKUP($A129,Сотрудники!$A$3:$L$1202,8,0)</f>
        <v>Москва</v>
      </c>
      <c r="D129" s="133"/>
      <c r="E129" s="115">
        <v>8</v>
      </c>
      <c r="F129" s="115">
        <v>7</v>
      </c>
      <c r="G129" s="133"/>
      <c r="H129" s="115">
        <v>8</v>
      </c>
      <c r="I129" s="115">
        <v>8</v>
      </c>
      <c r="J129" s="133"/>
      <c r="K129" s="133"/>
      <c r="L129" s="115">
        <v>8</v>
      </c>
      <c r="M129" s="115">
        <v>8</v>
      </c>
      <c r="N129" s="115">
        <v>8</v>
      </c>
      <c r="O129" s="115">
        <v>8</v>
      </c>
      <c r="P129" s="115">
        <v>8</v>
      </c>
      <c r="Q129" s="133"/>
      <c r="R129" s="133"/>
      <c r="S129" s="115">
        <v>8</v>
      </c>
      <c r="T129" s="115">
        <v>8</v>
      </c>
      <c r="U129" s="115">
        <v>8</v>
      </c>
      <c r="V129" s="115">
        <v>8</v>
      </c>
      <c r="W129" s="115">
        <v>8</v>
      </c>
      <c r="X129" s="133"/>
      <c r="Y129" s="133"/>
      <c r="Z129" s="115">
        <v>8</v>
      </c>
      <c r="AA129" s="115">
        <v>8</v>
      </c>
      <c r="AB129" s="115">
        <v>8</v>
      </c>
      <c r="AC129" s="115">
        <v>8</v>
      </c>
      <c r="AD129" s="115">
        <v>8</v>
      </c>
      <c r="AE129" s="133"/>
      <c r="AF129" s="133"/>
      <c r="AG129" s="115">
        <v>8</v>
      </c>
      <c r="AH129" s="115"/>
      <c r="AI129" s="113"/>
      <c r="AJ129" s="113"/>
      <c r="AK129" s="116">
        <f t="shared" si="215"/>
        <v>159</v>
      </c>
    </row>
    <row r="130">
      <c r="A130" s="108">
        <v>61</v>
      </c>
      <c r="B130" s="113" t="str">
        <f>VLOOKUP($A130,Сотрудники!$A$3:$L$1202,2,0)</f>
        <v xml:space="preserve">Ушаков Сергей</v>
      </c>
      <c r="C130" s="113" t="str">
        <f>VLOOKUP($A130,Сотрудники!$A$3:$L$1202,8,0)</f>
        <v>Москва</v>
      </c>
      <c r="D130" s="133"/>
      <c r="E130" s="115">
        <v>8</v>
      </c>
      <c r="F130" s="115">
        <v>7</v>
      </c>
      <c r="G130" s="133"/>
      <c r="H130" s="115">
        <v>8</v>
      </c>
      <c r="I130" s="115">
        <v>8</v>
      </c>
      <c r="J130" s="133"/>
      <c r="K130" s="133"/>
      <c r="L130" s="115">
        <v>8</v>
      </c>
      <c r="M130" s="115">
        <v>8</v>
      </c>
      <c r="N130" s="115">
        <v>8</v>
      </c>
      <c r="O130" s="115">
        <v>8</v>
      </c>
      <c r="P130" s="115">
        <v>8</v>
      </c>
      <c r="Q130" s="133"/>
      <c r="R130" s="133"/>
      <c r="S130" s="115">
        <v>8</v>
      </c>
      <c r="T130" s="115">
        <v>8</v>
      </c>
      <c r="U130" s="115">
        <v>8</v>
      </c>
      <c r="V130" s="115">
        <v>8</v>
      </c>
      <c r="W130" s="115">
        <v>8</v>
      </c>
      <c r="X130" s="133"/>
      <c r="Y130" s="133"/>
      <c r="Z130" s="115">
        <v>8</v>
      </c>
      <c r="AA130" s="115">
        <v>8</v>
      </c>
      <c r="AB130" s="115">
        <v>8</v>
      </c>
      <c r="AC130" s="115">
        <v>8</v>
      </c>
      <c r="AD130" s="115">
        <v>8</v>
      </c>
      <c r="AE130" s="133"/>
      <c r="AF130" s="133"/>
      <c r="AG130" s="115">
        <v>8</v>
      </c>
      <c r="AH130" s="115"/>
      <c r="AI130" s="113"/>
      <c r="AJ130" s="113"/>
      <c r="AK130" s="116">
        <f t="shared" si="215"/>
        <v>159</v>
      </c>
    </row>
    <row r="131">
      <c r="A131" s="108">
        <v>62</v>
      </c>
      <c r="B131" s="113" t="str">
        <f>VLOOKUP($A131,Сотрудники!$A$3:$L$1202,2,0)</f>
        <v xml:space="preserve">Горьков Алексей</v>
      </c>
      <c r="C131" s="113" t="str">
        <f>VLOOKUP($A131,Сотрудники!$A$3:$L$1202,8,0)</f>
        <v>Москва</v>
      </c>
      <c r="D131" s="133"/>
      <c r="E131" s="115">
        <v>0</v>
      </c>
      <c r="F131" s="115">
        <v>0</v>
      </c>
      <c r="G131" s="133">
        <v>0</v>
      </c>
      <c r="H131" s="115">
        <v>0</v>
      </c>
      <c r="I131" s="115">
        <v>0</v>
      </c>
      <c r="J131" s="133">
        <v>0</v>
      </c>
      <c r="K131" s="133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v>0</v>
      </c>
      <c r="Q131" s="133">
        <v>0</v>
      </c>
      <c r="R131" s="133">
        <v>0</v>
      </c>
      <c r="S131" s="115">
        <v>8</v>
      </c>
      <c r="T131" s="115">
        <v>8</v>
      </c>
      <c r="U131" s="115">
        <v>8</v>
      </c>
      <c r="V131" s="115">
        <v>8</v>
      </c>
      <c r="W131" s="115">
        <v>8</v>
      </c>
      <c r="X131" s="133"/>
      <c r="Y131" s="133"/>
      <c r="Z131" s="115">
        <v>8</v>
      </c>
      <c r="AA131" s="115">
        <v>8</v>
      </c>
      <c r="AB131" s="115">
        <v>8</v>
      </c>
      <c r="AC131" s="115">
        <v>8</v>
      </c>
      <c r="AD131" s="115">
        <v>8</v>
      </c>
      <c r="AE131" s="133"/>
      <c r="AF131" s="133"/>
      <c r="AG131" s="115">
        <v>8</v>
      </c>
      <c r="AH131" s="115"/>
      <c r="AI131" s="113"/>
      <c r="AJ131" s="113"/>
      <c r="AK131" s="116">
        <f t="shared" si="215"/>
        <v>88</v>
      </c>
    </row>
    <row r="132">
      <c r="A132" s="108">
        <v>63</v>
      </c>
      <c r="B132" s="113" t="str">
        <f>VLOOKUP($A132,Сотрудники!$A$3:$L$1202,2,0)</f>
        <v xml:space="preserve">Ненякина Анастасия</v>
      </c>
      <c r="C132" s="113" t="str">
        <f>VLOOKUP($A132,Сотрудники!$A$3:$L$1202,8,0)</f>
        <v>Москва</v>
      </c>
      <c r="D132" s="133"/>
      <c r="E132" s="115">
        <v>8</v>
      </c>
      <c r="F132" s="115">
        <v>7</v>
      </c>
      <c r="G132" s="133"/>
      <c r="H132" s="115">
        <v>8</v>
      </c>
      <c r="I132" s="115">
        <v>8</v>
      </c>
      <c r="J132" s="133"/>
      <c r="K132" s="133"/>
      <c r="L132" s="115">
        <v>8</v>
      </c>
      <c r="M132" s="115">
        <v>8</v>
      </c>
      <c r="N132" s="115">
        <v>8</v>
      </c>
      <c r="O132" s="115">
        <v>8</v>
      </c>
      <c r="P132" s="115">
        <v>8</v>
      </c>
      <c r="Q132" s="133"/>
      <c r="R132" s="133"/>
      <c r="S132" s="115">
        <v>8</v>
      </c>
      <c r="T132" s="115">
        <v>8</v>
      </c>
      <c r="U132" s="115">
        <v>8</v>
      </c>
      <c r="V132" s="115">
        <v>8</v>
      </c>
      <c r="W132" s="115">
        <v>8</v>
      </c>
      <c r="X132" s="133"/>
      <c r="Y132" s="133"/>
      <c r="Z132" s="115">
        <v>8</v>
      </c>
      <c r="AA132" s="115">
        <v>0</v>
      </c>
      <c r="AB132" s="115">
        <v>0</v>
      </c>
      <c r="AC132" s="115">
        <v>0</v>
      </c>
      <c r="AD132" s="115">
        <v>0</v>
      </c>
      <c r="AE132" s="133"/>
      <c r="AF132" s="133"/>
      <c r="AG132" s="115">
        <v>0</v>
      </c>
      <c r="AH132" s="115"/>
      <c r="AI132" s="113"/>
      <c r="AJ132" s="113"/>
      <c r="AK132" s="116">
        <f t="shared" si="215"/>
        <v>119</v>
      </c>
    </row>
    <row r="133">
      <c r="A133" s="108">
        <v>83</v>
      </c>
      <c r="B133" s="113" t="str">
        <f>VLOOKUP($A133,Сотрудники!$A$3:$L$1202,2,0)</f>
        <v xml:space="preserve">Жердева Екатерина</v>
      </c>
      <c r="C133" s="113" t="str">
        <f>VLOOKUP($A133,Сотрудники!$A$3:$L$1202,8,0)</f>
        <v>Архангельск</v>
      </c>
      <c r="D133" s="133"/>
      <c r="E133" s="115">
        <v>8</v>
      </c>
      <c r="F133" s="115">
        <v>7</v>
      </c>
      <c r="G133" s="133"/>
      <c r="H133" s="115">
        <v>8</v>
      </c>
      <c r="I133" s="115">
        <v>8</v>
      </c>
      <c r="J133" s="133"/>
      <c r="K133" s="133"/>
      <c r="L133" s="115">
        <v>8</v>
      </c>
      <c r="M133" s="115">
        <v>8</v>
      </c>
      <c r="N133" s="115">
        <v>8</v>
      </c>
      <c r="O133" s="115">
        <v>8</v>
      </c>
      <c r="P133" s="115">
        <v>8</v>
      </c>
      <c r="Q133" s="133"/>
      <c r="R133" s="133"/>
      <c r="S133" s="115">
        <v>8</v>
      </c>
      <c r="T133" s="115">
        <v>8</v>
      </c>
      <c r="U133" s="115">
        <v>8</v>
      </c>
      <c r="V133" s="115">
        <v>8</v>
      </c>
      <c r="W133" s="115">
        <v>8</v>
      </c>
      <c r="X133" s="133"/>
      <c r="Y133" s="133"/>
      <c r="Z133" s="115">
        <v>8</v>
      </c>
      <c r="AA133" s="115">
        <v>8</v>
      </c>
      <c r="AB133" s="115">
        <v>8</v>
      </c>
      <c r="AC133" s="115">
        <v>8</v>
      </c>
      <c r="AD133" s="115">
        <v>8</v>
      </c>
      <c r="AE133" s="133"/>
      <c r="AF133" s="133"/>
      <c r="AG133" s="115">
        <v>8</v>
      </c>
      <c r="AH133" s="115"/>
      <c r="AI133" s="113"/>
      <c r="AJ133" s="113"/>
      <c r="AK133" s="116">
        <f t="shared" si="215"/>
        <v>159</v>
      </c>
    </row>
    <row r="134">
      <c r="A134" s="108">
        <v>64</v>
      </c>
      <c r="B134" s="113" t="str">
        <f>VLOOKUP($A134,Сотрудники!$A$3:$L$1202,2,0)</f>
        <v xml:space="preserve">Павлов Роман</v>
      </c>
      <c r="C134" s="113" t="str">
        <f>VLOOKUP($A134,Сотрудники!$A$3:$L$1202,8,0)</f>
        <v>Москва</v>
      </c>
      <c r="D134" s="133"/>
      <c r="E134" s="115">
        <v>8</v>
      </c>
      <c r="F134" s="115">
        <v>7</v>
      </c>
      <c r="G134" s="133"/>
      <c r="H134" s="115">
        <v>8</v>
      </c>
      <c r="I134" s="115">
        <v>8</v>
      </c>
      <c r="J134" s="133"/>
      <c r="K134" s="133"/>
      <c r="L134" s="115">
        <v>8</v>
      </c>
      <c r="M134" s="115">
        <v>8</v>
      </c>
      <c r="N134" s="115">
        <v>8</v>
      </c>
      <c r="O134" s="115">
        <v>8</v>
      </c>
      <c r="P134" s="115">
        <v>8</v>
      </c>
      <c r="Q134" s="133"/>
      <c r="R134" s="133"/>
      <c r="S134" s="115">
        <v>8</v>
      </c>
      <c r="T134" s="115">
        <v>8</v>
      </c>
      <c r="U134" s="115">
        <v>8</v>
      </c>
      <c r="V134" s="115">
        <v>8</v>
      </c>
      <c r="W134" s="115">
        <v>8</v>
      </c>
      <c r="X134" s="133"/>
      <c r="Y134" s="133"/>
      <c r="Z134" s="115">
        <v>8</v>
      </c>
      <c r="AA134" s="115">
        <v>8</v>
      </c>
      <c r="AB134" s="115">
        <v>8</v>
      </c>
      <c r="AC134" s="115">
        <v>8</v>
      </c>
      <c r="AD134" s="115">
        <v>8</v>
      </c>
      <c r="AE134" s="133"/>
      <c r="AF134" s="133"/>
      <c r="AG134" s="115">
        <v>8</v>
      </c>
      <c r="AH134" s="115"/>
      <c r="AI134" s="113"/>
      <c r="AJ134" s="113"/>
      <c r="AK134" s="116">
        <f t="shared" si="215"/>
        <v>159</v>
      </c>
    </row>
    <row r="135">
      <c r="A135" s="108">
        <v>66</v>
      </c>
      <c r="B135" s="113" t="str">
        <f>VLOOKUP($A135,Сотрудники!$A$3:$L$1202,2,0)</f>
        <v xml:space="preserve">Лукьянов Станислав</v>
      </c>
      <c r="C135" s="113" t="str">
        <f>VLOOKUP($A135,Сотрудники!$A$3:$L$1202,8,0)</f>
        <v>Екатеринбург</v>
      </c>
      <c r="D135" s="133"/>
      <c r="E135" s="115">
        <v>8</v>
      </c>
      <c r="F135" s="115">
        <v>7</v>
      </c>
      <c r="G135" s="114"/>
      <c r="H135" s="115">
        <v>8</v>
      </c>
      <c r="I135" s="115">
        <v>8</v>
      </c>
      <c r="J135" s="133"/>
      <c r="K135" s="133"/>
      <c r="L135" s="115">
        <v>8</v>
      </c>
      <c r="M135" s="115">
        <v>8</v>
      </c>
      <c r="N135" s="115">
        <v>8</v>
      </c>
      <c r="O135" s="115">
        <v>8</v>
      </c>
      <c r="P135" s="115">
        <v>8</v>
      </c>
      <c r="Q135" s="133"/>
      <c r="R135" s="133"/>
      <c r="S135" s="115">
        <v>8</v>
      </c>
      <c r="T135" s="115">
        <v>8</v>
      </c>
      <c r="U135" s="115">
        <v>8</v>
      </c>
      <c r="V135" s="115">
        <v>8</v>
      </c>
      <c r="W135" s="115">
        <v>8</v>
      </c>
      <c r="X135" s="133"/>
      <c r="Y135" s="133"/>
      <c r="Z135" s="115">
        <v>8</v>
      </c>
      <c r="AA135" s="115">
        <v>8</v>
      </c>
      <c r="AB135" s="115">
        <v>8</v>
      </c>
      <c r="AC135" s="115">
        <v>8</v>
      </c>
      <c r="AD135" s="115">
        <v>8</v>
      </c>
      <c r="AE135" s="133"/>
      <c r="AF135" s="133"/>
      <c r="AG135" s="115">
        <v>8</v>
      </c>
      <c r="AH135" s="115"/>
      <c r="AI135" s="113"/>
      <c r="AJ135" s="113"/>
      <c r="AK135" s="116">
        <f t="shared" si="215"/>
        <v>159</v>
      </c>
    </row>
    <row r="136">
      <c r="A136" s="108">
        <v>67</v>
      </c>
      <c r="B136" s="113" t="str">
        <f>VLOOKUP($A136,Сотрудники!$A$3:$L$1202,2,0)</f>
        <v xml:space="preserve">Киле Егор</v>
      </c>
      <c r="C136" s="113" t="str">
        <f>VLOOKUP($A136,Сотрудники!$A$3:$L$1202,8,0)</f>
        <v>СПБ</v>
      </c>
      <c r="D136" s="133"/>
      <c r="E136" s="115">
        <v>8</v>
      </c>
      <c r="F136" s="115">
        <v>7</v>
      </c>
      <c r="G136" s="114"/>
      <c r="H136" s="115">
        <v>8</v>
      </c>
      <c r="I136" s="115">
        <v>8</v>
      </c>
      <c r="J136" s="133"/>
      <c r="K136" s="133"/>
      <c r="L136" s="115">
        <v>8</v>
      </c>
      <c r="M136" s="115">
        <v>8</v>
      </c>
      <c r="N136" s="115">
        <v>8</v>
      </c>
      <c r="O136" s="115">
        <v>8</v>
      </c>
      <c r="P136" s="115">
        <v>8</v>
      </c>
      <c r="Q136" s="133"/>
      <c r="R136" s="133"/>
      <c r="S136" s="115">
        <v>8</v>
      </c>
      <c r="T136" s="115">
        <v>8</v>
      </c>
      <c r="U136" s="115">
        <v>8</v>
      </c>
      <c r="V136" s="115">
        <v>8</v>
      </c>
      <c r="W136" s="115">
        <v>8</v>
      </c>
      <c r="X136" s="133"/>
      <c r="Y136" s="133"/>
      <c r="Z136" s="115">
        <v>8</v>
      </c>
      <c r="AA136" s="115">
        <v>8</v>
      </c>
      <c r="AB136" s="115">
        <v>8</v>
      </c>
      <c r="AC136" s="115">
        <v>8</v>
      </c>
      <c r="AD136" s="115">
        <v>8</v>
      </c>
      <c r="AE136" s="133"/>
      <c r="AF136" s="133"/>
      <c r="AG136" s="115">
        <v>8</v>
      </c>
      <c r="AH136" s="115"/>
      <c r="AI136" s="113"/>
      <c r="AJ136" s="113"/>
      <c r="AK136" s="116">
        <f t="shared" si="215"/>
        <v>159</v>
      </c>
    </row>
    <row r="137">
      <c r="A137" s="108">
        <v>69</v>
      </c>
      <c r="B137" s="113" t="str">
        <f>VLOOKUP($A137,Сотрудники!$A$3:$L$1202,2,0)</f>
        <v xml:space="preserve">Егоров Валерий</v>
      </c>
      <c r="C137" s="113" t="str">
        <f>VLOOKUP($A137,Сотрудники!$A$3:$L$1202,8,0)</f>
        <v>Рязань</v>
      </c>
      <c r="D137" s="133"/>
      <c r="E137" s="115">
        <v>8</v>
      </c>
      <c r="F137" s="115">
        <v>7</v>
      </c>
      <c r="G137" s="114"/>
      <c r="H137" s="115">
        <v>8</v>
      </c>
      <c r="I137" s="115">
        <v>8</v>
      </c>
      <c r="J137" s="133"/>
      <c r="K137" s="133"/>
      <c r="L137" s="115">
        <v>8</v>
      </c>
      <c r="M137" s="115">
        <v>8</v>
      </c>
      <c r="N137" s="115">
        <v>8</v>
      </c>
      <c r="O137" s="115">
        <v>8</v>
      </c>
      <c r="P137" s="115">
        <v>8</v>
      </c>
      <c r="Q137" s="133"/>
      <c r="R137" s="133"/>
      <c r="S137" s="115">
        <v>8</v>
      </c>
      <c r="T137" s="115">
        <v>8</v>
      </c>
      <c r="U137" s="115">
        <v>8</v>
      </c>
      <c r="V137" s="115">
        <v>8</v>
      </c>
      <c r="W137" s="115">
        <v>8</v>
      </c>
      <c r="X137" s="133"/>
      <c r="Y137" s="133"/>
      <c r="Z137" s="115">
        <v>8</v>
      </c>
      <c r="AA137" s="115">
        <v>8</v>
      </c>
      <c r="AB137" s="115">
        <v>8</v>
      </c>
      <c r="AC137" s="115">
        <v>8</v>
      </c>
      <c r="AD137" s="115">
        <v>8</v>
      </c>
      <c r="AE137" s="133"/>
      <c r="AF137" s="133"/>
      <c r="AG137" s="115">
        <v>8</v>
      </c>
      <c r="AH137" s="115"/>
      <c r="AI137" s="113"/>
      <c r="AJ137" s="113"/>
      <c r="AK137" s="116">
        <f t="shared" si="215"/>
        <v>159</v>
      </c>
    </row>
    <row r="138">
      <c r="A138" s="108">
        <v>70</v>
      </c>
      <c r="B138" s="113" t="str">
        <f>VLOOKUP($A138,Сотрудники!$A$3:$L$1202,2,0)</f>
        <v xml:space="preserve">Балагушкин Артем</v>
      </c>
      <c r="C138" s="113" t="str">
        <f>VLOOKUP($A138,Сотрудники!$A$3:$L$1202,8,0)</f>
        <v>Москва</v>
      </c>
      <c r="D138" s="133"/>
      <c r="E138" s="115">
        <v>8</v>
      </c>
      <c r="F138" s="115">
        <v>7</v>
      </c>
      <c r="G138" s="114"/>
      <c r="H138" s="115">
        <v>8</v>
      </c>
      <c r="I138" s="115">
        <v>8</v>
      </c>
      <c r="J138" s="133"/>
      <c r="K138" s="133"/>
      <c r="L138" s="115">
        <v>8</v>
      </c>
      <c r="M138" s="115">
        <v>8</v>
      </c>
      <c r="N138" s="115">
        <v>8</v>
      </c>
      <c r="O138" s="115">
        <v>8</v>
      </c>
      <c r="P138" s="115">
        <v>8</v>
      </c>
      <c r="Q138" s="133"/>
      <c r="R138" s="133"/>
      <c r="S138" s="115">
        <v>8</v>
      </c>
      <c r="T138" s="115">
        <v>8</v>
      </c>
      <c r="U138" s="115">
        <v>8</v>
      </c>
      <c r="V138" s="115">
        <v>8</v>
      </c>
      <c r="W138" s="115">
        <v>8</v>
      </c>
      <c r="X138" s="133"/>
      <c r="Y138" s="133"/>
      <c r="Z138" s="115">
        <v>8</v>
      </c>
      <c r="AA138" s="115">
        <v>8</v>
      </c>
      <c r="AB138" s="115">
        <v>8</v>
      </c>
      <c r="AC138" s="115">
        <v>8</v>
      </c>
      <c r="AD138" s="115">
        <v>8</v>
      </c>
      <c r="AE138" s="133"/>
      <c r="AF138" s="133"/>
      <c r="AG138" s="115">
        <v>8</v>
      </c>
      <c r="AH138" s="115"/>
      <c r="AI138" s="113"/>
      <c r="AJ138" s="113"/>
      <c r="AK138" s="116">
        <f t="shared" si="215"/>
        <v>159</v>
      </c>
    </row>
    <row r="139">
      <c r="A139" s="108">
        <v>71</v>
      </c>
      <c r="B139" s="113" t="str">
        <f>VLOOKUP($A139,Сотрудники!$A$3:$L$1202,2,0)</f>
        <v xml:space="preserve">Чермашенцев Илья</v>
      </c>
      <c r="C139" s="113" t="str">
        <f>VLOOKUP($A139,Сотрудники!$A$3:$L$1202,8,0)</f>
        <v>Москва</v>
      </c>
      <c r="D139" s="133"/>
      <c r="E139" s="115">
        <v>8</v>
      </c>
      <c r="F139" s="115">
        <v>7</v>
      </c>
      <c r="G139" s="114"/>
      <c r="H139" s="115">
        <v>8</v>
      </c>
      <c r="I139" s="115">
        <v>8</v>
      </c>
      <c r="J139" s="133"/>
      <c r="K139" s="133"/>
      <c r="L139" s="115">
        <v>8</v>
      </c>
      <c r="M139" s="115">
        <v>8</v>
      </c>
      <c r="N139" s="115">
        <v>8</v>
      </c>
      <c r="O139" s="115">
        <v>8</v>
      </c>
      <c r="P139" s="115">
        <v>8</v>
      </c>
      <c r="Q139" s="133"/>
      <c r="R139" s="133"/>
      <c r="S139" s="115">
        <v>8</v>
      </c>
      <c r="T139" s="115">
        <v>8</v>
      </c>
      <c r="U139" s="115">
        <v>8</v>
      </c>
      <c r="V139" s="115">
        <v>8</v>
      </c>
      <c r="W139" s="115">
        <v>8</v>
      </c>
      <c r="X139" s="133"/>
      <c r="Y139" s="133"/>
      <c r="Z139" s="115">
        <v>8</v>
      </c>
      <c r="AA139" s="115">
        <v>8</v>
      </c>
      <c r="AB139" s="115">
        <v>8</v>
      </c>
      <c r="AC139" s="115">
        <v>8</v>
      </c>
      <c r="AD139" s="115">
        <v>8</v>
      </c>
      <c r="AE139" s="133"/>
      <c r="AF139" s="133"/>
      <c r="AG139" s="115">
        <v>8</v>
      </c>
      <c r="AH139" s="115"/>
      <c r="AI139" s="113"/>
      <c r="AJ139" s="113"/>
      <c r="AK139" s="116">
        <f t="shared" si="215"/>
        <v>159</v>
      </c>
    </row>
    <row r="140">
      <c r="A140" s="108">
        <v>72</v>
      </c>
      <c r="B140" s="113" t="str">
        <f>VLOOKUP($A140,Сотрудники!$A$3:$L$1202,2,0)</f>
        <v xml:space="preserve">Градосельская Наталья</v>
      </c>
      <c r="C140" s="113" t="str">
        <f>VLOOKUP($A140,Сотрудники!$A$3:$L$1202,8,0)</f>
        <v>Москва</v>
      </c>
      <c r="D140" s="133"/>
      <c r="E140" s="115">
        <v>8</v>
      </c>
      <c r="F140" s="115">
        <v>7</v>
      </c>
      <c r="G140" s="114"/>
      <c r="H140" s="115">
        <v>8</v>
      </c>
      <c r="I140" s="115">
        <v>8</v>
      </c>
      <c r="J140" s="133"/>
      <c r="K140" s="133"/>
      <c r="L140" s="115">
        <v>8</v>
      </c>
      <c r="M140" s="115">
        <v>8</v>
      </c>
      <c r="N140" s="115">
        <v>8</v>
      </c>
      <c r="O140" s="115">
        <v>8</v>
      </c>
      <c r="P140" s="115">
        <v>8</v>
      </c>
      <c r="Q140" s="133"/>
      <c r="R140" s="133"/>
      <c r="S140" s="115">
        <v>8</v>
      </c>
      <c r="T140" s="115">
        <v>8</v>
      </c>
      <c r="U140" s="115">
        <v>8</v>
      </c>
      <c r="V140" s="115">
        <v>8</v>
      </c>
      <c r="W140" s="115">
        <v>8</v>
      </c>
      <c r="X140" s="133"/>
      <c r="Y140" s="133"/>
      <c r="Z140" s="115">
        <v>8</v>
      </c>
      <c r="AA140" s="115">
        <v>8</v>
      </c>
      <c r="AB140" s="115">
        <v>8</v>
      </c>
      <c r="AC140" s="115">
        <v>8</v>
      </c>
      <c r="AD140" s="115">
        <v>8</v>
      </c>
      <c r="AE140" s="133"/>
      <c r="AF140" s="133"/>
      <c r="AG140" s="115">
        <v>8</v>
      </c>
      <c r="AH140" s="115"/>
      <c r="AI140" s="113"/>
      <c r="AJ140" s="113"/>
      <c r="AK140" s="116">
        <f t="shared" si="215"/>
        <v>159</v>
      </c>
    </row>
    <row r="141">
      <c r="A141" s="108">
        <v>73</v>
      </c>
      <c r="B141" s="113" t="str">
        <f>VLOOKUP($A141,Сотрудники!$A$3:$L$1202,2,0)</f>
        <v xml:space="preserve">Шарапов Артем</v>
      </c>
      <c r="C141" s="113" t="str">
        <f>VLOOKUP($A141,Сотрудники!$A$3:$L$1202,8,0)</f>
        <v>Барнаул</v>
      </c>
      <c r="D141" s="133"/>
      <c r="E141" s="115">
        <v>8</v>
      </c>
      <c r="F141" s="115">
        <v>7</v>
      </c>
      <c r="G141" s="114"/>
      <c r="H141" s="115">
        <v>8</v>
      </c>
      <c r="I141" s="115">
        <v>8</v>
      </c>
      <c r="J141" s="114"/>
      <c r="K141" s="114"/>
      <c r="L141" s="115">
        <v>8</v>
      </c>
      <c r="M141" s="115">
        <v>8</v>
      </c>
      <c r="N141" s="115">
        <v>8</v>
      </c>
      <c r="O141" s="115">
        <v>8</v>
      </c>
      <c r="P141" s="115">
        <v>8</v>
      </c>
      <c r="Q141" s="133"/>
      <c r="R141" s="133"/>
      <c r="S141" s="115">
        <v>8</v>
      </c>
      <c r="T141" s="115">
        <v>8</v>
      </c>
      <c r="U141" s="115">
        <v>8</v>
      </c>
      <c r="V141" s="115">
        <v>8</v>
      </c>
      <c r="W141" s="115">
        <v>8</v>
      </c>
      <c r="X141" s="133"/>
      <c r="Y141" s="133"/>
      <c r="Z141" s="115">
        <v>8</v>
      </c>
      <c r="AA141" s="115">
        <v>8</v>
      </c>
      <c r="AB141" s="115">
        <v>8</v>
      </c>
      <c r="AC141" s="115">
        <v>8</v>
      </c>
      <c r="AD141" s="115">
        <v>8</v>
      </c>
      <c r="AE141" s="133"/>
      <c r="AF141" s="133"/>
      <c r="AG141" s="115">
        <v>8</v>
      </c>
      <c r="AH141" s="115"/>
      <c r="AI141" s="113"/>
      <c r="AJ141" s="113"/>
      <c r="AK141" s="116">
        <f t="shared" si="215"/>
        <v>159</v>
      </c>
    </row>
    <row r="142">
      <c r="A142" s="108">
        <v>74</v>
      </c>
      <c r="B142" s="113" t="str">
        <f>VLOOKUP($A142,Сотрудники!$A$3:$L$1202,2,0)</f>
        <v xml:space="preserve">Родионов Всеволод</v>
      </c>
      <c r="C142" s="113" t="str">
        <f>VLOOKUP($A142,Сотрудники!$A$3:$L$1202,8,0)</f>
        <v>Москва</v>
      </c>
      <c r="D142" s="133"/>
      <c r="E142" s="115">
        <v>8</v>
      </c>
      <c r="F142" s="115">
        <v>7</v>
      </c>
      <c r="G142" s="114"/>
      <c r="H142" s="115">
        <v>8</v>
      </c>
      <c r="I142" s="115">
        <v>8</v>
      </c>
      <c r="J142" s="114"/>
      <c r="K142" s="114"/>
      <c r="L142" s="115">
        <v>8</v>
      </c>
      <c r="M142" s="115">
        <v>8</v>
      </c>
      <c r="N142" s="115">
        <v>8</v>
      </c>
      <c r="O142" s="115">
        <v>8</v>
      </c>
      <c r="P142" s="115">
        <v>8</v>
      </c>
      <c r="Q142" s="133"/>
      <c r="R142" s="133"/>
      <c r="S142" s="115">
        <v>8</v>
      </c>
      <c r="T142" s="115">
        <v>8</v>
      </c>
      <c r="U142" s="115">
        <v>8</v>
      </c>
      <c r="V142" s="115">
        <v>8</v>
      </c>
      <c r="W142" s="115">
        <v>8</v>
      </c>
      <c r="X142" s="133"/>
      <c r="Y142" s="133"/>
      <c r="Z142" s="115">
        <v>8</v>
      </c>
      <c r="AA142" s="115">
        <v>8</v>
      </c>
      <c r="AB142" s="115">
        <v>8</v>
      </c>
      <c r="AC142" s="115">
        <v>8</v>
      </c>
      <c r="AD142" s="115">
        <v>8</v>
      </c>
      <c r="AE142" s="133"/>
      <c r="AF142" s="133"/>
      <c r="AG142" s="115">
        <v>8</v>
      </c>
      <c r="AH142" s="115"/>
      <c r="AI142" s="113"/>
      <c r="AJ142" s="113"/>
      <c r="AK142" s="116">
        <f t="shared" si="215"/>
        <v>159</v>
      </c>
    </row>
    <row r="143">
      <c r="A143" s="108">
        <v>75</v>
      </c>
      <c r="B143" s="113" t="str">
        <f>VLOOKUP($A143,Сотрудники!$A$3:$L$1202,2,0)</f>
        <v xml:space="preserve">Лашкуль Александра</v>
      </c>
      <c r="C143" s="113" t="str">
        <f>VLOOKUP($A143,Сотрудники!$A$3:$L$1202,8,0)</f>
        <v>СПБ</v>
      </c>
      <c r="D143" s="133"/>
      <c r="E143" s="115">
        <v>8</v>
      </c>
      <c r="F143" s="115">
        <v>7</v>
      </c>
      <c r="G143" s="114"/>
      <c r="H143" s="115">
        <v>8</v>
      </c>
      <c r="I143" s="115">
        <v>8</v>
      </c>
      <c r="J143" s="114"/>
      <c r="K143" s="114"/>
      <c r="L143" s="115">
        <v>8</v>
      </c>
      <c r="M143" s="115">
        <v>8</v>
      </c>
      <c r="N143" s="115">
        <v>8</v>
      </c>
      <c r="O143" s="115">
        <v>8</v>
      </c>
      <c r="P143" s="115">
        <v>8</v>
      </c>
      <c r="Q143" s="133"/>
      <c r="R143" s="133"/>
      <c r="S143" s="115">
        <v>8</v>
      </c>
      <c r="T143" s="115">
        <v>8</v>
      </c>
      <c r="U143" s="115">
        <v>8</v>
      </c>
      <c r="V143" s="115">
        <v>8</v>
      </c>
      <c r="W143" s="115">
        <v>8</v>
      </c>
      <c r="X143" s="133"/>
      <c r="Y143" s="133"/>
      <c r="Z143" s="115">
        <v>8</v>
      </c>
      <c r="AA143" s="115">
        <v>8</v>
      </c>
      <c r="AB143" s="115">
        <v>8</v>
      </c>
      <c r="AC143" s="115">
        <v>8</v>
      </c>
      <c r="AD143" s="115">
        <v>8</v>
      </c>
      <c r="AE143" s="133"/>
      <c r="AF143" s="133"/>
      <c r="AG143" s="115">
        <v>8</v>
      </c>
      <c r="AH143" s="115"/>
      <c r="AI143" s="113"/>
      <c r="AJ143" s="113"/>
      <c r="AK143" s="116">
        <f t="shared" si="215"/>
        <v>159</v>
      </c>
    </row>
    <row r="144">
      <c r="A144" s="108">
        <v>76</v>
      </c>
      <c r="B144" s="113" t="str">
        <f>VLOOKUP($A144,Сотрудники!$A$3:$L$1202,2,0)</f>
        <v xml:space="preserve">Мокрова Анастасия</v>
      </c>
      <c r="C144" s="113" t="str">
        <f>VLOOKUP($A144,Сотрудники!$A$3:$L$1202,8,0)</f>
        <v>СПБ</v>
      </c>
      <c r="D144" s="133"/>
      <c r="E144" s="115">
        <v>8</v>
      </c>
      <c r="F144" s="115">
        <v>7</v>
      </c>
      <c r="G144" s="114"/>
      <c r="H144" s="115">
        <v>8</v>
      </c>
      <c r="I144" s="115">
        <v>8</v>
      </c>
      <c r="J144" s="114"/>
      <c r="K144" s="114"/>
      <c r="L144" s="115">
        <v>8</v>
      </c>
      <c r="M144" s="115">
        <v>8</v>
      </c>
      <c r="N144" s="115">
        <v>8</v>
      </c>
      <c r="O144" s="115">
        <v>8</v>
      </c>
      <c r="P144" s="115">
        <v>8</v>
      </c>
      <c r="Q144" s="133"/>
      <c r="R144" s="133"/>
      <c r="S144" s="115">
        <v>8</v>
      </c>
      <c r="T144" s="115">
        <v>8</v>
      </c>
      <c r="U144" s="115">
        <v>8</v>
      </c>
      <c r="V144" s="115">
        <v>8</v>
      </c>
      <c r="W144" s="115">
        <v>8</v>
      </c>
      <c r="X144" s="133"/>
      <c r="Y144" s="133"/>
      <c r="Z144" s="115">
        <v>8</v>
      </c>
      <c r="AA144" s="115">
        <v>8</v>
      </c>
      <c r="AB144" s="115">
        <v>8</v>
      </c>
      <c r="AC144" s="115">
        <v>8</v>
      </c>
      <c r="AD144" s="115">
        <v>8</v>
      </c>
      <c r="AE144" s="133"/>
      <c r="AF144" s="133"/>
      <c r="AG144" s="115">
        <v>8</v>
      </c>
      <c r="AH144" s="115"/>
      <c r="AI144" s="113"/>
      <c r="AJ144" s="113"/>
      <c r="AK144" s="116">
        <f t="shared" si="215"/>
        <v>159</v>
      </c>
    </row>
    <row r="145">
      <c r="A145" s="108">
        <v>77</v>
      </c>
      <c r="B145" s="113" t="str">
        <f>VLOOKUP($A145,Сотрудники!$A$3:$L$1202,2,0)</f>
        <v xml:space="preserve">Волотов Илья</v>
      </c>
      <c r="C145" s="113" t="str">
        <f>VLOOKUP($A145,Сотрудники!$A$3:$L$1202,8,0)</f>
        <v>Москва</v>
      </c>
      <c r="D145" s="133"/>
      <c r="E145" s="115">
        <v>8</v>
      </c>
      <c r="F145" s="115">
        <v>7</v>
      </c>
      <c r="G145" s="114"/>
      <c r="H145" s="115">
        <v>8</v>
      </c>
      <c r="I145" s="115">
        <v>8</v>
      </c>
      <c r="J145" s="114"/>
      <c r="K145" s="114"/>
      <c r="L145" s="115">
        <v>8</v>
      </c>
      <c r="M145" s="115">
        <v>8</v>
      </c>
      <c r="N145" s="115">
        <v>8</v>
      </c>
      <c r="O145" s="115">
        <v>8</v>
      </c>
      <c r="P145" s="115">
        <v>8</v>
      </c>
      <c r="Q145" s="133"/>
      <c r="R145" s="133"/>
      <c r="S145" s="115">
        <v>8</v>
      </c>
      <c r="T145" s="115">
        <v>8</v>
      </c>
      <c r="U145" s="115">
        <v>8</v>
      </c>
      <c r="V145" s="115">
        <v>8</v>
      </c>
      <c r="W145" s="115">
        <v>8</v>
      </c>
      <c r="X145" s="133"/>
      <c r="Y145" s="133"/>
      <c r="Z145" s="115">
        <v>8</v>
      </c>
      <c r="AA145" s="115">
        <v>8</v>
      </c>
      <c r="AB145" s="115">
        <v>8</v>
      </c>
      <c r="AC145" s="115">
        <v>8</v>
      </c>
      <c r="AD145" s="115">
        <v>8</v>
      </c>
      <c r="AE145" s="133"/>
      <c r="AF145" s="133"/>
      <c r="AG145" s="115">
        <v>8</v>
      </c>
      <c r="AH145" s="115"/>
      <c r="AI145" s="113"/>
      <c r="AJ145" s="113"/>
      <c r="AK145" s="116">
        <f t="shared" ref="AK145:AK155" si="216">SUM(D145:AJ145)</f>
        <v>159</v>
      </c>
    </row>
    <row r="146">
      <c r="A146" s="108">
        <v>78</v>
      </c>
      <c r="B146" s="113" t="str">
        <f>VLOOKUP($A146,Сотрудники!$A$3:$L$1202,2,0)</f>
        <v xml:space="preserve">Гаврилова Екатерина</v>
      </c>
      <c r="C146" s="113" t="str">
        <f>VLOOKUP($A146,Сотрудники!$A$3:$L$1202,8,0)</f>
        <v>Чебоксары</v>
      </c>
      <c r="D146" s="133"/>
      <c r="E146" s="115">
        <v>8</v>
      </c>
      <c r="F146" s="115">
        <v>7</v>
      </c>
      <c r="G146" s="114"/>
      <c r="H146" s="115">
        <v>8</v>
      </c>
      <c r="I146" s="115">
        <v>8</v>
      </c>
      <c r="J146" s="114"/>
      <c r="K146" s="114"/>
      <c r="L146" s="115">
        <v>8</v>
      </c>
      <c r="M146" s="115">
        <v>8</v>
      </c>
      <c r="N146" s="115">
        <v>8</v>
      </c>
      <c r="O146" s="115">
        <v>8</v>
      </c>
      <c r="P146" s="115">
        <v>8</v>
      </c>
      <c r="Q146" s="133"/>
      <c r="R146" s="133"/>
      <c r="S146" s="115">
        <v>8</v>
      </c>
      <c r="T146" s="115">
        <v>8</v>
      </c>
      <c r="U146" s="115">
        <v>8</v>
      </c>
      <c r="V146" s="115">
        <v>8</v>
      </c>
      <c r="W146" s="115">
        <v>8</v>
      </c>
      <c r="X146" s="133"/>
      <c r="Y146" s="133"/>
      <c r="Z146" s="115">
        <v>8</v>
      </c>
      <c r="AA146" s="115">
        <v>8</v>
      </c>
      <c r="AB146" s="115">
        <v>8</v>
      </c>
      <c r="AC146" s="115">
        <v>8</v>
      </c>
      <c r="AD146" s="115">
        <v>8</v>
      </c>
      <c r="AE146" s="133"/>
      <c r="AF146" s="133"/>
      <c r="AG146" s="115">
        <v>8</v>
      </c>
      <c r="AH146" s="115"/>
      <c r="AI146" s="113"/>
      <c r="AJ146" s="113"/>
      <c r="AK146" s="116">
        <f t="shared" si="216"/>
        <v>159</v>
      </c>
    </row>
    <row r="147">
      <c r="A147" s="108">
        <v>79</v>
      </c>
      <c r="B147" s="113" t="str">
        <f>VLOOKUP($A147,Сотрудники!$A$3:$L$1202,2,0)</f>
        <v xml:space="preserve">Шакиров Вадим</v>
      </c>
      <c r="C147" s="113" t="str">
        <f>VLOOKUP($A147,Сотрудники!$A$3:$L$1202,8,0)</f>
        <v>Иннополис</v>
      </c>
      <c r="D147" s="133"/>
      <c r="E147" s="115">
        <v>8</v>
      </c>
      <c r="F147" s="115">
        <v>7</v>
      </c>
      <c r="G147" s="114"/>
      <c r="H147" s="115">
        <v>8</v>
      </c>
      <c r="I147" s="115">
        <v>8</v>
      </c>
      <c r="J147" s="114"/>
      <c r="K147" s="114"/>
      <c r="L147" s="115">
        <v>8</v>
      </c>
      <c r="M147" s="115">
        <v>8</v>
      </c>
      <c r="N147" s="115">
        <v>8</v>
      </c>
      <c r="O147" s="115">
        <v>8</v>
      </c>
      <c r="P147" s="115">
        <v>8</v>
      </c>
      <c r="Q147" s="133"/>
      <c r="R147" s="133"/>
      <c r="S147" s="115">
        <v>8</v>
      </c>
      <c r="T147" s="115">
        <v>8</v>
      </c>
      <c r="U147" s="115">
        <v>8</v>
      </c>
      <c r="V147" s="115">
        <v>8</v>
      </c>
      <c r="W147" s="115">
        <v>8</v>
      </c>
      <c r="X147" s="133"/>
      <c r="Y147" s="133"/>
      <c r="Z147" s="115">
        <v>8</v>
      </c>
      <c r="AA147" s="115">
        <v>8</v>
      </c>
      <c r="AB147" s="115">
        <v>8</v>
      </c>
      <c r="AC147" s="115">
        <v>8</v>
      </c>
      <c r="AD147" s="115">
        <v>8</v>
      </c>
      <c r="AE147" s="133"/>
      <c r="AF147" s="133"/>
      <c r="AG147" s="115">
        <v>8</v>
      </c>
      <c r="AH147" s="115"/>
      <c r="AI147" s="113"/>
      <c r="AJ147" s="113"/>
      <c r="AK147" s="116">
        <f t="shared" si="216"/>
        <v>159</v>
      </c>
    </row>
    <row r="148">
      <c r="A148" s="108">
        <v>80</v>
      </c>
      <c r="B148" s="113" t="str">
        <f>VLOOKUP($A148,Сотрудники!$A$3:$L$1202,2,0)</f>
        <v xml:space="preserve">Павлов Никита</v>
      </c>
      <c r="C148" s="113" t="str">
        <f>VLOOKUP($A148,Сотрудники!$A$3:$L$1202,8,0)</f>
        <v>Москва</v>
      </c>
      <c r="D148" s="133"/>
      <c r="E148" s="115">
        <v>8</v>
      </c>
      <c r="F148" s="115">
        <v>7</v>
      </c>
      <c r="G148" s="114"/>
      <c r="H148" s="115">
        <v>8</v>
      </c>
      <c r="I148" s="115">
        <v>8</v>
      </c>
      <c r="J148" s="114"/>
      <c r="K148" s="114"/>
      <c r="L148" s="115">
        <v>8</v>
      </c>
      <c r="M148" s="115">
        <v>8</v>
      </c>
      <c r="N148" s="115">
        <v>8</v>
      </c>
      <c r="O148" s="115">
        <v>8</v>
      </c>
      <c r="P148" s="115">
        <v>8</v>
      </c>
      <c r="Q148" s="114"/>
      <c r="R148" s="114"/>
      <c r="S148" s="115">
        <v>8</v>
      </c>
      <c r="T148" s="115">
        <v>8</v>
      </c>
      <c r="U148" s="115">
        <v>8</v>
      </c>
      <c r="V148" s="115">
        <v>8</v>
      </c>
      <c r="W148" s="115">
        <v>8</v>
      </c>
      <c r="X148" s="133"/>
      <c r="Y148" s="133"/>
      <c r="Z148" s="115">
        <v>8</v>
      </c>
      <c r="AA148" s="115">
        <v>8</v>
      </c>
      <c r="AB148" s="115">
        <v>8</v>
      </c>
      <c r="AC148" s="115">
        <v>8</v>
      </c>
      <c r="AD148" s="115">
        <v>8</v>
      </c>
      <c r="AE148" s="133"/>
      <c r="AF148" s="133"/>
      <c r="AG148" s="115">
        <v>8</v>
      </c>
      <c r="AH148" s="115"/>
      <c r="AI148" s="113"/>
      <c r="AJ148" s="113"/>
      <c r="AK148" s="116">
        <f t="shared" si="216"/>
        <v>159</v>
      </c>
    </row>
    <row r="149">
      <c r="A149" s="108">
        <v>81</v>
      </c>
      <c r="B149" s="113" t="str">
        <f>VLOOKUP($A149,Сотрудники!$A$3:$L$1202,2,0)</f>
        <v xml:space="preserve">Александрова Кристина</v>
      </c>
      <c r="C149" s="113" t="str">
        <f>VLOOKUP($A149,Сотрудники!$A$3:$L$1202,8,0)</f>
        <v>Москва</v>
      </c>
      <c r="D149" s="133"/>
      <c r="E149" s="115">
        <v>8</v>
      </c>
      <c r="F149" s="115">
        <v>7</v>
      </c>
      <c r="G149" s="114"/>
      <c r="H149" s="115">
        <v>8</v>
      </c>
      <c r="I149" s="115">
        <v>8</v>
      </c>
      <c r="J149" s="114"/>
      <c r="K149" s="114"/>
      <c r="L149" s="115">
        <v>8</v>
      </c>
      <c r="M149" s="115">
        <v>8</v>
      </c>
      <c r="N149" s="115">
        <v>8</v>
      </c>
      <c r="O149" s="115">
        <v>8</v>
      </c>
      <c r="P149" s="115">
        <v>8</v>
      </c>
      <c r="Q149" s="114"/>
      <c r="R149" s="114"/>
      <c r="S149" s="115">
        <v>8</v>
      </c>
      <c r="T149" s="115">
        <v>8</v>
      </c>
      <c r="U149" s="115">
        <v>8</v>
      </c>
      <c r="V149" s="115">
        <v>8</v>
      </c>
      <c r="W149" s="115">
        <v>8</v>
      </c>
      <c r="X149" s="133"/>
      <c r="Y149" s="133"/>
      <c r="Z149" s="115">
        <v>8</v>
      </c>
      <c r="AA149" s="115">
        <v>8</v>
      </c>
      <c r="AB149" s="115">
        <v>8</v>
      </c>
      <c r="AC149" s="115">
        <v>8</v>
      </c>
      <c r="AD149" s="115">
        <v>8</v>
      </c>
      <c r="AE149" s="133"/>
      <c r="AF149" s="133"/>
      <c r="AG149" s="115">
        <v>8</v>
      </c>
      <c r="AH149" s="115"/>
      <c r="AI149" s="113"/>
      <c r="AJ149" s="113"/>
      <c r="AK149" s="116">
        <f t="shared" si="216"/>
        <v>159</v>
      </c>
    </row>
    <row r="150">
      <c r="A150" s="108">
        <v>82</v>
      </c>
      <c r="B150" s="113" t="str">
        <f>VLOOKUP($A150,Сотрудники!$A$3:$L$1202,2,0)</f>
        <v xml:space="preserve">Крапивин Сергей</v>
      </c>
      <c r="C150" s="113" t="str">
        <f>VLOOKUP($A150,Сотрудники!$A$3:$L$1202,8,0)</f>
        <v>Краснодар</v>
      </c>
      <c r="D150" s="133"/>
      <c r="E150" s="115">
        <v>8</v>
      </c>
      <c r="F150" s="115">
        <v>7</v>
      </c>
      <c r="G150" s="114"/>
      <c r="H150" s="115">
        <v>8</v>
      </c>
      <c r="I150" s="115">
        <v>8</v>
      </c>
      <c r="J150" s="114"/>
      <c r="K150" s="114"/>
      <c r="L150" s="115">
        <v>8</v>
      </c>
      <c r="M150" s="115">
        <v>8</v>
      </c>
      <c r="N150" s="115">
        <v>8</v>
      </c>
      <c r="O150" s="115">
        <v>8</v>
      </c>
      <c r="P150" s="115">
        <v>8</v>
      </c>
      <c r="Q150" s="114"/>
      <c r="R150" s="114"/>
      <c r="S150" s="115">
        <v>8</v>
      </c>
      <c r="T150" s="115">
        <v>8</v>
      </c>
      <c r="U150" s="115">
        <v>8</v>
      </c>
      <c r="V150" s="115">
        <v>8</v>
      </c>
      <c r="W150" s="115">
        <v>8</v>
      </c>
      <c r="X150" s="114"/>
      <c r="Y150" s="114"/>
      <c r="Z150" s="115">
        <v>8</v>
      </c>
      <c r="AA150" s="115">
        <v>8</v>
      </c>
      <c r="AB150" s="115">
        <v>8</v>
      </c>
      <c r="AC150" s="115">
        <v>8</v>
      </c>
      <c r="AD150" s="115">
        <v>8</v>
      </c>
      <c r="AE150" s="133"/>
      <c r="AF150" s="133"/>
      <c r="AG150" s="115">
        <v>8</v>
      </c>
      <c r="AH150" s="115"/>
      <c r="AI150" s="113"/>
      <c r="AJ150" s="113"/>
      <c r="AK150" s="116">
        <f t="shared" si="216"/>
        <v>159</v>
      </c>
    </row>
    <row r="151">
      <c r="A151" s="108">
        <v>84</v>
      </c>
      <c r="B151" s="113" t="str">
        <f>VLOOKUP($A151,Сотрудники!$A$3:$L$1202,2,0)</f>
        <v xml:space="preserve">Сабиров Артур</v>
      </c>
      <c r="C151" s="113" t="str">
        <f>VLOOKUP($A151,Сотрудники!$A$3:$L$1202,8,0)</f>
        <v>Казань</v>
      </c>
      <c r="D151" s="133"/>
      <c r="E151" s="115">
        <v>8</v>
      </c>
      <c r="F151" s="115">
        <v>7</v>
      </c>
      <c r="G151" s="114"/>
      <c r="H151" s="115">
        <v>8</v>
      </c>
      <c r="I151" s="115">
        <v>8</v>
      </c>
      <c r="J151" s="114"/>
      <c r="K151" s="114"/>
      <c r="L151" s="115">
        <v>8</v>
      </c>
      <c r="M151" s="115">
        <v>8</v>
      </c>
      <c r="N151" s="115">
        <v>8</v>
      </c>
      <c r="O151" s="115">
        <v>8</v>
      </c>
      <c r="P151" s="115">
        <v>8</v>
      </c>
      <c r="Q151" s="114"/>
      <c r="R151" s="114"/>
      <c r="S151" s="115">
        <v>8</v>
      </c>
      <c r="T151" s="115">
        <v>8</v>
      </c>
      <c r="U151" s="115">
        <v>8</v>
      </c>
      <c r="V151" s="115">
        <v>8</v>
      </c>
      <c r="W151" s="115">
        <v>8</v>
      </c>
      <c r="X151" s="114"/>
      <c r="Y151" s="114"/>
      <c r="Z151" s="115">
        <v>8</v>
      </c>
      <c r="AA151" s="115">
        <v>8</v>
      </c>
      <c r="AB151" s="115">
        <v>8</v>
      </c>
      <c r="AC151" s="115">
        <v>8</v>
      </c>
      <c r="AD151" s="115">
        <v>8</v>
      </c>
      <c r="AE151" s="133"/>
      <c r="AF151" s="133"/>
      <c r="AG151" s="115">
        <v>8</v>
      </c>
      <c r="AH151" s="115"/>
      <c r="AI151" s="113"/>
      <c r="AJ151" s="113"/>
      <c r="AK151" s="116">
        <f t="shared" si="216"/>
        <v>159</v>
      </c>
    </row>
    <row r="152">
      <c r="A152" s="108">
        <v>85</v>
      </c>
      <c r="B152" s="113" t="str">
        <f>VLOOKUP($A152,Сотрудники!$A$3:$L$1202,2,0)</f>
        <v xml:space="preserve">Рудаков Сергей</v>
      </c>
      <c r="C152" s="113" t="str">
        <f>VLOOKUP($A152,Сотрудники!$A$3:$L$1202,8,0)</f>
        <v>Москва</v>
      </c>
      <c r="D152" s="133"/>
      <c r="E152" s="115">
        <v>8</v>
      </c>
      <c r="F152" s="115">
        <v>7</v>
      </c>
      <c r="G152" s="114"/>
      <c r="H152" s="115">
        <v>8</v>
      </c>
      <c r="I152" s="115">
        <v>8</v>
      </c>
      <c r="J152" s="114"/>
      <c r="K152" s="114"/>
      <c r="L152" s="115">
        <v>8</v>
      </c>
      <c r="M152" s="115">
        <v>8</v>
      </c>
      <c r="N152" s="115">
        <v>8</v>
      </c>
      <c r="O152" s="115">
        <v>8</v>
      </c>
      <c r="P152" s="115">
        <v>8</v>
      </c>
      <c r="Q152" s="114"/>
      <c r="R152" s="114"/>
      <c r="S152" s="115">
        <v>8</v>
      </c>
      <c r="T152" s="115">
        <v>8</v>
      </c>
      <c r="U152" s="115">
        <v>8</v>
      </c>
      <c r="V152" s="115">
        <v>8</v>
      </c>
      <c r="W152" s="115">
        <v>8</v>
      </c>
      <c r="X152" s="114"/>
      <c r="Y152" s="114"/>
      <c r="Z152" s="115">
        <v>8</v>
      </c>
      <c r="AA152" s="115">
        <v>8</v>
      </c>
      <c r="AB152" s="115">
        <v>8</v>
      </c>
      <c r="AC152" s="115">
        <v>8</v>
      </c>
      <c r="AD152" s="115">
        <v>8</v>
      </c>
      <c r="AE152" s="133"/>
      <c r="AF152" s="133"/>
      <c r="AG152" s="115">
        <v>8</v>
      </c>
      <c r="AH152" s="115"/>
      <c r="AI152" s="113"/>
      <c r="AJ152" s="113"/>
      <c r="AK152" s="116">
        <f t="shared" si="216"/>
        <v>159</v>
      </c>
    </row>
    <row r="153">
      <c r="A153" s="108">
        <v>86</v>
      </c>
      <c r="B153" s="113" t="str">
        <f>VLOOKUP($A153,Сотрудники!$A$3:$L$1202,2,0)</f>
        <v xml:space="preserve">Михеев Дмитрий</v>
      </c>
      <c r="C153" s="113" t="str">
        <f>VLOOKUP($A153,Сотрудники!$A$3:$L$1202,8,0)</f>
        <v>СПБ</v>
      </c>
      <c r="D153" s="133"/>
      <c r="E153" s="115"/>
      <c r="F153" s="115"/>
      <c r="G153" s="114"/>
      <c r="H153" s="115">
        <v>8</v>
      </c>
      <c r="I153" s="115">
        <v>8</v>
      </c>
      <c r="J153" s="114"/>
      <c r="K153" s="114"/>
      <c r="L153" s="115">
        <v>8</v>
      </c>
      <c r="M153" s="115">
        <v>8</v>
      </c>
      <c r="N153" s="115">
        <v>8</v>
      </c>
      <c r="O153" s="115">
        <v>8</v>
      </c>
      <c r="P153" s="115">
        <v>8</v>
      </c>
      <c r="Q153" s="114"/>
      <c r="R153" s="114"/>
      <c r="S153" s="115">
        <v>8</v>
      </c>
      <c r="T153" s="115">
        <v>8</v>
      </c>
      <c r="U153" s="115">
        <v>8</v>
      </c>
      <c r="V153" s="115">
        <v>8</v>
      </c>
      <c r="W153" s="115">
        <v>8</v>
      </c>
      <c r="X153" s="114"/>
      <c r="Y153" s="114"/>
      <c r="Z153" s="115">
        <v>8</v>
      </c>
      <c r="AA153" s="115">
        <v>8</v>
      </c>
      <c r="AB153" s="115">
        <v>8</v>
      </c>
      <c r="AC153" s="115">
        <v>8</v>
      </c>
      <c r="AD153" s="115">
        <v>8</v>
      </c>
      <c r="AE153" s="133"/>
      <c r="AF153" s="133"/>
      <c r="AG153" s="115">
        <v>8</v>
      </c>
      <c r="AH153" s="115"/>
      <c r="AI153" s="113"/>
      <c r="AJ153" s="113"/>
      <c r="AK153" s="116">
        <f t="shared" si="216"/>
        <v>144</v>
      </c>
    </row>
    <row r="154">
      <c r="A154" s="108">
        <v>87</v>
      </c>
      <c r="B154" s="113" t="str">
        <f>VLOOKUP($A154,Сотрудники!$A$3:$L$1202,2,0)</f>
        <v xml:space="preserve">Борисова Алёна</v>
      </c>
      <c r="C154" s="113" t="str">
        <f>VLOOKUP($A154,Сотрудники!$A$3:$L$1202,8,0)</f>
        <v>Екатеринбург</v>
      </c>
      <c r="D154" s="133"/>
      <c r="E154" s="115"/>
      <c r="F154" s="115"/>
      <c r="G154" s="114"/>
      <c r="H154" s="115"/>
      <c r="I154" s="115"/>
      <c r="J154" s="114"/>
      <c r="K154" s="114"/>
      <c r="L154" s="115">
        <v>8</v>
      </c>
      <c r="M154" s="115">
        <v>8</v>
      </c>
      <c r="N154" s="115">
        <v>8</v>
      </c>
      <c r="O154" s="115">
        <v>8</v>
      </c>
      <c r="P154" s="115">
        <v>8</v>
      </c>
      <c r="Q154" s="114"/>
      <c r="R154" s="114"/>
      <c r="S154" s="115">
        <v>8</v>
      </c>
      <c r="T154" s="115">
        <v>8</v>
      </c>
      <c r="U154" s="115">
        <v>8</v>
      </c>
      <c r="V154" s="115">
        <v>8</v>
      </c>
      <c r="W154" s="115">
        <v>8</v>
      </c>
      <c r="X154" s="114"/>
      <c r="Y154" s="114"/>
      <c r="Z154" s="115">
        <v>8</v>
      </c>
      <c r="AA154" s="115">
        <v>8</v>
      </c>
      <c r="AB154" s="115">
        <v>8</v>
      </c>
      <c r="AC154" s="115">
        <v>8</v>
      </c>
      <c r="AD154" s="115">
        <v>8</v>
      </c>
      <c r="AE154" s="133"/>
      <c r="AF154" s="133"/>
      <c r="AG154" s="115">
        <v>8</v>
      </c>
      <c r="AH154" s="115"/>
      <c r="AI154" s="113"/>
      <c r="AJ154" s="113"/>
      <c r="AK154" s="116">
        <f t="shared" si="216"/>
        <v>128</v>
      </c>
    </row>
    <row r="155">
      <c r="A155" s="108">
        <v>88</v>
      </c>
      <c r="B155" s="113" t="str">
        <f>VLOOKUP($A155,Сотрудники!$A$3:$L$1202,2,0)</f>
        <v xml:space="preserve">Коурова Мария</v>
      </c>
      <c r="C155" s="113" t="str">
        <f>VLOOKUP($A155,Сотрудники!$A$3:$L$1202,8,0)</f>
        <v>Екатеринбург</v>
      </c>
      <c r="D155" s="133"/>
      <c r="E155" s="115"/>
      <c r="F155" s="115"/>
      <c r="G155" s="114"/>
      <c r="H155" s="115"/>
      <c r="I155" s="115"/>
      <c r="J155" s="114"/>
      <c r="K155" s="114"/>
      <c r="L155" s="115"/>
      <c r="M155" s="115"/>
      <c r="N155" s="115"/>
      <c r="O155" s="115"/>
      <c r="P155" s="115"/>
      <c r="Q155" s="114"/>
      <c r="R155" s="114"/>
      <c r="S155" s="115"/>
      <c r="T155" s="115"/>
      <c r="U155" s="115"/>
      <c r="V155" s="115"/>
      <c r="W155" s="115"/>
      <c r="X155" s="114"/>
      <c r="Y155" s="114"/>
      <c r="Z155" s="115">
        <v>8</v>
      </c>
      <c r="AA155" s="115">
        <v>8</v>
      </c>
      <c r="AB155" s="115">
        <v>8</v>
      </c>
      <c r="AC155" s="115">
        <v>8</v>
      </c>
      <c r="AD155" s="115">
        <v>8</v>
      </c>
      <c r="AE155" s="133"/>
      <c r="AF155" s="133"/>
      <c r="AG155" s="115">
        <v>8</v>
      </c>
      <c r="AH155" s="115"/>
      <c r="AI155" s="113"/>
      <c r="AJ155" s="113"/>
      <c r="AK155" s="116">
        <f t="shared" si="216"/>
        <v>48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1" workbookViewId="0" zoomScale="85">
      <selection activeCell="M70" activeCellId="0" sqref="M70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3.1992187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670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Таблица2567891011121314151617[[#This Row],[Итого кол-во рабочих часов]]/8</f>
        <v>19.875</v>
      </c>
      <c r="G5" s="126"/>
      <c r="H5" s="126">
        <v>159</v>
      </c>
      <c r="I5" s="127" t="e">
        <f>VLOOKUP($A5,Сотрудники!$A$3:$L$1202,14,0)</f>
        <v>#REF!</v>
      </c>
      <c r="J5" s="128" t="e">
        <f t="shared" ref="J5:J67" si="217">I5/8</f>
        <v>#REF!</v>
      </c>
      <c r="K5" s="129" t="e">
        <f t="shared" ref="K5:K67" si="218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Таблица2567891011121314151617[[#This Row],[Итого кол-во рабочих часов]]/8</f>
        <v>19.875</v>
      </c>
      <c r="G6" s="126"/>
      <c r="H6" s="126">
        <v>159</v>
      </c>
      <c r="I6" s="127" t="e">
        <f>VLOOKUP($A6,Сотрудники!$A$3:$L$1202,14,0)</f>
        <v>#REF!</v>
      </c>
      <c r="J6" s="128" t="e">
        <f t="shared" si="217"/>
        <v>#REF!</v>
      </c>
      <c r="K6" s="129" t="e">
        <f t="shared" si="218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Таблица2567891011121314151617[[#This Row],[Итого кол-во рабочих часов]]/8</f>
        <v>19.875</v>
      </c>
      <c r="G7" s="131"/>
      <c r="H7" s="126">
        <v>159</v>
      </c>
      <c r="I7" s="127" t="e">
        <f>VLOOKUP($A7,Сотрудники!$A$3:$L$1202,14,0)</f>
        <v>#REF!</v>
      </c>
      <c r="J7" s="128" t="e">
        <f t="shared" si="217"/>
        <v>#REF!</v>
      </c>
      <c r="K7" s="129" t="e">
        <f t="shared" si="218"/>
        <v>#REF!</v>
      </c>
    </row>
    <row r="8" ht="33">
      <c r="A8" s="135">
        <v>5</v>
      </c>
      <c r="B8" s="125" t="str">
        <f>VLOOKUP($A8,Сотрудники!$A$3:$L$1202,2,0)</f>
        <v xml:space="preserve">Яковлев Дмитрий</v>
      </c>
      <c r="C8" s="125" t="str">
        <f>VLOOKUP($A8,Сотрудники!$A$3:$L$1202,9,0)</f>
        <v xml:space="preserve">Кредиты наличными 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Таблица2567891011121314151617[[#This Row],[Итого кол-во рабочих часов]]/8</f>
        <v>19.875</v>
      </c>
      <c r="G8" s="131"/>
      <c r="H8" s="126">
        <v>159</v>
      </c>
      <c r="I8" s="127" t="e">
        <f>VLOOKUP($A8,Сотрудники!$A$3:$L$1202,14,0)</f>
        <v>#REF!</v>
      </c>
      <c r="J8" s="128" t="e">
        <f t="shared" si="217"/>
        <v>#REF!</v>
      </c>
      <c r="K8" s="132" t="e">
        <f t="shared" si="218"/>
        <v>#REF!</v>
      </c>
    </row>
    <row r="9" ht="33">
      <c r="A9" s="135">
        <v>8</v>
      </c>
      <c r="B9" s="125" t="str">
        <f>VLOOKUP($A9,Сотрудники!$A$3:$L$1202,2,0)</f>
        <v xml:space="preserve">Хохлова Крестина</v>
      </c>
      <c r="C9" s="125" t="str">
        <f>VLOOKUP($A9,Сотрудники!$A$3:$L$1202,9,0)</f>
        <v xml:space="preserve">Ресурсное планирование</v>
      </c>
      <c r="D9" s="125">
        <f>VLOOKUP($A9,Сотрудники!$A$3:$L$1202,10,0)</f>
        <v>0.14999999999999999</v>
      </c>
      <c r="E9" s="136">
        <f>VLOOKUP($A9,Сотрудники!$A$3:$L$1202,11,0)</f>
        <v>150000</v>
      </c>
      <c r="F9" s="126">
        <f>H9/8</f>
        <v>19.875</v>
      </c>
      <c r="G9" s="131"/>
      <c r="H9" s="131">
        <v>159</v>
      </c>
      <c r="I9" s="127" t="e">
        <f>VLOOKUP($A9,Сотрудники!$A$3:$L$1202,14,0)</f>
        <v>#REF!</v>
      </c>
      <c r="J9" s="128" t="e">
        <f t="shared" si="217"/>
        <v>#REF!</v>
      </c>
      <c r="K9" s="132" t="e">
        <f t="shared" si="218"/>
        <v>#REF!</v>
      </c>
    </row>
    <row r="10" ht="49.5">
      <c r="A10" s="135">
        <v>9</v>
      </c>
      <c r="B10" s="125" t="str">
        <f>VLOOKUP($A10,Сотрудники!$A$3:$L$1202,2,0)</f>
        <v xml:space="preserve">Пойш Виталий</v>
      </c>
      <c r="C10" s="125" t="str">
        <f>VLOOKUP($A10,Сотрудники!$A$3:$L$1202,9,0)</f>
        <v xml:space="preserve">Единое окно сотрудника ЕОС ФЛ</v>
      </c>
      <c r="D10" s="125">
        <f>VLOOKUP($A10,Сотрудники!$A$3:$L$1202,10,0)</f>
        <v>0</v>
      </c>
      <c r="E10" s="125">
        <f>VLOOKUP($A10,Сотрудники!$A$3:$L$1202,11,0)</f>
        <v>303500</v>
      </c>
      <c r="F10" s="126">
        <f t="shared" ref="F10:F73" si="219">H10/8</f>
        <v>19.875</v>
      </c>
      <c r="G10" s="131"/>
      <c r="H10" s="131">
        <v>159</v>
      </c>
      <c r="I10" s="127" t="e">
        <f>VLOOKUP($A10,Сотрудники!$A$3:$L$1202,14,0)</f>
        <v>#REF!</v>
      </c>
      <c r="J10" s="128" t="e">
        <f t="shared" si="217"/>
        <v>#REF!</v>
      </c>
      <c r="K10" s="132" t="e">
        <f t="shared" si="218"/>
        <v>#REF!</v>
      </c>
    </row>
    <row r="11">
      <c r="A11" s="135">
        <v>10</v>
      </c>
      <c r="B11" s="125" t="str">
        <f>VLOOKUP($A11,Сотрудники!$A$3:$L$1202,2,0)</f>
        <v xml:space="preserve">Офицеров Дмитрий</v>
      </c>
      <c r="C11" s="125" t="str">
        <f>VLOOKUP($A11,Сотрудники!$A$3:$L$1202,9,0)</f>
        <v>приземление</v>
      </c>
      <c r="D11" s="125">
        <f>VLOOKUP($A11,Сотрудники!$A$3:$L$1202,10,0)</f>
        <v>0</v>
      </c>
      <c r="E11" s="125">
        <f>VLOOKUP($A11,Сотрудники!$A$3:$L$1202,11,0)</f>
        <v>218400</v>
      </c>
      <c r="F11" s="126">
        <f t="shared" si="219"/>
        <v>19.875</v>
      </c>
      <c r="G11" s="131"/>
      <c r="H11" s="131">
        <v>159</v>
      </c>
      <c r="I11" s="127" t="e">
        <f>VLOOKUP($A11,Сотрудники!$A$3:$L$1202,14,0)</f>
        <v>#REF!</v>
      </c>
      <c r="J11" s="128" t="e">
        <f t="shared" si="217"/>
        <v>#REF!</v>
      </c>
      <c r="K11" s="132" t="e">
        <f t="shared" si="218"/>
        <v>#REF!</v>
      </c>
    </row>
    <row r="12" ht="49.5">
      <c r="A12" s="135">
        <v>11</v>
      </c>
      <c r="B12" s="125" t="str">
        <f>VLOOKUP($A12,Сотрудники!$A$3:$L$1202,2,0)</f>
        <v xml:space="preserve">Муштекенов Тимур</v>
      </c>
      <c r="C12" s="125" t="str">
        <f>VLOOKUP($A12,Сотрудники!$A$3:$L$1202,9,0)</f>
        <v xml:space="preserve">Loan Manager/ Кредитный конвейер</v>
      </c>
      <c r="D12" s="125">
        <f>VLOOKUP($A12,Сотрудники!$A$3:$L$1202,10,0)</f>
        <v>0</v>
      </c>
      <c r="E12" s="125">
        <f>VLOOKUP($A12,Сотрудники!$A$3:$L$1202,11,0)</f>
        <v>0</v>
      </c>
      <c r="F12" s="126">
        <f t="shared" si="219"/>
        <v>10.875</v>
      </c>
      <c r="G12" s="131">
        <v>15</v>
      </c>
      <c r="H12" s="131">
        <v>87</v>
      </c>
      <c r="I12" s="127" t="e">
        <f>VLOOKUP($A12,Сотрудники!$A$3:$L$1202,14,0)</f>
        <v>#REF!</v>
      </c>
      <c r="J12" s="128" t="e">
        <f t="shared" si="217"/>
        <v>#REF!</v>
      </c>
      <c r="K12" s="132" t="e">
        <f t="shared" si="218"/>
        <v>#REF!</v>
      </c>
    </row>
    <row r="13">
      <c r="A13" s="135">
        <v>13</v>
      </c>
      <c r="B13" s="125" t="str">
        <f>VLOOKUP($A13,Сотрудники!$A$3:$L$1202,2,0)</f>
        <v xml:space="preserve">Богданов Михаил</v>
      </c>
      <c r="C13" s="125" t="str">
        <f>VLOOKUP($A13,Сотрудники!$A$3:$L$1202,9,0)</f>
        <v xml:space="preserve">LM Риски</v>
      </c>
      <c r="D13" s="125">
        <f>VLOOKUP($A13,Сотрудники!$A$3:$L$1202,10,0)</f>
        <v>0</v>
      </c>
      <c r="E13" s="125">
        <f>VLOOKUP($A13,Сотрудники!$A$3:$L$1202,11,0)</f>
        <v>0</v>
      </c>
      <c r="F13" s="126">
        <f t="shared" si="219"/>
        <v>19.875</v>
      </c>
      <c r="G13" s="131"/>
      <c r="H13" s="131">
        <v>159</v>
      </c>
      <c r="I13" s="127" t="e">
        <f>VLOOKUP($A13,Сотрудники!$A$3:$L$1202,14,0)</f>
        <v>#REF!</v>
      </c>
      <c r="J13" s="128" t="e">
        <f t="shared" si="217"/>
        <v>#REF!</v>
      </c>
      <c r="K13" s="132" t="e">
        <f t="shared" si="218"/>
        <v>#REF!</v>
      </c>
    </row>
    <row r="14">
      <c r="A14" s="135">
        <v>14</v>
      </c>
      <c r="B14" s="125" t="str">
        <f>VLOOKUP($A14,Сотрудники!$A$3:$L$1202,2,0)</f>
        <v xml:space="preserve">Смирнова Екатерина</v>
      </c>
      <c r="C14" s="125" t="str">
        <f>VLOOKUP($A14,Сотрудники!$A$3:$L$1202,9,0)</f>
        <v>Tableau</v>
      </c>
      <c r="D14" s="125">
        <f>VLOOKUP($A14,Сотрудники!$A$3:$L$1202,10,0)</f>
        <v>0</v>
      </c>
      <c r="E14" s="125">
        <f>VLOOKUP($A14,Сотрудники!$A$3:$L$1202,11,0)</f>
        <v>0</v>
      </c>
      <c r="F14" s="126">
        <f t="shared" si="219"/>
        <v>18</v>
      </c>
      <c r="G14" s="131">
        <v>3</v>
      </c>
      <c r="H14" s="131">
        <v>144</v>
      </c>
      <c r="I14" s="127" t="e">
        <f>VLOOKUP($A14,Сотрудники!$A$3:$L$1202,14,0)</f>
        <v>#REF!</v>
      </c>
      <c r="J14" s="128" t="e">
        <f t="shared" si="217"/>
        <v>#REF!</v>
      </c>
      <c r="K14" s="132" t="e">
        <f t="shared" si="218"/>
        <v>#REF!</v>
      </c>
    </row>
    <row r="15" s="119" customFormat="1" ht="33">
      <c r="A15" s="135">
        <v>15</v>
      </c>
      <c r="B15" s="125" t="str">
        <f>VLOOKUP($A15,Сотрудники!$A$3:$L$1202,2,0)</f>
        <v xml:space="preserve">Герасимова Елизавета</v>
      </c>
      <c r="C15" s="125" t="str">
        <f>VLOOKUP($A15,Сотрудники!$A$3:$L$1202,9,0)</f>
        <v xml:space="preserve">Ресурсное планирование</v>
      </c>
      <c r="D15" s="125">
        <f>VLOOKUP($A15,Сотрудники!$A$3:$L$1202,10,0)</f>
        <v>0.14999999999999999</v>
      </c>
      <c r="E15" s="125">
        <f>VLOOKUP($A15,Сотрудники!$A$3:$L$1202,11,0)</f>
        <v>150000</v>
      </c>
      <c r="F15" s="126">
        <f t="shared" si="219"/>
        <v>19.875</v>
      </c>
      <c r="G15" s="131"/>
      <c r="H15" s="131">
        <v>159</v>
      </c>
      <c r="I15" s="127" t="e">
        <f>VLOOKUP($A15,Сотрудники!$A$3:$L$1202,14,0)</f>
        <v>#REF!</v>
      </c>
      <c r="J15" s="128" t="e">
        <f t="shared" si="217"/>
        <v>#REF!</v>
      </c>
      <c r="K15" s="132" t="e">
        <f t="shared" si="218"/>
        <v>#REF!</v>
      </c>
    </row>
    <row r="16" s="119" customFormat="1" ht="33">
      <c r="A16" s="135">
        <v>16</v>
      </c>
      <c r="B16" s="125" t="str">
        <f>VLOOKUP($A16,Сотрудники!$A$3:$L$1202,2,0)</f>
        <v xml:space="preserve">Абдуллаева Анжелика</v>
      </c>
      <c r="C16" s="125" t="str">
        <f>VLOOKUP($A16,Сотрудники!$A$3:$L$1202,9,0)</f>
        <v xml:space="preserve">Ресурсное планирование</v>
      </c>
      <c r="D16" s="125">
        <f>VLOOKUP($A16,Сотрудники!$A$3:$L$1202,10,0)</f>
        <v>0</v>
      </c>
      <c r="E16" s="125">
        <f>VLOOKUP($A16,Сотрудники!$A$3:$L$1202,11,0)</f>
        <v>0</v>
      </c>
      <c r="F16" s="126">
        <f t="shared" si="219"/>
        <v>19.875</v>
      </c>
      <c r="G16" s="131"/>
      <c r="H16" s="131">
        <v>159</v>
      </c>
      <c r="I16" s="127" t="e">
        <f>VLOOKUP($A16,Сотрудники!$A$3:$L$1202,14,0)</f>
        <v>#REF!</v>
      </c>
      <c r="J16" s="128" t="e">
        <f t="shared" si="217"/>
        <v>#REF!</v>
      </c>
      <c r="K16" s="132" t="e">
        <f t="shared" si="218"/>
        <v>#REF!</v>
      </c>
    </row>
    <row r="17" s="119" customFormat="1" ht="66">
      <c r="A17" s="135">
        <v>17</v>
      </c>
      <c r="B17" s="125" t="str">
        <f>VLOOKUP($A17,Сотрудники!$A$3:$L$1202,2,0)</f>
        <v xml:space="preserve">Наймушин Евгений</v>
      </c>
      <c r="C17" s="125" t="str">
        <f>VLOOKUP($A17,Сотрудники!$A$3:$L$1202,9,0)</f>
        <v xml:space="preserve">МАПЛ (Модуль автоматизации программ лояльности)</v>
      </c>
      <c r="D17" s="125">
        <f>VLOOKUP($A17,Сотрудники!$A$3:$L$1202,10,0)</f>
        <v>0</v>
      </c>
      <c r="E17" s="125">
        <f>VLOOKUP($A17,Сотрудники!$A$3:$L$1202,11,0)</f>
        <v>344900</v>
      </c>
      <c r="F17" s="126">
        <f t="shared" si="219"/>
        <v>19.875</v>
      </c>
      <c r="G17" s="131"/>
      <c r="H17" s="131">
        <v>159</v>
      </c>
      <c r="I17" s="127" t="e">
        <f>VLOOKUP($A17,Сотрудники!$A$3:$L$1202,14,0)</f>
        <v>#REF!</v>
      </c>
      <c r="J17" s="128" t="e">
        <f t="shared" si="217"/>
        <v>#REF!</v>
      </c>
      <c r="K17" s="132" t="e">
        <f t="shared" si="218"/>
        <v>#REF!</v>
      </c>
    </row>
    <row r="18" s="119" customFormat="1">
      <c r="A18" s="135">
        <v>19</v>
      </c>
      <c r="B18" s="125" t="str">
        <f>VLOOKUP($A18,Сотрудники!$A$3:$L$1202,2,0)</f>
        <v xml:space="preserve">Лопатин Максим</v>
      </c>
      <c r="C18" s="125">
        <f>VLOOKUP($A18,Сотрудники!$A$3:$L$1202,9,0)</f>
        <v>0</v>
      </c>
      <c r="D18" s="125">
        <f>VLOOKUP($A18,Сотрудники!$A$3:$L$1202,10,0)</f>
        <v>0</v>
      </c>
      <c r="E18" s="136">
        <f>VLOOKUP($A18,Сотрудники!$A$3:$L$1202,11,0)</f>
        <v>0</v>
      </c>
      <c r="F18" s="126">
        <f t="shared" si="219"/>
        <v>19.875</v>
      </c>
      <c r="G18" s="131"/>
      <c r="H18" s="131">
        <v>159</v>
      </c>
      <c r="I18" s="127" t="e">
        <f>VLOOKUP($A18,Сотрудники!$A$3:$L$1202,14,0)</f>
        <v>#REF!</v>
      </c>
      <c r="J18" s="128" t="e">
        <f t="shared" si="217"/>
        <v>#REF!</v>
      </c>
      <c r="K18" s="132" t="e">
        <f t="shared" si="218"/>
        <v>#REF!</v>
      </c>
    </row>
    <row r="19" s="119" customFormat="1">
      <c r="A19" s="135">
        <v>21</v>
      </c>
      <c r="B19" s="125" t="str">
        <f>VLOOKUP($A19,Сотрудники!$A$3:$L$1202,2,0)</f>
        <v xml:space="preserve">Шимберев Борис</v>
      </c>
      <c r="C19" s="125">
        <f>VLOOKUP($A19,Сотрудники!$A$3:$L$1202,9,0)</f>
        <v>0</v>
      </c>
      <c r="D19" s="125">
        <f>VLOOKUP($A19,Сотрудники!$A$3:$L$1202,10,0)</f>
        <v>0</v>
      </c>
      <c r="E19" s="125">
        <f>VLOOKUP($A19,Сотрудники!$A$3:$L$1202,11,0)</f>
        <v>0</v>
      </c>
      <c r="F19" s="126">
        <f t="shared" si="219"/>
        <v>19.875</v>
      </c>
      <c r="G19" s="131"/>
      <c r="H19" s="131">
        <v>159</v>
      </c>
      <c r="I19" s="127" t="e">
        <f>VLOOKUP($A19,Сотрудники!$A$3:$L$1202,14,0)</f>
        <v>#REF!</v>
      </c>
      <c r="J19" s="128" t="e">
        <f t="shared" si="217"/>
        <v>#REF!</v>
      </c>
      <c r="K19" s="132" t="e">
        <f t="shared" si="218"/>
        <v>#REF!</v>
      </c>
    </row>
    <row r="20" s="119" customFormat="1">
      <c r="A20" s="135">
        <v>22</v>
      </c>
      <c r="B20" s="125" t="str">
        <f>VLOOKUP($A20,Сотрудники!$A$3:$L$1202,2,0)</f>
        <v xml:space="preserve">Виштак Татьяна</v>
      </c>
      <c r="C20" s="125" t="str">
        <f>VLOOKUP($A20,Сотрудники!$A$3:$L$1202,9,0)</f>
        <v>приземление</v>
      </c>
      <c r="D20" s="125">
        <f>VLOOKUP($A20,Сотрудники!$A$3:$L$1202,10,0)</f>
        <v>0</v>
      </c>
      <c r="E20" s="125" t="str">
        <f>VLOOKUP($A20,Сотрудники!$A$3:$L$1202,11,0)</f>
        <v xml:space="preserve">310 400 </v>
      </c>
      <c r="F20" s="126">
        <f t="shared" si="219"/>
        <v>19.875</v>
      </c>
      <c r="G20" s="131"/>
      <c r="H20" s="131">
        <v>159</v>
      </c>
      <c r="I20" s="127" t="e">
        <f>VLOOKUP($A20,Сотрудники!$A$3:$L$1202,14,0)</f>
        <v>#REF!</v>
      </c>
      <c r="J20" s="128" t="e">
        <f t="shared" si="217"/>
        <v>#REF!</v>
      </c>
      <c r="K20" s="132" t="e">
        <f t="shared" si="218"/>
        <v>#REF!</v>
      </c>
    </row>
    <row r="21" s="119" customFormat="1">
      <c r="A21" s="135">
        <v>23</v>
      </c>
      <c r="B21" s="125" t="str">
        <f>VLOOKUP($A21,Сотрудники!$A$3:$L$1202,2,0)</f>
        <v xml:space="preserve">Путилов Александр</v>
      </c>
      <c r="C21" s="125">
        <f>VLOOKUP($A21,Сотрудники!$A$3:$L$1202,9,0)</f>
        <v>0</v>
      </c>
      <c r="D21" s="125">
        <f>VLOOKUP($A21,Сотрудники!$A$3:$L$1202,10,0)</f>
        <v>0</v>
      </c>
      <c r="E21" s="125">
        <f>VLOOKUP($A21,Сотрудники!$A$3:$L$1202,11,0)</f>
        <v>303500</v>
      </c>
      <c r="F21" s="126">
        <f t="shared" si="219"/>
        <v>19.875</v>
      </c>
      <c r="G21" s="131"/>
      <c r="H21" s="131">
        <v>159</v>
      </c>
      <c r="I21" s="127" t="e">
        <f>VLOOKUP($A21,Сотрудники!$A$3:$L$1202,14,0)</f>
        <v>#REF!</v>
      </c>
      <c r="J21" s="128" t="e">
        <f t="shared" si="217"/>
        <v>#REF!</v>
      </c>
      <c r="K21" s="132" t="e">
        <f t="shared" si="218"/>
        <v>#REF!</v>
      </c>
    </row>
    <row r="22" s="119" customFormat="1" ht="33">
      <c r="A22" s="135">
        <v>24</v>
      </c>
      <c r="B22" s="125" t="str">
        <f>VLOOKUP($A22,Сотрудники!$A$3:$L$1202,2,0)</f>
        <v xml:space="preserve">Цыганкова Анастасия</v>
      </c>
      <c r="C22" s="125" t="str">
        <f>VLOOKUP($A22,Сотрудники!$A$3:$L$1202,9,0)</f>
        <v xml:space="preserve">Ресурсное планирование</v>
      </c>
      <c r="D22" s="125">
        <f>VLOOKUP($A22,Сотрудники!$A$3:$L$1202,10,0)</f>
        <v>0.14999999999999999</v>
      </c>
      <c r="E22" s="125">
        <f>VLOOKUP($A22,Сотрудники!$A$3:$L$1202,11,0)</f>
        <v>150000</v>
      </c>
      <c r="F22" s="126">
        <f t="shared" si="219"/>
        <v>19.875</v>
      </c>
      <c r="G22" s="131"/>
      <c r="H22" s="131">
        <v>159</v>
      </c>
      <c r="I22" s="127" t="e">
        <f>VLOOKUP($A22,Сотрудники!$A$3:$L$1202,14,0)</f>
        <v>#REF!</v>
      </c>
      <c r="J22" s="128" t="e">
        <f t="shared" si="217"/>
        <v>#REF!</v>
      </c>
      <c r="K22" s="132" t="e">
        <f t="shared" si="218"/>
        <v>#REF!</v>
      </c>
    </row>
    <row r="23" s="119" customFormat="1">
      <c r="A23" s="135">
        <v>25</v>
      </c>
      <c r="B23" s="125" t="str">
        <f>VLOOKUP($A23,Сотрудники!$A$3:$L$1202,2,0)</f>
        <v xml:space="preserve">Беседин Игорь</v>
      </c>
      <c r="C23" s="125" t="str">
        <f>VLOOKUP($A23,Сотрудники!$A$3:$L$1202,9,0)</f>
        <v>приземление</v>
      </c>
      <c r="D23" s="125">
        <f>VLOOKUP($A23,Сотрудники!$A$3:$L$1202,10,0)</f>
        <v>0</v>
      </c>
      <c r="E23" s="125">
        <f>VLOOKUP($A23,Сотрудники!$A$3:$L$1202,11,0)</f>
        <v>310000</v>
      </c>
      <c r="F23" s="126">
        <f t="shared" si="219"/>
        <v>19.875</v>
      </c>
      <c r="G23" s="131"/>
      <c r="H23" s="131">
        <v>159</v>
      </c>
      <c r="I23" s="127" t="e">
        <f>VLOOKUP($A23,Сотрудники!$A$3:$L$1202,14,0)</f>
        <v>#REF!</v>
      </c>
      <c r="J23" s="128" t="e">
        <f t="shared" si="217"/>
        <v>#REF!</v>
      </c>
      <c r="K23" s="132" t="e">
        <f t="shared" si="218"/>
        <v>#REF!</v>
      </c>
    </row>
    <row r="24" s="119" customFormat="1" ht="33">
      <c r="A24" s="135">
        <v>26</v>
      </c>
      <c r="B24" s="125" t="str">
        <f>VLOOKUP($A24,Сотрудники!$A$3:$L$1202,2,0)</f>
        <v xml:space="preserve">Молчанов Роман</v>
      </c>
      <c r="C24" s="125" t="str">
        <f>VLOOKUP($A24,Сотрудники!$A$3:$L$1202,9,0)</f>
        <v xml:space="preserve">Кредиты наличными </v>
      </c>
      <c r="D24" s="125">
        <f>VLOOKUP($A24,Сотрудники!$A$3:$L$1202,10,0)</f>
        <v>0</v>
      </c>
      <c r="E24" s="125">
        <f>VLOOKUP($A24,Сотрудники!$A$3:$L$1202,11,0)</f>
        <v>300000</v>
      </c>
      <c r="F24" s="126">
        <f t="shared" si="219"/>
        <v>19.875</v>
      </c>
      <c r="G24" s="131"/>
      <c r="H24" s="131">
        <v>159</v>
      </c>
      <c r="I24" s="127" t="e">
        <f>VLOOKUP($A24,Сотрудники!$A$3:$L$1202,14,0)</f>
        <v>#REF!</v>
      </c>
      <c r="J24" s="128" t="e">
        <f t="shared" si="217"/>
        <v>#REF!</v>
      </c>
      <c r="K24" s="132" t="e">
        <f t="shared" si="218"/>
        <v>#REF!</v>
      </c>
    </row>
    <row r="25" s="119" customFormat="1">
      <c r="A25" s="135">
        <v>27</v>
      </c>
      <c r="B25" s="125" t="str">
        <f>VLOOKUP($A25,Сотрудники!$A$3:$L$1202,2,0)</f>
        <v xml:space="preserve">Пузанов Андрей</v>
      </c>
      <c r="C25" s="125">
        <f>VLOOKUP($A25,Сотрудники!$A$3:$L$1202,9,0)</f>
        <v>0</v>
      </c>
      <c r="D25" s="125">
        <f>VLOOKUP($A25,Сотрудники!$A$3:$L$1202,10,0)</f>
        <v>0</v>
      </c>
      <c r="E25" s="125">
        <f>VLOOKUP($A25,Сотрудники!$A$3:$L$1202,11,0)</f>
        <v>0</v>
      </c>
      <c r="F25" s="126">
        <f t="shared" si="219"/>
        <v>19.875</v>
      </c>
      <c r="G25" s="131"/>
      <c r="H25" s="131">
        <v>159</v>
      </c>
      <c r="I25" s="127" t="e">
        <f>VLOOKUP($A25,Сотрудники!$A$3:$L$1202,14,0)</f>
        <v>#REF!</v>
      </c>
      <c r="J25" s="128" t="e">
        <f t="shared" si="217"/>
        <v>#REF!</v>
      </c>
      <c r="K25" s="132" t="e">
        <f t="shared" si="218"/>
        <v>#REF!</v>
      </c>
    </row>
    <row r="26" s="119" customFormat="1" ht="66">
      <c r="A26" s="135">
        <v>28</v>
      </c>
      <c r="B26" s="125" t="str">
        <f>VLOOKUP($A26,Сотрудники!$A$3:$L$1202,2,0)</f>
        <v xml:space="preserve">Хотулев Дмитрий</v>
      </c>
      <c r="C26" s="125" t="str">
        <f>VLOOKUP($A26,Сотрудники!$A$3:$L$1202,9,0)</f>
        <v xml:space="preserve">Платежи юридических лиц (Малый и средний бизнес)</v>
      </c>
      <c r="D26" s="125">
        <f>VLOOKUP($A26,Сотрудники!$A$3:$L$1202,10,0)</f>
        <v>0</v>
      </c>
      <c r="E26" s="125">
        <f>VLOOKUP($A26,Сотрудники!$A$3:$L$1202,11,0)</f>
        <v>0</v>
      </c>
      <c r="F26" s="126">
        <f t="shared" si="219"/>
        <v>19.875</v>
      </c>
      <c r="G26" s="131"/>
      <c r="H26" s="131">
        <v>159</v>
      </c>
      <c r="I26" s="127" t="e">
        <f>VLOOKUP($A26,Сотрудники!$A$3:$L$1202,14,0)</f>
        <v>#REF!</v>
      </c>
      <c r="J26" s="128" t="e">
        <f t="shared" si="217"/>
        <v>#REF!</v>
      </c>
      <c r="K26" s="132" t="e">
        <f t="shared" si="218"/>
        <v>#REF!</v>
      </c>
    </row>
    <row r="27" s="119" customFormat="1">
      <c r="A27" s="135">
        <v>30</v>
      </c>
      <c r="B27" s="125" t="str">
        <f>VLOOKUP($A27,Сотрудники!$A$3:$L$1202,2,0)</f>
        <v xml:space="preserve">Тарасов Алексей</v>
      </c>
      <c r="C27" s="125">
        <f>VLOOKUP($A27,Сотрудники!$A$3:$L$1202,9,0)</f>
        <v>0</v>
      </c>
      <c r="D27" s="125">
        <f>VLOOKUP($A27,Сотрудники!$A$3:$L$1202,10,0)</f>
        <v>0</v>
      </c>
      <c r="E27" s="125">
        <f>VLOOKUP($A27,Сотрудники!$A$3:$L$1202,11,0)</f>
        <v>248000</v>
      </c>
      <c r="F27" s="126">
        <f t="shared" si="219"/>
        <v>14.875</v>
      </c>
      <c r="G27" s="131">
        <v>7</v>
      </c>
      <c r="H27" s="131">
        <v>119</v>
      </c>
      <c r="I27" s="127" t="e">
        <f>VLOOKUP($A27,Сотрудники!$A$3:$L$1202,14,0)</f>
        <v>#REF!</v>
      </c>
      <c r="J27" s="128" t="e">
        <f t="shared" si="217"/>
        <v>#REF!</v>
      </c>
      <c r="K27" s="132" t="e">
        <f t="shared" si="218"/>
        <v>#REF!</v>
      </c>
    </row>
    <row r="28" s="119" customFormat="1">
      <c r="A28" s="135">
        <v>31</v>
      </c>
      <c r="B28" s="125" t="str">
        <f>VLOOKUP($A28,Сотрудники!$A$3:$L$1202,2,0)</f>
        <v xml:space="preserve">Саринков Андрей</v>
      </c>
      <c r="C28" s="125">
        <f>VLOOKUP($A28,Сотрудники!$A$3:$L$1202,9,0)</f>
        <v>0</v>
      </c>
      <c r="D28" s="125">
        <f>VLOOKUP($A28,Сотрудники!$A$3:$L$1202,10,0)</f>
        <v>0</v>
      </c>
      <c r="E28" s="125">
        <f>VLOOKUP($A28,Сотрудники!$A$3:$L$1202,11,0)</f>
        <v>0</v>
      </c>
      <c r="F28" s="126">
        <f t="shared" si="219"/>
        <v>19.875</v>
      </c>
      <c r="G28" s="131"/>
      <c r="H28" s="131">
        <v>159</v>
      </c>
      <c r="I28" s="127" t="e">
        <f>VLOOKUP($A28,Сотрудники!$A$3:$L$1202,14,0)</f>
        <v>#REF!</v>
      </c>
      <c r="J28" s="128" t="e">
        <f t="shared" si="217"/>
        <v>#REF!</v>
      </c>
      <c r="K28" s="132" t="e">
        <f t="shared" si="218"/>
        <v>#REF!</v>
      </c>
    </row>
    <row r="29" s="119" customFormat="1">
      <c r="A29" s="135">
        <v>33</v>
      </c>
      <c r="B29" s="125" t="str">
        <f>VLOOKUP($A29,Сотрудники!$A$3:$L$1202,2,0)</f>
        <v xml:space="preserve">Киевский Сергей</v>
      </c>
      <c r="C29" s="125">
        <f>VLOOKUP($A29,Сотрудники!$A$3:$L$1202,9,0)</f>
        <v>0</v>
      </c>
      <c r="D29" s="125">
        <f>VLOOKUP($A29,Сотрудники!$A$3:$L$1202,10,0)</f>
        <v>0</v>
      </c>
      <c r="E29" s="125">
        <f>VLOOKUP($A29,Сотрудники!$A$3:$L$1202,11,0)</f>
        <v>0</v>
      </c>
      <c r="F29" s="126">
        <f t="shared" si="219"/>
        <v>19.875</v>
      </c>
      <c r="G29" s="131"/>
      <c r="H29" s="131">
        <v>159</v>
      </c>
      <c r="I29" s="127" t="e">
        <f>VLOOKUP($A29,Сотрудники!$A$3:$L$1202,14,0)</f>
        <v>#REF!</v>
      </c>
      <c r="J29" s="128" t="e">
        <f t="shared" si="217"/>
        <v>#REF!</v>
      </c>
      <c r="K29" s="132" t="e">
        <f t="shared" si="218"/>
        <v>#REF!</v>
      </c>
    </row>
    <row r="30" s="119" customFormat="1">
      <c r="A30" s="135">
        <v>35</v>
      </c>
      <c r="B30" s="125" t="str">
        <f>VLOOKUP($A30,Сотрудники!$A$3:$L$1202,2,0)</f>
        <v xml:space="preserve">Дмитриев Николай</v>
      </c>
      <c r="C30" s="125">
        <f>VLOOKUP($A30,Сотрудники!$A$3:$L$1202,9,0)</f>
        <v>0</v>
      </c>
      <c r="D30" s="125">
        <f>VLOOKUP($A30,Сотрудники!$A$3:$L$1202,10,0)</f>
        <v>0</v>
      </c>
      <c r="E30" s="125">
        <f>VLOOKUP($A30,Сотрудники!$A$3:$L$1202,11,0)</f>
        <v>0</v>
      </c>
      <c r="F30" s="126">
        <f t="shared" si="219"/>
        <v>9.875</v>
      </c>
      <c r="G30" s="131">
        <v>14</v>
      </c>
      <c r="H30" s="131">
        <v>79</v>
      </c>
      <c r="I30" s="127" t="e">
        <f>VLOOKUP($A30,Сотрудники!$A$3:$L$1202,14,0)</f>
        <v>#REF!</v>
      </c>
      <c r="J30" s="128" t="e">
        <f t="shared" si="217"/>
        <v>#REF!</v>
      </c>
      <c r="K30" s="132" t="e">
        <f t="shared" si="218"/>
        <v>#REF!</v>
      </c>
    </row>
    <row r="31" s="119" customFormat="1">
      <c r="A31" s="135">
        <v>36</v>
      </c>
      <c r="B31" s="125" t="str">
        <f>VLOOKUP($A31,Сотрудники!$A$3:$L$1202,2,0)</f>
        <v xml:space="preserve">Юркин Николай</v>
      </c>
      <c r="C31" s="125">
        <f>VLOOKUP($A31,Сотрудники!$A$3:$L$1202,9,0)</f>
        <v>0</v>
      </c>
      <c r="D31" s="125">
        <f>VLOOKUP($A31,Сотрудники!$A$3:$L$1202,10,0)</f>
        <v>0</v>
      </c>
      <c r="E31" s="125">
        <f>VLOOKUP($A31,Сотрудники!$A$3:$L$1202,11,0)</f>
        <v>0</v>
      </c>
      <c r="F31" s="126">
        <f t="shared" si="219"/>
        <v>19.875</v>
      </c>
      <c r="G31" s="131"/>
      <c r="H31" s="131">
        <v>159</v>
      </c>
      <c r="I31" s="127" t="e">
        <f>VLOOKUP($A31,Сотрудники!$A$3:$L$1202,14,0)</f>
        <v>#REF!</v>
      </c>
      <c r="J31" s="128" t="e">
        <f t="shared" si="217"/>
        <v>#REF!</v>
      </c>
      <c r="K31" s="132" t="e">
        <f t="shared" si="218"/>
        <v>#REF!</v>
      </c>
    </row>
    <row r="32" s="119" customFormat="1">
      <c r="A32" s="135">
        <v>37</v>
      </c>
      <c r="B32" s="125" t="str">
        <f>VLOOKUP($A32,Сотрудники!$A$3:$L$1202,2,0)</f>
        <v xml:space="preserve">Ионов Евгений</v>
      </c>
      <c r="C32" s="125">
        <f>VLOOKUP($A32,Сотрудники!$A$3:$L$1202,9,0)</f>
        <v>0</v>
      </c>
      <c r="D32" s="125">
        <f>VLOOKUP($A32,Сотрудники!$A$3:$L$1202,10,0)</f>
        <v>0</v>
      </c>
      <c r="E32" s="125">
        <f>VLOOKUP($A32,Сотрудники!$A$3:$L$1202,11,0)</f>
        <v>0</v>
      </c>
      <c r="F32" s="126">
        <f t="shared" si="219"/>
        <v>19.875</v>
      </c>
      <c r="G32" s="131"/>
      <c r="H32" s="131">
        <v>159</v>
      </c>
      <c r="I32" s="127" t="e">
        <f>VLOOKUP($A32,Сотрудники!$A$3:$L$1202,14,0)</f>
        <v>#REF!</v>
      </c>
      <c r="J32" s="128" t="e">
        <f t="shared" si="217"/>
        <v>#REF!</v>
      </c>
      <c r="K32" s="132" t="e">
        <f t="shared" si="218"/>
        <v>#REF!</v>
      </c>
    </row>
    <row r="33" s="119" customFormat="1">
      <c r="A33" s="137">
        <v>38</v>
      </c>
      <c r="B33" s="125" t="str">
        <f>VLOOKUP($A33,Сотрудники!$A$3:$L$1202,2,0)</f>
        <v xml:space="preserve">Передков Константин</v>
      </c>
      <c r="C33" s="125">
        <f>VLOOKUP($A33,Сотрудники!$A$3:$L$1202,9,0)</f>
        <v>0</v>
      </c>
      <c r="D33" s="125">
        <f>VLOOKUP($A33,Сотрудники!$A$3:$L$1202,10,0)</f>
        <v>0</v>
      </c>
      <c r="E33" s="125">
        <f>VLOOKUP($A33,Сотрудники!$A$3:$L$1202,11,0)</f>
        <v>253000</v>
      </c>
      <c r="F33" s="126">
        <f t="shared" si="219"/>
        <v>19.875</v>
      </c>
      <c r="G33" s="131"/>
      <c r="H33" s="131">
        <v>159</v>
      </c>
      <c r="I33" s="127" t="e">
        <f>VLOOKUP($A33,Сотрудники!$A$3:$L$1202,14,0)</f>
        <v>#REF!</v>
      </c>
      <c r="J33" s="128" t="e">
        <f t="shared" si="217"/>
        <v>#REF!</v>
      </c>
      <c r="K33" s="132" t="e">
        <f t="shared" si="218"/>
        <v>#REF!</v>
      </c>
    </row>
    <row r="34" s="119" customFormat="1">
      <c r="A34" s="137">
        <v>40</v>
      </c>
      <c r="B34" s="125" t="str">
        <f>VLOOKUP($A34,Сотрудники!$A$3:$L$1202,2,0)</f>
        <v xml:space="preserve">Томских Виталий</v>
      </c>
      <c r="C34" s="125">
        <f>VLOOKUP($A34,Сотрудники!$A$3:$L$1202,9,0)</f>
        <v>0</v>
      </c>
      <c r="D34" s="125">
        <f>VLOOKUP($A34,Сотрудники!$A$3:$L$1202,10,0)</f>
        <v>0</v>
      </c>
      <c r="E34" s="125">
        <f>VLOOKUP($A34,Сотрудники!$A$3:$L$1202,11,0)</f>
        <v>0</v>
      </c>
      <c r="F34" s="126">
        <f t="shared" si="219"/>
        <v>19.875</v>
      </c>
      <c r="G34" s="131"/>
      <c r="H34" s="131">
        <v>159</v>
      </c>
      <c r="I34" s="127" t="e">
        <f>VLOOKUP($A34,Сотрудники!$A$3:$L$1202,14,0)</f>
        <v>#REF!</v>
      </c>
      <c r="J34" s="128" t="e">
        <f t="shared" si="217"/>
        <v>#REF!</v>
      </c>
      <c r="K34" s="132" t="e">
        <f t="shared" si="218"/>
        <v>#REF!</v>
      </c>
    </row>
    <row r="35" s="119" customFormat="1">
      <c r="A35" s="137">
        <v>41</v>
      </c>
      <c r="B35" s="125" t="str">
        <f>VLOOKUP($A35,Сотрудники!$A$3:$L$1202,2,0)</f>
        <v xml:space="preserve">Новиков Роман</v>
      </c>
      <c r="C35" s="125">
        <f>VLOOKUP($A35,Сотрудники!$A$3:$L$1202,9,0)</f>
        <v>0</v>
      </c>
      <c r="D35" s="125">
        <f>VLOOKUP($A35,Сотрудники!$A$3:$L$1202,10,0)</f>
        <v>0</v>
      </c>
      <c r="E35" s="125">
        <f>VLOOKUP($A35,Сотрудники!$A$3:$L$1202,11,0)</f>
        <v>0</v>
      </c>
      <c r="F35" s="126">
        <f t="shared" si="219"/>
        <v>19.875</v>
      </c>
      <c r="G35" s="131"/>
      <c r="H35" s="131">
        <v>159</v>
      </c>
      <c r="I35" s="127" t="e">
        <f>VLOOKUP($A35,Сотрудники!$A$3:$L$1202,14,0)</f>
        <v>#REF!</v>
      </c>
      <c r="J35" s="128" t="e">
        <f t="shared" si="217"/>
        <v>#REF!</v>
      </c>
      <c r="K35" s="132" t="e">
        <f t="shared" si="218"/>
        <v>#REF!</v>
      </c>
    </row>
    <row r="36" s="119" customFormat="1">
      <c r="A36" s="103">
        <v>42</v>
      </c>
      <c r="B36" s="125" t="str">
        <f>VLOOKUP($A36,Сотрудники!$A$3:$L$1202,2,0)</f>
        <v xml:space="preserve">Газизова Вероника</v>
      </c>
      <c r="C36" s="125" t="str">
        <f>VLOOKUP($A36,Сотрудники!$A$3:$L$1202,9,0)</f>
        <v>приземление</v>
      </c>
      <c r="D36" s="125">
        <f>VLOOKUP($A36,Сотрудники!$A$3:$L$1202,10,0)</f>
        <v>0.14999999999999999</v>
      </c>
      <c r="E36" s="125">
        <f>VLOOKUP($A36,Сотрудники!$A$3:$L$1202,11,0)</f>
        <v>285000</v>
      </c>
      <c r="F36" s="126">
        <f t="shared" si="219"/>
        <v>19.875</v>
      </c>
      <c r="G36" s="131"/>
      <c r="H36" s="131">
        <v>159</v>
      </c>
      <c r="I36" s="127" t="e">
        <f>VLOOKUP($A36,Сотрудники!$A$3:$L$1202,14,0)</f>
        <v>#REF!</v>
      </c>
      <c r="J36" s="128" t="e">
        <f t="shared" si="217"/>
        <v>#REF!</v>
      </c>
      <c r="K36" s="132" t="e">
        <f t="shared" si="218"/>
        <v>#REF!</v>
      </c>
    </row>
    <row r="37" s="119" customFormat="1">
      <c r="A37" s="103">
        <v>43</v>
      </c>
      <c r="B37" s="125" t="str">
        <f>VLOOKUP($A37,Сотрудники!$A$3:$L$1202,2,0)</f>
        <v xml:space="preserve">Титова Наталия</v>
      </c>
      <c r="C37" s="125">
        <f>VLOOKUP($A37,Сотрудники!$A$3:$L$1202,9,0)</f>
        <v>0</v>
      </c>
      <c r="D37" s="125">
        <f>VLOOKUP($A37,Сотрудники!$A$3:$L$1202,10,0)</f>
        <v>0</v>
      </c>
      <c r="E37" s="125">
        <f>VLOOKUP($A37,Сотрудники!$A$3:$L$1202,11,0)</f>
        <v>0</v>
      </c>
      <c r="F37" s="126">
        <f t="shared" si="219"/>
        <v>19.875</v>
      </c>
      <c r="G37" s="131"/>
      <c r="H37" s="131">
        <v>159</v>
      </c>
      <c r="I37" s="127" t="e">
        <f>VLOOKUP($A37,Сотрудники!$A$3:$L$1202,14,0)</f>
        <v>#REF!</v>
      </c>
      <c r="J37" s="128" t="e">
        <f t="shared" si="217"/>
        <v>#REF!</v>
      </c>
      <c r="K37" s="132" t="e">
        <f t="shared" si="218"/>
        <v>#REF!</v>
      </c>
    </row>
    <row r="38" s="119" customFormat="1">
      <c r="A38" s="103">
        <v>44</v>
      </c>
      <c r="B38" s="125" t="str">
        <f>VLOOKUP($A38,Сотрудники!$A$3:$L$1202,2,0)</f>
        <v xml:space="preserve">Роман Иван</v>
      </c>
      <c r="C38" s="125">
        <f>VLOOKUP($A38,Сотрудники!$A$3:$L$1202,9,0)</f>
        <v>0</v>
      </c>
      <c r="D38" s="125">
        <f>VLOOKUP($A38,Сотрудники!$A$3:$L$1202,10,0)</f>
        <v>0</v>
      </c>
      <c r="E38" s="125">
        <f>VLOOKUP($A38,Сотрудники!$A$3:$L$1202,11,0)</f>
        <v>287400</v>
      </c>
      <c r="F38" s="126">
        <f t="shared" si="219"/>
        <v>19.875</v>
      </c>
      <c r="G38" s="131"/>
      <c r="H38" s="131">
        <v>159</v>
      </c>
      <c r="I38" s="127" t="e">
        <f>VLOOKUP($A38,Сотрудники!$A$3:$L$1202,14,0)</f>
        <v>#REF!</v>
      </c>
      <c r="J38" s="128" t="e">
        <f t="shared" si="217"/>
        <v>#REF!</v>
      </c>
      <c r="K38" s="132" t="e">
        <f t="shared" si="218"/>
        <v>#REF!</v>
      </c>
    </row>
    <row r="39" s="119" customFormat="1">
      <c r="A39" s="103">
        <v>45</v>
      </c>
      <c r="B39" s="125" t="str">
        <f>VLOOKUP($A39,Сотрудники!$A$3:$L$1202,2,0)</f>
        <v xml:space="preserve">Волошина Виктория</v>
      </c>
      <c r="C39" s="125">
        <f>VLOOKUP($A39,Сотрудники!$A$3:$L$1202,9,0)</f>
        <v>0</v>
      </c>
      <c r="D39" s="125">
        <f>VLOOKUP($A39,Сотрудники!$A$3:$L$1202,10,0)</f>
        <v>0</v>
      </c>
      <c r="E39" s="125">
        <f>VLOOKUP($A39,Сотрудники!$A$3:$L$1202,11,0)</f>
        <v>0</v>
      </c>
      <c r="F39" s="126">
        <f t="shared" si="219"/>
        <v>19.875</v>
      </c>
      <c r="G39" s="131"/>
      <c r="H39" s="131">
        <v>159</v>
      </c>
      <c r="I39" s="127" t="e">
        <f>VLOOKUP($A39,Сотрудники!$A$3:$L$1202,14,0)</f>
        <v>#REF!</v>
      </c>
      <c r="J39" s="128" t="e">
        <f t="shared" si="217"/>
        <v>#REF!</v>
      </c>
      <c r="K39" s="132" t="e">
        <f t="shared" si="218"/>
        <v>#REF!</v>
      </c>
    </row>
    <row r="40" s="119" customFormat="1">
      <c r="A40" s="103">
        <v>46</v>
      </c>
      <c r="B40" s="125" t="str">
        <f>VLOOKUP($A40,Сотрудники!$A$3:$L$1202,2,0)</f>
        <v xml:space="preserve">Мельников Александр</v>
      </c>
      <c r="C40" s="125">
        <f>VLOOKUP($A40,Сотрудники!$A$3:$L$1202,9,0)</f>
        <v>0</v>
      </c>
      <c r="D40" s="125">
        <f>VLOOKUP($A40,Сотрудники!$A$3:$L$1202,10,0)</f>
        <v>0</v>
      </c>
      <c r="E40" s="125">
        <f>VLOOKUP($A40,Сотрудники!$A$3:$L$1202,11,0)</f>
        <v>269000</v>
      </c>
      <c r="F40" s="126">
        <f t="shared" si="219"/>
        <v>19.875</v>
      </c>
      <c r="G40" s="131"/>
      <c r="H40" s="131">
        <v>159</v>
      </c>
      <c r="I40" s="127" t="e">
        <f>VLOOKUP($A40,Сотрудники!$A$3:$L$1202,14,0)</f>
        <v>#REF!</v>
      </c>
      <c r="J40" s="128" t="e">
        <f t="shared" si="217"/>
        <v>#REF!</v>
      </c>
      <c r="K40" s="132" t="e">
        <f t="shared" si="218"/>
        <v>#REF!</v>
      </c>
    </row>
    <row r="41" s="119" customFormat="1">
      <c r="A41" s="103">
        <v>47</v>
      </c>
      <c r="B41" s="125" t="str">
        <f>VLOOKUP($A41,Сотрудники!$A$3:$L$1202,2,0)</f>
        <v xml:space="preserve">Некрасов Антон</v>
      </c>
      <c r="C41" s="125">
        <f>VLOOKUP($A41,Сотрудники!$A$3:$L$1202,9,0)</f>
        <v>0</v>
      </c>
      <c r="D41" s="125">
        <f>VLOOKUP($A41,Сотрудники!$A$3:$L$1202,10,0)</f>
        <v>0</v>
      </c>
      <c r="E41" s="125">
        <f>VLOOKUP($A41,Сотрудники!$A$3:$L$1202,11,0)</f>
        <v>0</v>
      </c>
      <c r="F41" s="126">
        <f t="shared" si="219"/>
        <v>8.875</v>
      </c>
      <c r="G41" s="131"/>
      <c r="H41" s="131">
        <v>71</v>
      </c>
      <c r="I41" s="127" t="e">
        <f>VLOOKUP($A41,Сотрудники!$A$3:$L$1202,14,0)</f>
        <v>#REF!</v>
      </c>
      <c r="J41" s="128" t="e">
        <f t="shared" si="217"/>
        <v>#REF!</v>
      </c>
      <c r="K41" s="132" t="e">
        <f t="shared" si="218"/>
        <v>#REF!</v>
      </c>
    </row>
    <row r="42" s="119" customFormat="1">
      <c r="A42" s="103">
        <v>48</v>
      </c>
      <c r="B42" s="125" t="str">
        <f>VLOOKUP($A42,Сотрудники!$A$3:$L$1202,2,0)</f>
        <v xml:space="preserve">Ромашкин Никита</v>
      </c>
      <c r="C42" s="125" t="str">
        <f>VLOOKUP($A42,Сотрудники!$A$3:$L$1202,9,0)</f>
        <v>приземление</v>
      </c>
      <c r="D42" s="125">
        <f>VLOOKUP($A42,Сотрудники!$A$3:$L$1202,10,0)</f>
        <v>0.14999999999999999</v>
      </c>
      <c r="E42" s="125">
        <f>VLOOKUP($A42,Сотрудники!$A$3:$L$1202,11,0)</f>
        <v>241500</v>
      </c>
      <c r="F42" s="126">
        <f t="shared" si="219"/>
        <v>14.875</v>
      </c>
      <c r="G42" s="131">
        <v>7</v>
      </c>
      <c r="H42" s="131">
        <v>119</v>
      </c>
      <c r="I42" s="127" t="e">
        <f>VLOOKUP($A42,Сотрудники!$A$3:$L$1202,14,0)</f>
        <v>#REF!</v>
      </c>
      <c r="J42" s="128" t="e">
        <f t="shared" si="217"/>
        <v>#REF!</v>
      </c>
      <c r="K42" s="132" t="e">
        <f t="shared" si="218"/>
        <v>#REF!</v>
      </c>
    </row>
    <row r="43" s="119" customFormat="1">
      <c r="A43" s="103">
        <v>50</v>
      </c>
      <c r="B43" s="125" t="str">
        <f>VLOOKUP($A43,Сотрудники!$A$3:$L$1202,2,0)</f>
        <v xml:space="preserve">Жарницкий Давид</v>
      </c>
      <c r="C43" s="125">
        <f>VLOOKUP($A43,Сотрудники!$A$3:$L$1202,9,0)</f>
        <v>0</v>
      </c>
      <c r="D43" s="125">
        <f>VLOOKUP($A43,Сотрудники!$A$3:$L$1202,10,0)</f>
        <v>0</v>
      </c>
      <c r="E43" s="125">
        <f>VLOOKUP($A43,Сотрудники!$A$3:$L$1202,11,0)</f>
        <v>0</v>
      </c>
      <c r="F43" s="126">
        <f t="shared" si="219"/>
        <v>19.875</v>
      </c>
      <c r="G43" s="131"/>
      <c r="H43" s="131">
        <v>159</v>
      </c>
      <c r="I43" s="127" t="e">
        <f>VLOOKUP($A43,Сотрудники!$A$3:$L$1202,14,0)</f>
        <v>#REF!</v>
      </c>
      <c r="J43" s="128" t="e">
        <f t="shared" si="217"/>
        <v>#REF!</v>
      </c>
      <c r="K43" s="132" t="e">
        <f t="shared" si="218"/>
        <v>#REF!</v>
      </c>
    </row>
    <row r="44" s="119" customFormat="1">
      <c r="A44" s="103">
        <v>51</v>
      </c>
      <c r="B44" s="125" t="str">
        <f>VLOOKUP($A44,Сотрудники!$A$3:$L$1202,2,0)</f>
        <v xml:space="preserve">Колмогорова Анна</v>
      </c>
      <c r="C44" s="125">
        <f>VLOOKUP($A44,Сотрудники!$A$3:$L$1202,9,0)</f>
        <v>0</v>
      </c>
      <c r="D44" s="125">
        <f>VLOOKUP($A44,Сотрудники!$A$3:$L$1202,10,0)</f>
        <v>0</v>
      </c>
      <c r="E44" s="125">
        <f>VLOOKUP($A44,Сотрудники!$A$3:$L$1202,11,0)</f>
        <v>0</v>
      </c>
      <c r="F44" s="126">
        <f t="shared" si="219"/>
        <v>19.875</v>
      </c>
      <c r="G44" s="131"/>
      <c r="H44" s="131">
        <v>159</v>
      </c>
      <c r="I44" s="127" t="e">
        <f>VLOOKUP($A44,Сотрудники!$A$3:$L$1202,14,0)</f>
        <v>#REF!</v>
      </c>
      <c r="J44" s="128" t="e">
        <f t="shared" si="217"/>
        <v>#REF!</v>
      </c>
      <c r="K44" s="132" t="e">
        <f t="shared" si="218"/>
        <v>#REF!</v>
      </c>
    </row>
    <row r="45" s="119" customFormat="1">
      <c r="A45" s="103">
        <v>52</v>
      </c>
      <c r="B45" s="125" t="str">
        <f>VLOOKUP($A45,Сотрудники!$A$3:$L$1202,2,0)</f>
        <v xml:space="preserve">Головин Евгений</v>
      </c>
      <c r="C45" s="125">
        <f>VLOOKUP($A45,Сотрудники!$A$3:$L$1202,9,0)</f>
        <v>0</v>
      </c>
      <c r="D45" s="125">
        <f>VLOOKUP($A45,Сотрудники!$A$3:$L$1202,10,0)</f>
        <v>0</v>
      </c>
      <c r="E45" s="125">
        <f>VLOOKUP($A45,Сотрудники!$A$3:$L$1202,11,0)</f>
        <v>0</v>
      </c>
      <c r="F45" s="126">
        <f t="shared" si="219"/>
        <v>8</v>
      </c>
      <c r="G45" s="131">
        <v>4</v>
      </c>
      <c r="H45" s="131">
        <v>64</v>
      </c>
      <c r="I45" s="127" t="e">
        <f>VLOOKUP($A45,Сотрудники!$A$3:$L$1202,14,0)</f>
        <v>#REF!</v>
      </c>
      <c r="J45" s="128" t="e">
        <f t="shared" si="217"/>
        <v>#REF!</v>
      </c>
      <c r="K45" s="132" t="e">
        <f t="shared" si="218"/>
        <v>#REF!</v>
      </c>
    </row>
    <row r="46" s="119" customFormat="1">
      <c r="A46" s="103">
        <v>53</v>
      </c>
      <c r="B46" s="125" t="str">
        <f>VLOOKUP($A46,Сотрудники!$A$3:$L$1202,2,0)</f>
        <v xml:space="preserve">Скаржинский Тимур</v>
      </c>
      <c r="C46" s="125">
        <f>VLOOKUP($A46,Сотрудники!$A$3:$L$1202,9,0)</f>
        <v>0</v>
      </c>
      <c r="D46" s="125">
        <f>VLOOKUP($A46,Сотрудники!$A$3:$L$1202,10,0)</f>
        <v>0</v>
      </c>
      <c r="E46" s="125">
        <f>VLOOKUP($A46,Сотрудники!$A$3:$L$1202,11,0)</f>
        <v>0</v>
      </c>
      <c r="F46" s="126">
        <f t="shared" si="219"/>
        <v>17.875</v>
      </c>
      <c r="G46" s="131">
        <v>4</v>
      </c>
      <c r="H46" s="131">
        <v>143</v>
      </c>
      <c r="I46" s="127" t="e">
        <f>VLOOKUP($A46,Сотрудники!$A$3:$L$1202,14,0)</f>
        <v>#REF!</v>
      </c>
      <c r="J46" s="128" t="e">
        <f t="shared" si="217"/>
        <v>#REF!</v>
      </c>
      <c r="K46" s="132" t="e">
        <f t="shared" si="218"/>
        <v>#REF!</v>
      </c>
    </row>
    <row r="47" s="119" customFormat="1">
      <c r="A47" s="103">
        <v>54</v>
      </c>
      <c r="B47" s="125" t="str">
        <f>VLOOKUP($A47,Сотрудники!$A$3:$L$1202,2,0)</f>
        <v xml:space="preserve">Закрацкий Станислав</v>
      </c>
      <c r="C47" s="125" t="str">
        <f>VLOOKUP($A47,Сотрудники!$A$3:$L$1202,9,0)</f>
        <v>приземление</v>
      </c>
      <c r="D47" s="125">
        <f>VLOOKUP($A47,Сотрудники!$A$3:$L$1202,10,0)</f>
        <v>0</v>
      </c>
      <c r="E47" s="125">
        <f>VLOOKUP($A47,Сотрудники!$A$3:$L$1202,11,0)</f>
        <v>0</v>
      </c>
      <c r="F47" s="126">
        <f t="shared" si="219"/>
        <v>19.875</v>
      </c>
      <c r="G47" s="131"/>
      <c r="H47" s="131">
        <v>159</v>
      </c>
      <c r="I47" s="127" t="e">
        <f>VLOOKUP($A47,Сотрудники!$A$3:$L$1202,14,0)</f>
        <v>#REF!</v>
      </c>
      <c r="J47" s="128" t="e">
        <f t="shared" si="217"/>
        <v>#REF!</v>
      </c>
      <c r="K47" s="132" t="e">
        <f t="shared" si="218"/>
        <v>#REF!</v>
      </c>
    </row>
    <row r="48" s="119" customFormat="1">
      <c r="A48" s="103">
        <v>55</v>
      </c>
      <c r="B48" s="125" t="str">
        <f>VLOOKUP($A48,Сотрудники!$A$3:$L$1202,2,0)</f>
        <v xml:space="preserve">Секисов Константин</v>
      </c>
      <c r="C48" s="125">
        <f>VLOOKUP($A48,Сотрудники!$A$3:$L$1202,9,0)</f>
        <v>0</v>
      </c>
      <c r="D48" s="125">
        <f>VLOOKUP($A48,Сотрудники!$A$3:$L$1202,10,0)</f>
        <v>0</v>
      </c>
      <c r="E48" s="125">
        <f>VLOOKUP($A48,Сотрудники!$A$3:$L$1202,11,0)</f>
        <v>0</v>
      </c>
      <c r="F48" s="126">
        <f t="shared" si="219"/>
        <v>19.875</v>
      </c>
      <c r="G48" s="131"/>
      <c r="H48" s="131">
        <v>159</v>
      </c>
      <c r="I48" s="127" t="e">
        <f>VLOOKUP($A48,Сотрудники!$A$3:$L$1202,14,0)</f>
        <v>#REF!</v>
      </c>
      <c r="J48" s="128" t="e">
        <f t="shared" si="217"/>
        <v>#REF!</v>
      </c>
      <c r="K48" s="132" t="e">
        <f t="shared" si="218"/>
        <v>#REF!</v>
      </c>
    </row>
    <row r="49" s="119" customFormat="1">
      <c r="A49" s="103">
        <v>56</v>
      </c>
      <c r="B49" s="125" t="str">
        <f>VLOOKUP($A49,Сотрудники!$A$3:$L$1202,2,0)</f>
        <v xml:space="preserve">Русинов Михаил</v>
      </c>
      <c r="C49" s="125">
        <f>VLOOKUP($A49,Сотрудники!$A$3:$L$1202,9,0)</f>
        <v>0</v>
      </c>
      <c r="D49" s="125">
        <f>VLOOKUP($A49,Сотрудники!$A$3:$L$1202,10,0)</f>
        <v>0</v>
      </c>
      <c r="E49" s="125">
        <f>VLOOKUP($A49,Сотрудники!$A$3:$L$1202,11,0)</f>
        <v>0</v>
      </c>
      <c r="F49" s="126">
        <f t="shared" si="219"/>
        <v>19.875</v>
      </c>
      <c r="G49" s="131"/>
      <c r="H49" s="131">
        <v>159</v>
      </c>
      <c r="I49" s="127" t="e">
        <f>VLOOKUP($A49,Сотрудники!$A$3:$L$1202,14,0)</f>
        <v>#REF!</v>
      </c>
      <c r="J49" s="128" t="e">
        <f t="shared" si="217"/>
        <v>#REF!</v>
      </c>
      <c r="K49" s="132" t="e">
        <f t="shared" si="218"/>
        <v>#REF!</v>
      </c>
    </row>
    <row r="50" s="119" customFormat="1">
      <c r="A50" s="103">
        <v>57</v>
      </c>
      <c r="B50" s="125" t="str">
        <f>VLOOKUP($A50,Сотрудники!$A$3:$L$1202,2,0)</f>
        <v xml:space="preserve">Кузякина Ирина</v>
      </c>
      <c r="C50" s="125" t="str">
        <f>VLOOKUP($A50,Сотрудники!$A$3:$L$1202,9,0)</f>
        <v>приземление</v>
      </c>
      <c r="D50" s="125">
        <f>VLOOKUP($A50,Сотрудники!$A$3:$L$1202,10,0)</f>
        <v>0</v>
      </c>
      <c r="E50" s="125">
        <f>VLOOKUP($A50,Сотрудники!$A$3:$L$1202,11,0)</f>
        <v>0</v>
      </c>
      <c r="F50" s="126">
        <f t="shared" si="219"/>
        <v>19.875</v>
      </c>
      <c r="G50" s="131"/>
      <c r="H50" s="131">
        <v>159</v>
      </c>
      <c r="I50" s="127" t="e">
        <f>VLOOKUP($A50,Сотрудники!$A$3:$L$1202,14,0)</f>
        <v>#REF!</v>
      </c>
      <c r="J50" s="128" t="e">
        <f t="shared" si="217"/>
        <v>#REF!</v>
      </c>
      <c r="K50" s="132" t="e">
        <f t="shared" si="218"/>
        <v>#REF!</v>
      </c>
    </row>
    <row r="51" s="119" customFormat="1">
      <c r="A51" s="103">
        <v>58</v>
      </c>
      <c r="B51" s="125" t="str">
        <f>VLOOKUP($A51,Сотрудники!$A$3:$L$1202,2,0)</f>
        <v xml:space="preserve">Нгуен Дмитрий</v>
      </c>
      <c r="C51" s="125">
        <f>VLOOKUP($A51,Сотрудники!$A$3:$L$1202,9,0)</f>
        <v>0</v>
      </c>
      <c r="D51" s="125">
        <f>VLOOKUP($A51,Сотрудники!$A$3:$L$1202,10,0)</f>
        <v>0</v>
      </c>
      <c r="E51" s="125">
        <f>VLOOKUP($A51,Сотрудники!$A$3:$L$1202,11,0)</f>
        <v>252900</v>
      </c>
      <c r="F51" s="126">
        <f t="shared" si="219"/>
        <v>19.875</v>
      </c>
      <c r="G51" s="131"/>
      <c r="H51" s="131">
        <v>159</v>
      </c>
      <c r="I51" s="127" t="e">
        <f>VLOOKUP($A51,Сотрудники!$A$3:$L$1202,14,0)</f>
        <v>#REF!</v>
      </c>
      <c r="J51" s="128" t="e">
        <f t="shared" si="217"/>
        <v>#REF!</v>
      </c>
      <c r="K51" s="132" t="e">
        <f t="shared" si="218"/>
        <v>#REF!</v>
      </c>
    </row>
    <row r="52" s="119" customFormat="1">
      <c r="A52" s="103">
        <v>59</v>
      </c>
      <c r="B52" s="125" t="str">
        <f>VLOOKUP($A52,Сотрудники!$A$3:$L$1202,2,0)</f>
        <v xml:space="preserve">Зырянов Николай</v>
      </c>
      <c r="C52" s="125" t="str">
        <f>VLOOKUP($A52,Сотрудники!$A$3:$L$1202,9,0)</f>
        <v xml:space="preserve">приземление </v>
      </c>
      <c r="D52" s="125">
        <f>VLOOKUP($A52,Сотрудники!$A$3:$L$1202,10,0)</f>
        <v>0.14999999999999999</v>
      </c>
      <c r="E52" s="125">
        <f>VLOOKUP($A52,Сотрудники!$A$3:$L$1202,11,0)</f>
        <v>149500</v>
      </c>
      <c r="F52" s="126">
        <f t="shared" si="219"/>
        <v>19.875</v>
      </c>
      <c r="G52" s="131"/>
      <c r="H52" s="131">
        <v>159</v>
      </c>
      <c r="I52" s="127" t="e">
        <f>VLOOKUP($A52,Сотрудники!$A$3:$L$1202,14,0)</f>
        <v>#REF!</v>
      </c>
      <c r="J52" s="128" t="e">
        <f t="shared" si="217"/>
        <v>#REF!</v>
      </c>
      <c r="K52" s="132" t="e">
        <f t="shared" si="218"/>
        <v>#REF!</v>
      </c>
    </row>
    <row r="53" s="119" customFormat="1">
      <c r="A53" s="103">
        <v>60</v>
      </c>
      <c r="B53" s="125" t="str">
        <f>VLOOKUP($A53,Сотрудники!$A$3:$L$1202,2,0)</f>
        <v xml:space="preserve">Гнусов Алексей</v>
      </c>
      <c r="C53" s="125">
        <f>VLOOKUP($A53,Сотрудники!$A$3:$L$1202,9,0)</f>
        <v>0</v>
      </c>
      <c r="D53" s="125">
        <f>VLOOKUP($A53,Сотрудники!$A$3:$L$1202,10,0)</f>
        <v>0</v>
      </c>
      <c r="E53" s="125">
        <f>VLOOKUP($A53,Сотрудники!$A$3:$L$1202,11,0)</f>
        <v>0</v>
      </c>
      <c r="F53" s="126">
        <f t="shared" si="219"/>
        <v>19.875</v>
      </c>
      <c r="G53" s="131"/>
      <c r="H53" s="131">
        <v>159</v>
      </c>
      <c r="I53" s="127" t="e">
        <f>VLOOKUP($A53,Сотрудники!$A$3:$L$1202,14,0)</f>
        <v>#REF!</v>
      </c>
      <c r="J53" s="128" t="e">
        <f t="shared" si="217"/>
        <v>#REF!</v>
      </c>
      <c r="K53" s="132" t="e">
        <f t="shared" si="218"/>
        <v>#REF!</v>
      </c>
    </row>
    <row r="54" s="119" customFormat="1">
      <c r="A54" s="103">
        <v>61</v>
      </c>
      <c r="B54" s="125" t="str">
        <f>VLOOKUP($A54,Сотрудники!$A$3:$L$1202,2,0)</f>
        <v xml:space="preserve">Ушаков Сергей</v>
      </c>
      <c r="C54" s="125" t="str">
        <f>VLOOKUP($A54,Сотрудники!$A$3:$L$1202,9,0)</f>
        <v xml:space="preserve">приземление </v>
      </c>
      <c r="D54" s="125">
        <f>VLOOKUP($A54,Сотрудники!$A$3:$L$1202,10,0)</f>
        <v>0.14999999999999999</v>
      </c>
      <c r="E54" s="125">
        <f>VLOOKUP($A54,Сотрудники!$A$3:$L$1202,11,0)</f>
        <v>344900</v>
      </c>
      <c r="F54" s="126">
        <f t="shared" si="219"/>
        <v>19.875</v>
      </c>
      <c r="G54" s="131"/>
      <c r="H54" s="131">
        <v>159</v>
      </c>
      <c r="I54" s="127" t="e">
        <f>VLOOKUP($A54,Сотрудники!$A$3:$L$1202,14,0)</f>
        <v>#REF!</v>
      </c>
      <c r="J54" s="128" t="e">
        <f t="shared" si="217"/>
        <v>#REF!</v>
      </c>
      <c r="K54" s="132" t="e">
        <f t="shared" si="218"/>
        <v>#REF!</v>
      </c>
    </row>
    <row r="55" s="119" customFormat="1">
      <c r="A55" s="103">
        <v>62</v>
      </c>
      <c r="B55" s="125" t="str">
        <f>VLOOKUP($A55,Сотрудники!$A$3:$L$1202,2,0)</f>
        <v xml:space="preserve">Горьков Алексей</v>
      </c>
      <c r="C55" s="125" t="str">
        <f>VLOOKUP($A55,Сотрудники!$A$3:$L$1202,9,0)</f>
        <v xml:space="preserve">приземление </v>
      </c>
      <c r="D55" s="125">
        <f>VLOOKUP($A55,Сотрудники!$A$3:$L$1202,10,0)</f>
        <v>0</v>
      </c>
      <c r="E55" s="125">
        <f>VLOOKUP($A55,Сотрудники!$A$3:$L$1202,11,0)</f>
        <v>252900</v>
      </c>
      <c r="F55" s="126">
        <f t="shared" si="219"/>
        <v>11</v>
      </c>
      <c r="G55" s="131">
        <v>14</v>
      </c>
      <c r="H55" s="131">
        <v>88</v>
      </c>
      <c r="I55" s="127" t="e">
        <f>VLOOKUP($A55,Сотрудники!$A$3:$L$1202,14,0)</f>
        <v>#REF!</v>
      </c>
      <c r="J55" s="128" t="e">
        <f t="shared" si="217"/>
        <v>#REF!</v>
      </c>
      <c r="K55" s="132" t="e">
        <f t="shared" si="218"/>
        <v>#REF!</v>
      </c>
    </row>
    <row r="56" s="119" customFormat="1">
      <c r="A56" s="103">
        <v>63</v>
      </c>
      <c r="B56" s="125" t="str">
        <f>VLOOKUP($A56,Сотрудники!$A$3:$L$1202,2,0)</f>
        <v xml:space="preserve">Ненякина Анастасия</v>
      </c>
      <c r="C56" s="125">
        <f>VLOOKUP($A56,Сотрудники!$A$3:$L$1202,9,0)</f>
        <v>0</v>
      </c>
      <c r="D56" s="125">
        <f>VLOOKUP($A56,Сотрудники!$A$3:$L$1202,10,0)</f>
        <v>0</v>
      </c>
      <c r="E56" s="125">
        <f>VLOOKUP($A56,Сотрудники!$A$3:$L$1202,11,0)</f>
        <v>138000</v>
      </c>
      <c r="F56" s="126">
        <f t="shared" si="219"/>
        <v>14.875</v>
      </c>
      <c r="G56" s="131">
        <v>5</v>
      </c>
      <c r="H56" s="131">
        <v>119</v>
      </c>
      <c r="I56" s="127" t="e">
        <f>VLOOKUP($A56,Сотрудники!$A$3:$L$1202,14,0)</f>
        <v>#REF!</v>
      </c>
      <c r="J56" s="128" t="e">
        <f t="shared" si="217"/>
        <v>#REF!</v>
      </c>
      <c r="K56" s="132" t="e">
        <f t="shared" si="218"/>
        <v>#REF!</v>
      </c>
    </row>
    <row r="57" s="119" customFormat="1">
      <c r="A57" s="103">
        <v>83</v>
      </c>
      <c r="B57" s="125" t="str">
        <f>VLOOKUP($A57,Сотрудники!$A$3:$L$1202,2,0)</f>
        <v xml:space="preserve">Жердева Екатерина</v>
      </c>
      <c r="C57" s="125">
        <f>VLOOKUP($A57,Сотрудники!$A$3:$L$1202,9,0)</f>
        <v>0</v>
      </c>
      <c r="D57" s="125">
        <f>VLOOKUP($A57,Сотрудники!$A$3:$L$1202,10,0)</f>
        <v>0</v>
      </c>
      <c r="E57" s="125"/>
      <c r="F57" s="126">
        <f t="shared" si="219"/>
        <v>19.875</v>
      </c>
      <c r="G57" s="131"/>
      <c r="H57" s="131">
        <v>159</v>
      </c>
      <c r="I57" s="127" t="e">
        <f>VLOOKUP($A57,Сотрудники!$A$3:$L$1202,14,0)</f>
        <v>#REF!</v>
      </c>
      <c r="J57" s="128" t="e">
        <f t="shared" si="217"/>
        <v>#REF!</v>
      </c>
      <c r="K57" s="132" t="e">
        <f t="shared" si="218"/>
        <v>#REF!</v>
      </c>
    </row>
    <row r="58" s="119" customFormat="1">
      <c r="A58" s="103">
        <v>64</v>
      </c>
      <c r="B58" s="125" t="str">
        <f>VLOOKUP($A58,Сотрудники!$A$3:$L$1202,2,0)</f>
        <v xml:space="preserve">Павлов Роман</v>
      </c>
      <c r="C58" s="125" t="str">
        <f>VLOOKUP($A58,Сотрудники!$A$3:$L$1202,9,0)</f>
        <v>приземление</v>
      </c>
      <c r="D58" s="125">
        <f>VLOOKUP($A58,Сотрудники!$A$3:$L$1202,10,0)</f>
        <v>0</v>
      </c>
      <c r="E58" s="125">
        <f>VLOOKUP($A58,Сотрудники!$A$3:$L$1202,11,0)</f>
        <v>0</v>
      </c>
      <c r="F58" s="126">
        <f t="shared" si="219"/>
        <v>19.875</v>
      </c>
      <c r="G58" s="131"/>
      <c r="H58" s="131">
        <v>159</v>
      </c>
      <c r="I58" s="127" t="e">
        <f>VLOOKUP($A58,Сотрудники!$A$3:$L$1202,14,0)</f>
        <v>#REF!</v>
      </c>
      <c r="J58" s="128" t="e">
        <f t="shared" si="217"/>
        <v>#REF!</v>
      </c>
      <c r="K58" s="132" t="e">
        <f t="shared" si="218"/>
        <v>#REF!</v>
      </c>
    </row>
    <row r="59" s="119" customFormat="1">
      <c r="A59" s="103">
        <v>66</v>
      </c>
      <c r="B59" s="125" t="str">
        <f>VLOOKUP($A59,Сотрудники!$A$3:$L$1202,2,0)</f>
        <v xml:space="preserve">Лукьянов Станислав</v>
      </c>
      <c r="C59" s="125">
        <f>VLOOKUP($A59,Сотрудники!$A$3:$L$1202,9,0)</f>
        <v>0</v>
      </c>
      <c r="D59" s="125">
        <f>VLOOKUP($A59,Сотрудники!$A$3:$L$1202,10,0)</f>
        <v>0</v>
      </c>
      <c r="E59" s="125">
        <f>VLOOKUP($A59,Сотрудники!$A$3:$L$1202,11,0)</f>
        <v>0</v>
      </c>
      <c r="F59" s="126">
        <f t="shared" si="219"/>
        <v>19.875</v>
      </c>
      <c r="G59" s="131"/>
      <c r="H59" s="131">
        <v>159</v>
      </c>
      <c r="I59" s="127" t="e">
        <f>VLOOKUP($A59,Сотрудники!$A$3:$L$1202,14,0)</f>
        <v>#REF!</v>
      </c>
      <c r="J59" s="128" t="e">
        <f t="shared" si="217"/>
        <v>#REF!</v>
      </c>
      <c r="K59" s="132" t="e">
        <f t="shared" si="218"/>
        <v>#REF!</v>
      </c>
    </row>
    <row r="60" s="119" customFormat="1">
      <c r="A60" s="103">
        <v>67</v>
      </c>
      <c r="B60" s="125" t="str">
        <f>VLOOKUP($A60,Сотрудники!$A$3:$L$1202,2,0)</f>
        <v xml:space="preserve">Киле Егор</v>
      </c>
      <c r="C60" s="125">
        <f>VLOOKUP($A60,Сотрудники!$A$3:$L$1202,9,0)</f>
        <v>0</v>
      </c>
      <c r="D60" s="125">
        <f>VLOOKUP($A60,Сотрудники!$A$3:$L$1202,10,0)</f>
        <v>0</v>
      </c>
      <c r="E60" s="125">
        <f>VLOOKUP($A60,Сотрудники!$A$3:$L$1202,11,0)</f>
        <v>0</v>
      </c>
      <c r="F60" s="126">
        <f t="shared" si="219"/>
        <v>19.875</v>
      </c>
      <c r="G60" s="131"/>
      <c r="H60" s="131">
        <v>159</v>
      </c>
      <c r="I60" s="127" t="e">
        <f>VLOOKUP($A60,Сотрудники!$A$3:$L$1202,14,0)</f>
        <v>#REF!</v>
      </c>
      <c r="J60" s="128" t="e">
        <f t="shared" si="217"/>
        <v>#REF!</v>
      </c>
      <c r="K60" s="132" t="e">
        <f t="shared" si="218"/>
        <v>#REF!</v>
      </c>
    </row>
    <row r="61" s="119" customFormat="1">
      <c r="A61" s="103">
        <v>69</v>
      </c>
      <c r="B61" s="125" t="str">
        <f>VLOOKUP($A61,Сотрудники!$A$3:$L$1202,2,0)</f>
        <v xml:space="preserve">Егоров Валерий</v>
      </c>
      <c r="C61" s="125">
        <f>VLOOKUP($A61,Сотрудники!$A$3:$L$1202,9,0)</f>
        <v>0</v>
      </c>
      <c r="D61" s="125">
        <f>VLOOKUP($A61,Сотрудники!$A$3:$L$1202,10,0)</f>
        <v>0</v>
      </c>
      <c r="E61" s="125">
        <f>VLOOKUP($A61,Сотрудники!$A$3:$L$1202,11,0)</f>
        <v>149500</v>
      </c>
      <c r="F61" s="126">
        <f t="shared" si="219"/>
        <v>19.875</v>
      </c>
      <c r="G61" s="131"/>
      <c r="H61" s="131">
        <v>159</v>
      </c>
      <c r="I61" s="127" t="e">
        <f>VLOOKUP($A61,Сотрудники!$A$3:$L$1202,14,0)</f>
        <v>#REF!</v>
      </c>
      <c r="J61" s="128" t="e">
        <f t="shared" si="217"/>
        <v>#REF!</v>
      </c>
      <c r="K61" s="132" t="e">
        <f t="shared" si="218"/>
        <v>#REF!</v>
      </c>
    </row>
    <row r="62" s="119" customFormat="1">
      <c r="A62" s="103">
        <v>70</v>
      </c>
      <c r="B62" s="125" t="str">
        <f>VLOOKUP($A62,Сотрудники!$A$3:$L$1202,2,0)</f>
        <v xml:space="preserve">Балагушкин Артем</v>
      </c>
      <c r="C62" s="125">
        <f>VLOOKUP($A62,Сотрудники!$A$3:$L$1202,9,0)</f>
        <v>0</v>
      </c>
      <c r="D62" s="125">
        <f>VLOOKUP($A62,Сотрудники!$A$3:$L$1202,10,0)</f>
        <v>0</v>
      </c>
      <c r="E62" s="125">
        <f>VLOOKUP($A62,Сотрудники!$A$3:$L$1202,11,0)</f>
        <v>0</v>
      </c>
      <c r="F62" s="126">
        <f t="shared" si="219"/>
        <v>19.875</v>
      </c>
      <c r="G62" s="131"/>
      <c r="H62" s="131">
        <v>159</v>
      </c>
      <c r="I62" s="127" t="e">
        <f>VLOOKUP($A62,Сотрудники!$A$3:$L$1202,14,0)</f>
        <v>#REF!</v>
      </c>
      <c r="J62" s="128" t="e">
        <f t="shared" si="217"/>
        <v>#REF!</v>
      </c>
      <c r="K62" s="132" t="e">
        <f t="shared" si="218"/>
        <v>#REF!</v>
      </c>
    </row>
    <row r="63" s="119" customFormat="1">
      <c r="A63" s="103">
        <v>71</v>
      </c>
      <c r="B63" s="125" t="str">
        <f>VLOOKUP($A63,Сотрудники!$A$3:$L$1202,2,0)</f>
        <v xml:space="preserve">Чермашенцев Илья</v>
      </c>
      <c r="C63" s="125">
        <f>VLOOKUP($A63,Сотрудники!$A$3:$L$1202,9,0)</f>
        <v>0</v>
      </c>
      <c r="D63" s="125">
        <f>VLOOKUP($A63,Сотрудники!$A$3:$L$1202,10,0)</f>
        <v>0</v>
      </c>
      <c r="E63" s="125">
        <f>VLOOKUP($A63,Сотрудники!$A$3:$L$1202,11,0)</f>
        <v>425300</v>
      </c>
      <c r="F63" s="126">
        <f t="shared" si="219"/>
        <v>19.875</v>
      </c>
      <c r="G63" s="131"/>
      <c r="H63" s="131">
        <v>159</v>
      </c>
      <c r="I63" s="127" t="e">
        <f>VLOOKUP($A63,Сотрудники!$A$3:$L$1202,14,0)</f>
        <v>#REF!</v>
      </c>
      <c r="J63" s="128" t="e">
        <f t="shared" si="217"/>
        <v>#REF!</v>
      </c>
      <c r="K63" s="132" t="e">
        <f t="shared" si="218"/>
        <v>#REF!</v>
      </c>
    </row>
    <row r="64" s="119" customFormat="1">
      <c r="A64" s="103">
        <v>72</v>
      </c>
      <c r="B64" s="125" t="str">
        <f>VLOOKUP($A64,Сотрудники!$A$3:$L$1202,2,0)</f>
        <v xml:space="preserve">Градосельская Наталья</v>
      </c>
      <c r="C64" s="125" t="str">
        <f>VLOOKUP($A64,Сотрудники!$A$3:$L$1202,9,0)</f>
        <v>приземление</v>
      </c>
      <c r="D64" s="125">
        <f>VLOOKUP($A64,Сотрудники!$A$3:$L$1202,10,0)</f>
        <v>0</v>
      </c>
      <c r="E64" s="125">
        <f>VLOOKUP($A64,Сотрудники!$A$3:$L$1202,11,0)</f>
        <v>0</v>
      </c>
      <c r="F64" s="126">
        <f t="shared" si="219"/>
        <v>19.875</v>
      </c>
      <c r="G64" s="131"/>
      <c r="H64" s="131">
        <v>159</v>
      </c>
      <c r="I64" s="127" t="e">
        <f>VLOOKUP($A64,Сотрудники!$A$3:$L$1202,14,0)</f>
        <v>#REF!</v>
      </c>
      <c r="J64" s="128" t="e">
        <f t="shared" si="217"/>
        <v>#REF!</v>
      </c>
      <c r="K64" s="132" t="e">
        <f t="shared" si="218"/>
        <v>#REF!</v>
      </c>
    </row>
    <row r="65" s="119" customFormat="1">
      <c r="A65" s="103">
        <v>73</v>
      </c>
      <c r="B65" s="125" t="str">
        <f>VLOOKUP($A65,Сотрудники!$A$3:$L$1202,2,0)</f>
        <v xml:space="preserve">Шарапов Артем</v>
      </c>
      <c r="C65" s="125">
        <f>VLOOKUP($A65,Сотрудники!$A$3:$L$1202,9,0)</f>
        <v>0</v>
      </c>
      <c r="D65" s="125">
        <f>VLOOKUP($A65,Сотрудники!$A$3:$L$1202,10,0)</f>
        <v>0</v>
      </c>
      <c r="E65" s="125">
        <f>VLOOKUP($A65,Сотрудники!$A$3:$L$1202,11,0)</f>
        <v>0</v>
      </c>
      <c r="F65" s="126">
        <f t="shared" si="219"/>
        <v>19.875</v>
      </c>
      <c r="G65" s="131"/>
      <c r="H65" s="131">
        <v>159</v>
      </c>
      <c r="I65" s="127" t="e">
        <f>VLOOKUP($A65,Сотрудники!$A$3:$L$1202,14,0)</f>
        <v>#REF!</v>
      </c>
      <c r="J65" s="128" t="e">
        <f t="shared" si="217"/>
        <v>#REF!</v>
      </c>
      <c r="K65" s="132" t="e">
        <f t="shared" si="218"/>
        <v>#REF!</v>
      </c>
    </row>
    <row r="66" s="119" customFormat="1">
      <c r="A66" s="103">
        <v>74</v>
      </c>
      <c r="B66" s="125" t="str">
        <f>VLOOKUP($A66,Сотрудники!$A$3:$L$1202,2,0)</f>
        <v xml:space="preserve">Родионов Всеволод</v>
      </c>
      <c r="C66" s="125">
        <f>VLOOKUP($A66,Сотрудники!$A$3:$L$1202,9,0)</f>
        <v>0</v>
      </c>
      <c r="D66" s="125">
        <f>VLOOKUP($A66,Сотрудники!$A$3:$L$1202,10,0)</f>
        <v>0</v>
      </c>
      <c r="E66" s="125">
        <f>VLOOKUP($A66,Сотрудники!$A$3:$L$1202,11,0)</f>
        <v>0</v>
      </c>
      <c r="F66" s="126">
        <f t="shared" si="219"/>
        <v>19.875</v>
      </c>
      <c r="G66" s="131"/>
      <c r="H66" s="131">
        <v>159</v>
      </c>
      <c r="I66" s="127" t="e">
        <f>VLOOKUP($A66,Сотрудники!$A$3:$L$1202,14,0)</f>
        <v>#REF!</v>
      </c>
      <c r="J66" s="128" t="e">
        <f t="shared" si="217"/>
        <v>#REF!</v>
      </c>
      <c r="K66" s="132" t="e">
        <f t="shared" si="218"/>
        <v>#REF!</v>
      </c>
    </row>
    <row r="67" s="119" customFormat="1">
      <c r="A67" s="103">
        <v>75</v>
      </c>
      <c r="B67" s="125" t="str">
        <f>VLOOKUP($A67,Сотрудники!$A$3:$L$1202,2,0)</f>
        <v xml:space="preserve">Лашкуль Александра</v>
      </c>
      <c r="C67" s="125">
        <f>VLOOKUP($A67,Сотрудники!$A$3:$L$1202,9,0)</f>
        <v>0</v>
      </c>
      <c r="D67" s="125">
        <f>VLOOKUP($A67,Сотрудники!$A$3:$L$1202,10,0)</f>
        <v>0</v>
      </c>
      <c r="E67" s="125">
        <f>VLOOKUP($A67,Сотрудники!$A$3:$L$1202,11,0)</f>
        <v>0</v>
      </c>
      <c r="F67" s="126">
        <f t="shared" si="219"/>
        <v>19.875</v>
      </c>
      <c r="G67" s="131"/>
      <c r="H67" s="131">
        <v>159</v>
      </c>
      <c r="I67" s="127" t="e">
        <f>VLOOKUP($A67,Сотрудники!$A$3:$L$1202,14,0)</f>
        <v>#REF!</v>
      </c>
      <c r="J67" s="128" t="e">
        <f t="shared" si="217"/>
        <v>#REF!</v>
      </c>
      <c r="K67" s="132" t="e">
        <f t="shared" si="218"/>
        <v>#REF!</v>
      </c>
    </row>
    <row r="68" s="119" customFormat="1">
      <c r="A68" s="103">
        <v>76</v>
      </c>
      <c r="B68" s="125" t="str">
        <f>VLOOKUP($A68,Сотрудники!$A$3:$L$1202,2,0)</f>
        <v xml:space="preserve">Мокрова Анастасия</v>
      </c>
      <c r="C68" s="125">
        <f>VLOOKUP($A68,Сотрудники!$A$3:$L$1202,9,0)</f>
        <v>0</v>
      </c>
      <c r="D68" s="125">
        <f>VLOOKUP($A68,Сотрудники!$A$3:$L$1202,10,0)</f>
        <v>0</v>
      </c>
      <c r="E68" s="125">
        <f>VLOOKUP($A68,Сотрудники!$A$3:$L$1202,11,0)</f>
        <v>0</v>
      </c>
      <c r="F68" s="126">
        <f t="shared" si="219"/>
        <v>19.875</v>
      </c>
      <c r="G68" s="131"/>
      <c r="H68" s="131">
        <v>159</v>
      </c>
      <c r="I68" s="127" t="e">
        <f>VLOOKUP($A68,Сотрудники!$A$3:$L$1202,14,0)</f>
        <v>#REF!</v>
      </c>
      <c r="J68" s="128" t="e">
        <f t="shared" ref="J68:J79" si="220">I68/8</f>
        <v>#REF!</v>
      </c>
      <c r="K68" s="132" t="e">
        <f t="shared" ref="K68:K79" si="221">+H68*J68</f>
        <v>#REF!</v>
      </c>
    </row>
    <row r="69" s="119" customFormat="1">
      <c r="A69" s="103">
        <v>77</v>
      </c>
      <c r="B69" s="125" t="str">
        <f>VLOOKUP($A69,Сотрудники!$A$3:$L$1202,2,0)</f>
        <v xml:space="preserve">Волотов Илья</v>
      </c>
      <c r="C69" s="125">
        <f>VLOOKUP($A69,Сотрудники!$A$3:$L$1202,9,0)</f>
        <v>0</v>
      </c>
      <c r="D69" s="125">
        <f>VLOOKUP($A69,Сотрудники!$A$3:$L$1202,10,0)</f>
        <v>0</v>
      </c>
      <c r="E69" s="125">
        <f>VLOOKUP($A69,Сотрудники!$A$3:$L$1202,11,0)</f>
        <v>117300</v>
      </c>
      <c r="F69" s="126">
        <f t="shared" si="219"/>
        <v>19.875</v>
      </c>
      <c r="G69" s="131"/>
      <c r="H69" s="131">
        <v>159</v>
      </c>
      <c r="I69" s="127" t="e">
        <f>VLOOKUP($A69,Сотрудники!$A$3:$L$1202,14,0)</f>
        <v>#REF!</v>
      </c>
      <c r="J69" s="128" t="e">
        <f t="shared" si="220"/>
        <v>#REF!</v>
      </c>
      <c r="K69" s="132" t="e">
        <f t="shared" si="221"/>
        <v>#REF!</v>
      </c>
    </row>
    <row r="70" s="119" customFormat="1">
      <c r="A70" s="103">
        <v>78</v>
      </c>
      <c r="B70" s="125" t="str">
        <f>VLOOKUP($A70,Сотрудники!$A$3:$L$1202,2,0)</f>
        <v xml:space="preserve">Гаврилова Екатерина</v>
      </c>
      <c r="C70" s="125">
        <f>VLOOKUP($A70,Сотрудники!$A$3:$L$1202,9,0)</f>
        <v>0</v>
      </c>
      <c r="D70" s="125">
        <f>VLOOKUP($A70,Сотрудники!$A$3:$L$1202,10,0)</f>
        <v>0</v>
      </c>
      <c r="E70" s="125">
        <f>VLOOKUP($A70,Сотрудники!$A$3:$L$1202,11,0)</f>
        <v>172500</v>
      </c>
      <c r="F70" s="126">
        <f t="shared" si="219"/>
        <v>19.875</v>
      </c>
      <c r="G70" s="131"/>
      <c r="H70" s="131">
        <v>159</v>
      </c>
      <c r="I70" s="127" t="e">
        <f>VLOOKUP($A70,Сотрудники!$A$3:$L$1202,14,0)</f>
        <v>#REF!</v>
      </c>
      <c r="J70" s="128" t="e">
        <f t="shared" si="220"/>
        <v>#REF!</v>
      </c>
      <c r="K70" s="132" t="e">
        <f t="shared" si="221"/>
        <v>#REF!</v>
      </c>
    </row>
    <row r="71" s="119" customFormat="1">
      <c r="A71" s="103">
        <v>79</v>
      </c>
      <c r="B71" s="125" t="str">
        <f>VLOOKUP($A71,Сотрудники!$A$3:$L$1202,2,0)</f>
        <v xml:space="preserve">Шакиров Вадим</v>
      </c>
      <c r="C71" s="125">
        <f>VLOOKUP($A71,Сотрудники!$A$3:$L$1202,9,0)</f>
        <v>0</v>
      </c>
      <c r="D71" s="125">
        <f>VLOOKUP($A71,Сотрудники!$A$3:$L$1202,10,0)</f>
        <v>0</v>
      </c>
      <c r="E71" s="125">
        <f>VLOOKUP($A71,Сотрудники!$A$3:$L$1202,11,0)</f>
        <v>0</v>
      </c>
      <c r="F71" s="126">
        <f t="shared" si="219"/>
        <v>19.875</v>
      </c>
      <c r="G71" s="131"/>
      <c r="H71" s="131">
        <v>159</v>
      </c>
      <c r="I71" s="127" t="e">
        <f>VLOOKUP($A71,Сотрудники!$A$3:$L$1202,14,0)</f>
        <v>#REF!</v>
      </c>
      <c r="J71" s="128" t="e">
        <f t="shared" si="220"/>
        <v>#REF!</v>
      </c>
      <c r="K71" s="132" t="e">
        <f t="shared" si="221"/>
        <v>#REF!</v>
      </c>
    </row>
    <row r="72" s="119" customFormat="1">
      <c r="A72" s="103">
        <v>80</v>
      </c>
      <c r="B72" s="125" t="str">
        <f>VLOOKUP($A72,Сотрудники!$A$3:$L$1202,2,0)</f>
        <v xml:space="preserve">Павлов Никита</v>
      </c>
      <c r="C72" s="125">
        <f>VLOOKUP($A72,Сотрудники!$A$3:$L$1202,9,0)</f>
        <v>0</v>
      </c>
      <c r="D72" s="125">
        <f>VLOOKUP($A72,Сотрудники!$A$3:$L$1202,10,0)</f>
        <v>0</v>
      </c>
      <c r="E72" s="125">
        <f>VLOOKUP($A72,Сотрудники!$A$3:$L$1202,11,0)</f>
        <v>0</v>
      </c>
      <c r="F72" s="126">
        <f t="shared" si="219"/>
        <v>19.875</v>
      </c>
      <c r="G72" s="131"/>
      <c r="H72" s="131">
        <v>159</v>
      </c>
      <c r="I72" s="127" t="e">
        <f>VLOOKUP($A72,Сотрудники!$A$3:$L$1202,14,0)</f>
        <v>#REF!</v>
      </c>
      <c r="J72" s="128" t="e">
        <f t="shared" si="220"/>
        <v>#REF!</v>
      </c>
      <c r="K72" s="132" t="e">
        <f t="shared" si="221"/>
        <v>#REF!</v>
      </c>
    </row>
    <row r="73" s="119" customFormat="1">
      <c r="A73" s="103">
        <v>81</v>
      </c>
      <c r="B73" s="125" t="str">
        <f>VLOOKUP($A73,Сотрудники!$A$3:$L$1202,2,0)</f>
        <v xml:space="preserve">Александрова Кристина</v>
      </c>
      <c r="C73" s="125" t="str">
        <f>VLOOKUP($A73,Сотрудники!$A$3:$L$1202,9,0)</f>
        <v>приземление</v>
      </c>
      <c r="D73" s="125">
        <f>VLOOKUP($A73,Сотрудники!$A$3:$L$1202,10,0)</f>
        <v>0</v>
      </c>
      <c r="E73" s="125">
        <f>VLOOKUP($A73,Сотрудники!$A$3:$L$1202,11,0)</f>
        <v>229900</v>
      </c>
      <c r="F73" s="126">
        <f t="shared" si="219"/>
        <v>19.875</v>
      </c>
      <c r="G73" s="131"/>
      <c r="H73" s="131">
        <v>159</v>
      </c>
      <c r="I73" s="127" t="e">
        <f>VLOOKUP($A73,Сотрудники!$A$3:$L$1202,14,0)</f>
        <v>#REF!</v>
      </c>
      <c r="J73" s="128" t="e">
        <f t="shared" si="220"/>
        <v>#REF!</v>
      </c>
      <c r="K73" s="132" t="e">
        <f t="shared" si="221"/>
        <v>#REF!</v>
      </c>
    </row>
    <row r="74" s="119" customFormat="1">
      <c r="A74" s="103">
        <v>82</v>
      </c>
      <c r="B74" s="125" t="str">
        <f>VLOOKUP($A74,Сотрудники!$A$3:$L$1202,2,0)</f>
        <v xml:space="preserve">Крапивин Сергей</v>
      </c>
      <c r="C74" s="125">
        <f>VLOOKUP($A74,Сотрудники!$A$3:$L$1202,9,0)</f>
        <v>0</v>
      </c>
      <c r="D74" s="125">
        <f>VLOOKUP($A74,Сотрудники!$A$3:$L$1202,10,0)</f>
        <v>0</v>
      </c>
      <c r="E74" s="125">
        <f>VLOOKUP($A74,Сотрудники!$A$3:$L$1202,11,0)</f>
        <v>0</v>
      </c>
      <c r="F74" s="126">
        <f t="shared" ref="F74:F79" si="222">H74/8</f>
        <v>19.875</v>
      </c>
      <c r="G74" s="131"/>
      <c r="H74" s="131">
        <v>159</v>
      </c>
      <c r="I74" s="127" t="e">
        <f>VLOOKUP($A74,Сотрудники!$A$3:$L$1202,14,0)</f>
        <v>#REF!</v>
      </c>
      <c r="J74" s="128" t="e">
        <f t="shared" si="220"/>
        <v>#REF!</v>
      </c>
      <c r="K74" s="132" t="e">
        <f t="shared" si="221"/>
        <v>#REF!</v>
      </c>
    </row>
    <row r="75" s="119" customFormat="1">
      <c r="A75" s="103">
        <v>84</v>
      </c>
      <c r="B75" s="125" t="str">
        <f>VLOOKUP($A75,Сотрудники!$A$3:$L$1202,2,0)</f>
        <v xml:space="preserve">Сабиров Артур</v>
      </c>
      <c r="C75" s="125">
        <f>VLOOKUP($A75,Сотрудники!$A$3:$L$1202,9,0)</f>
        <v>0</v>
      </c>
      <c r="D75" s="125">
        <f>VLOOKUP($A75,Сотрудники!$A$3:$L$1202,10,0)</f>
        <v>0</v>
      </c>
      <c r="E75" s="125">
        <f>VLOOKUP($A75,Сотрудники!$A$3:$L$1202,11,0)</f>
        <v>0</v>
      </c>
      <c r="F75" s="126">
        <f t="shared" si="222"/>
        <v>19.875</v>
      </c>
      <c r="G75" s="131"/>
      <c r="H75" s="131">
        <v>159</v>
      </c>
      <c r="I75" s="127" t="e">
        <f>VLOOKUP($A75,Сотрудники!$A$3:$L$1202,14,0)</f>
        <v>#REF!</v>
      </c>
      <c r="J75" s="128" t="e">
        <f t="shared" si="220"/>
        <v>#REF!</v>
      </c>
      <c r="K75" s="132" t="e">
        <f t="shared" si="221"/>
        <v>#REF!</v>
      </c>
    </row>
    <row r="76" s="119" customFormat="1">
      <c r="A76" s="103">
        <v>85</v>
      </c>
      <c r="B76" s="125" t="str">
        <f>VLOOKUP($A76,Сотрудники!$A$3:$L$1202,2,0)</f>
        <v xml:space="preserve">Рудаков Сергей</v>
      </c>
      <c r="C76" s="125">
        <f>VLOOKUP($A76,Сотрудники!$A$3:$L$1202,9,0)</f>
        <v>0</v>
      </c>
      <c r="D76" s="125">
        <f>VLOOKUP($A76,Сотрудники!$A$3:$L$1202,10,0)</f>
        <v>0</v>
      </c>
      <c r="E76" s="125">
        <f>VLOOKUP($A76,Сотрудники!$A$3:$L$1202,11,0)</f>
        <v>0</v>
      </c>
      <c r="F76" s="126">
        <f t="shared" si="222"/>
        <v>19.875</v>
      </c>
      <c r="G76" s="131"/>
      <c r="H76" s="131">
        <v>159</v>
      </c>
      <c r="I76" s="127" t="e">
        <f>VLOOKUP($A76,Сотрудники!$A$3:$L$1202,14,0)</f>
        <v>#REF!</v>
      </c>
      <c r="J76" s="128" t="e">
        <f t="shared" si="220"/>
        <v>#REF!</v>
      </c>
      <c r="K76" s="132" t="e">
        <f t="shared" si="221"/>
        <v>#REF!</v>
      </c>
    </row>
    <row r="77" s="119" customFormat="1">
      <c r="A77" s="103">
        <v>86</v>
      </c>
      <c r="B77" s="125" t="str">
        <f>VLOOKUP($A77,Сотрудники!$A$3:$L$1202,2,0)</f>
        <v xml:space="preserve">Михеев Дмитрий</v>
      </c>
      <c r="C77" s="125">
        <f>VLOOKUP($A77,Сотрудники!$A$3:$L$1202,9,0)</f>
        <v>0</v>
      </c>
      <c r="D77" s="125">
        <f>VLOOKUP($A77,Сотрудники!$A$3:$L$1202,10,0)</f>
        <v>0</v>
      </c>
      <c r="E77" s="125">
        <f>VLOOKUP($A77,Сотрудники!$A$3:$L$1202,11,0)</f>
        <v>298900</v>
      </c>
      <c r="F77" s="126">
        <f t="shared" si="222"/>
        <v>18</v>
      </c>
      <c r="G77" s="131"/>
      <c r="H77" s="131">
        <v>144</v>
      </c>
      <c r="I77" s="127" t="e">
        <f>VLOOKUP($A77,Сотрудники!$A$3:$L$1202,14,0)</f>
        <v>#REF!</v>
      </c>
      <c r="J77" s="128" t="e">
        <f t="shared" si="220"/>
        <v>#REF!</v>
      </c>
      <c r="K77" s="132" t="e">
        <f t="shared" si="221"/>
        <v>#REF!</v>
      </c>
    </row>
    <row r="78" s="119" customFormat="1">
      <c r="A78" s="103">
        <v>87</v>
      </c>
      <c r="B78" s="125" t="str">
        <f>VLOOKUP($A78,Сотрудники!$A$3:$L$1202,2,0)</f>
        <v xml:space="preserve">Борисова Алёна</v>
      </c>
      <c r="C78" s="125" t="str">
        <f>VLOOKUP($A78,Сотрудники!$A$3:$L$1202,9,0)</f>
        <v>приземление</v>
      </c>
      <c r="D78" s="125">
        <f>VLOOKUP($A78,Сотрудники!$A$3:$L$1202,10,0)</f>
        <v>0</v>
      </c>
      <c r="E78" s="125">
        <f>VLOOKUP($A78,Сотрудники!$A$3:$L$1202,11,0)</f>
        <v>0</v>
      </c>
      <c r="F78" s="126">
        <f t="shared" si="222"/>
        <v>16</v>
      </c>
      <c r="G78" s="131"/>
      <c r="H78" s="131">
        <v>128</v>
      </c>
      <c r="I78" s="127" t="e">
        <f>VLOOKUP($A78,Сотрудники!$A$3:$L$1202,14,0)</f>
        <v>#REF!</v>
      </c>
      <c r="J78" s="128" t="e">
        <f t="shared" si="220"/>
        <v>#REF!</v>
      </c>
      <c r="K78" s="132" t="e">
        <f t="shared" si="221"/>
        <v>#REF!</v>
      </c>
    </row>
    <row r="79" s="119" customFormat="1">
      <c r="A79" s="103">
        <v>88</v>
      </c>
      <c r="B79" s="125" t="str">
        <f>VLOOKUP($A79,Сотрудники!$A$3:$L$1202,2,0)</f>
        <v xml:space="preserve">Коурова Мария</v>
      </c>
      <c r="C79" s="125" t="str">
        <f>VLOOKUP($A79,Сотрудники!$A$3:$L$1202,9,0)</f>
        <v>приземление</v>
      </c>
      <c r="D79" s="125">
        <f>VLOOKUP($A79,Сотрудники!$A$3:$L$1202,10,0)</f>
        <v>0</v>
      </c>
      <c r="E79" s="125">
        <f>VLOOKUP($A79,Сотрудники!$A$3:$L$1202,11,0)</f>
        <v>89900</v>
      </c>
      <c r="F79" s="126">
        <f t="shared" si="222"/>
        <v>6</v>
      </c>
      <c r="G79" s="131"/>
      <c r="H79" s="131">
        <v>48</v>
      </c>
      <c r="I79" s="127" t="e">
        <f>VLOOKUP($A79,Сотрудники!$A$3:$L$1202,14,0)</f>
        <v>#REF!</v>
      </c>
      <c r="J79" s="128" t="e">
        <f t="shared" si="220"/>
        <v>#REF!</v>
      </c>
      <c r="K79" s="132" t="e">
        <f t="shared" si="221"/>
        <v>#REF!</v>
      </c>
    </row>
    <row r="80" s="119" customFormat="1">
      <c r="K80" s="119" t="e">
        <f>SUM(K5:K79)</f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69">
      <pane activePane="bottomRight" state="frozen" topLeftCell="C3" xSplit="2" ySplit="2"/>
      <selection activeCell="B175" activeCellId="0" sqref="B175"/>
    </sheetView>
  </sheetViews>
  <sheetFormatPr defaultColWidth="9" defaultRowHeight="16.5"/>
  <cols>
    <col customWidth="1" min="1" max="1" style="108" width="4"/>
    <col bestFit="1" customWidth="1" min="2" max="2" style="108" width="29.3984375"/>
    <col customWidth="1" min="3" max="3" style="108" width="29.19921875"/>
    <col bestFit="1" customWidth="1" min="4" max="14" style="108" width="10.09765625"/>
    <col customWidth="1" min="15" max="15" style="108" width="10.69921875"/>
    <col bestFit="1" customWidth="1" min="16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2">
        <v>44166</v>
      </c>
      <c r="E2" s="112">
        <f>D2+1</f>
        <v>44167</v>
      </c>
      <c r="F2" s="112">
        <f t="shared" ref="F2:G2" si="223">E2+1</f>
        <v>44168</v>
      </c>
      <c r="G2" s="112">
        <f t="shared" si="223"/>
        <v>44169</v>
      </c>
      <c r="H2" s="111">
        <f>G2+1</f>
        <v>44170</v>
      </c>
      <c r="I2" s="111">
        <f t="shared" ref="I2:AF2" si="224">H2+1</f>
        <v>44171</v>
      </c>
      <c r="J2" s="112">
        <f t="shared" si="224"/>
        <v>44172</v>
      </c>
      <c r="K2" s="112">
        <f t="shared" si="224"/>
        <v>44173</v>
      </c>
      <c r="L2" s="112">
        <f t="shared" si="224"/>
        <v>44174</v>
      </c>
      <c r="M2" s="112">
        <f t="shared" si="224"/>
        <v>44175</v>
      </c>
      <c r="N2" s="112">
        <f t="shared" si="224"/>
        <v>44176</v>
      </c>
      <c r="O2" s="111">
        <f t="shared" si="224"/>
        <v>44177</v>
      </c>
      <c r="P2" s="111">
        <f t="shared" si="224"/>
        <v>44178</v>
      </c>
      <c r="Q2" s="112">
        <f t="shared" si="224"/>
        <v>44179</v>
      </c>
      <c r="R2" s="112">
        <f t="shared" si="224"/>
        <v>44180</v>
      </c>
      <c r="S2" s="112">
        <f t="shared" si="224"/>
        <v>44181</v>
      </c>
      <c r="T2" s="112">
        <f t="shared" si="224"/>
        <v>44182</v>
      </c>
      <c r="U2" s="112">
        <f t="shared" si="224"/>
        <v>44183</v>
      </c>
      <c r="V2" s="111">
        <f t="shared" si="224"/>
        <v>44184</v>
      </c>
      <c r="W2" s="111">
        <f t="shared" si="224"/>
        <v>44185</v>
      </c>
      <c r="X2" s="112">
        <f t="shared" si="224"/>
        <v>44186</v>
      </c>
      <c r="Y2" s="112">
        <f t="shared" si="224"/>
        <v>44187</v>
      </c>
      <c r="Z2" s="112">
        <f t="shared" si="224"/>
        <v>44188</v>
      </c>
      <c r="AA2" s="112">
        <f t="shared" si="224"/>
        <v>44189</v>
      </c>
      <c r="AB2" s="112">
        <f t="shared" si="224"/>
        <v>44190</v>
      </c>
      <c r="AC2" s="111">
        <f t="shared" si="224"/>
        <v>44191</v>
      </c>
      <c r="AD2" s="111">
        <f t="shared" si="224"/>
        <v>44192</v>
      </c>
      <c r="AE2" s="112">
        <f t="shared" si="224"/>
        <v>44193</v>
      </c>
      <c r="AF2" s="112">
        <f t="shared" si="224"/>
        <v>44194</v>
      </c>
      <c r="AG2" s="112">
        <f>+AF2+1</f>
        <v>44195</v>
      </c>
      <c r="AH2" s="112">
        <f>+AG2+1</f>
        <v>44196</v>
      </c>
      <c r="AI2" s="112">
        <f>+AH2+1</f>
        <v>44197</v>
      </c>
      <c r="AJ2" s="112">
        <f>+AI2+1</f>
        <v>44198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5" t="str">
        <f t="shared" ref="D3:AJ18" si="225">IF(ISBLANK(D90),"",IF(D90=0,"Выходной",IF(D90&lt;&gt;0,"Работал","")))</f>
        <v>Работал</v>
      </c>
      <c r="E3" s="115" t="str">
        <f t="shared" si="225"/>
        <v>Работал</v>
      </c>
      <c r="F3" s="115" t="str">
        <f t="shared" si="225"/>
        <v>Работал</v>
      </c>
      <c r="G3" s="113" t="str">
        <f t="shared" si="225"/>
        <v>Работал</v>
      </c>
      <c r="H3" s="133" t="str">
        <f t="shared" si="225"/>
        <v/>
      </c>
      <c r="I3" s="133" t="str">
        <f t="shared" si="225"/>
        <v/>
      </c>
      <c r="J3" s="115" t="str">
        <f t="shared" si="225"/>
        <v>Работал</v>
      </c>
      <c r="K3" s="115" t="str">
        <f t="shared" si="225"/>
        <v>Работал</v>
      </c>
      <c r="L3" s="115" t="str">
        <f t="shared" si="225"/>
        <v>Работал</v>
      </c>
      <c r="M3" s="115" t="str">
        <f t="shared" si="225"/>
        <v>Работал</v>
      </c>
      <c r="N3" s="115" t="str">
        <f t="shared" si="225"/>
        <v>Работал</v>
      </c>
      <c r="O3" s="133" t="str">
        <f t="shared" si="225"/>
        <v/>
      </c>
      <c r="P3" s="133" t="str">
        <f t="shared" si="225"/>
        <v/>
      </c>
      <c r="Q3" s="115" t="str">
        <f t="shared" si="225"/>
        <v>Работал</v>
      </c>
      <c r="R3" s="115" t="str">
        <f t="shared" si="225"/>
        <v>Работал</v>
      </c>
      <c r="S3" s="115" t="str">
        <f t="shared" si="225"/>
        <v>Работал</v>
      </c>
      <c r="T3" s="115" t="str">
        <f t="shared" si="225"/>
        <v>Работал</v>
      </c>
      <c r="U3" s="115" t="str">
        <f t="shared" si="225"/>
        <v>Работал</v>
      </c>
      <c r="V3" s="133" t="str">
        <f t="shared" si="225"/>
        <v/>
      </c>
      <c r="W3" s="133" t="str">
        <f t="shared" si="225"/>
        <v/>
      </c>
      <c r="X3" s="115" t="str">
        <f t="shared" si="225"/>
        <v>Работал</v>
      </c>
      <c r="Y3" s="115" t="str">
        <f t="shared" si="225"/>
        <v>Работал</v>
      </c>
      <c r="Z3" s="115" t="str">
        <f t="shared" si="225"/>
        <v>Работал</v>
      </c>
      <c r="AA3" s="115" t="str">
        <f t="shared" si="225"/>
        <v>Работал</v>
      </c>
      <c r="AB3" s="115" t="str">
        <f t="shared" si="225"/>
        <v>Работал</v>
      </c>
      <c r="AC3" s="133" t="str">
        <f t="shared" si="225"/>
        <v/>
      </c>
      <c r="AD3" s="133" t="str">
        <f t="shared" si="225"/>
        <v/>
      </c>
      <c r="AE3" s="115" t="str">
        <f t="shared" si="225"/>
        <v>Работал</v>
      </c>
      <c r="AF3" s="115" t="str">
        <f t="shared" si="225"/>
        <v>Работал</v>
      </c>
      <c r="AG3" s="115" t="str">
        <f t="shared" si="225"/>
        <v>Работал</v>
      </c>
      <c r="AH3" s="115" t="str">
        <f t="shared" si="225"/>
        <v>Работал</v>
      </c>
      <c r="AI3" s="115" t="str">
        <f t="shared" si="225"/>
        <v/>
      </c>
      <c r="AJ3" s="115" t="str">
        <f t="shared" si="225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5" t="str">
        <f t="shared" si="225"/>
        <v>Работал</v>
      </c>
      <c r="E4" s="115" t="str">
        <f t="shared" si="225"/>
        <v>Работал</v>
      </c>
      <c r="F4" s="115" t="str">
        <f t="shared" si="225"/>
        <v>Работал</v>
      </c>
      <c r="G4" s="115" t="str">
        <f t="shared" si="225"/>
        <v>Работал</v>
      </c>
      <c r="H4" s="133" t="str">
        <f t="shared" si="225"/>
        <v/>
      </c>
      <c r="I4" s="133" t="str">
        <f t="shared" si="225"/>
        <v/>
      </c>
      <c r="J4" s="115" t="str">
        <f t="shared" si="225"/>
        <v>Работал</v>
      </c>
      <c r="K4" s="115" t="str">
        <f t="shared" si="225"/>
        <v>Работал</v>
      </c>
      <c r="L4" s="115" t="str">
        <f t="shared" si="225"/>
        <v>Работал</v>
      </c>
      <c r="M4" s="115" t="str">
        <f t="shared" si="225"/>
        <v>Работал</v>
      </c>
      <c r="N4" s="115" t="str">
        <f t="shared" si="225"/>
        <v>Работал</v>
      </c>
      <c r="O4" s="133" t="str">
        <f t="shared" si="225"/>
        <v/>
      </c>
      <c r="P4" s="133" t="str">
        <f t="shared" si="225"/>
        <v/>
      </c>
      <c r="Q4" s="115" t="str">
        <f t="shared" si="225"/>
        <v>Работал</v>
      </c>
      <c r="R4" s="115" t="str">
        <f t="shared" si="225"/>
        <v>Работал</v>
      </c>
      <c r="S4" s="115" t="str">
        <f t="shared" si="225"/>
        <v>Работал</v>
      </c>
      <c r="T4" s="115" t="str">
        <f t="shared" si="225"/>
        <v>Работал</v>
      </c>
      <c r="U4" s="115" t="str">
        <f t="shared" si="225"/>
        <v>Работал</v>
      </c>
      <c r="V4" s="133" t="str">
        <f t="shared" si="225"/>
        <v/>
      </c>
      <c r="W4" s="133" t="str">
        <f t="shared" si="225"/>
        <v/>
      </c>
      <c r="X4" s="115" t="str">
        <f t="shared" si="225"/>
        <v>Работал</v>
      </c>
      <c r="Y4" s="115" t="str">
        <f t="shared" si="225"/>
        <v>Работал</v>
      </c>
      <c r="Z4" s="115" t="str">
        <f t="shared" si="225"/>
        <v>Работал</v>
      </c>
      <c r="AA4" s="115" t="str">
        <f t="shared" si="225"/>
        <v>Работал</v>
      </c>
      <c r="AB4" s="115" t="str">
        <f t="shared" si="225"/>
        <v>Работал</v>
      </c>
      <c r="AC4" s="133" t="str">
        <f t="shared" si="225"/>
        <v/>
      </c>
      <c r="AD4" s="133" t="str">
        <f t="shared" si="225"/>
        <v/>
      </c>
      <c r="AE4" s="115" t="str">
        <f t="shared" si="225"/>
        <v>Работал</v>
      </c>
      <c r="AF4" s="115" t="str">
        <f t="shared" si="225"/>
        <v>Работал</v>
      </c>
      <c r="AG4" s="115" t="str">
        <f t="shared" si="225"/>
        <v>Работал</v>
      </c>
      <c r="AH4" s="115" t="str">
        <f t="shared" si="225"/>
        <v>Работал</v>
      </c>
      <c r="AI4" s="115" t="str">
        <f t="shared" si="225"/>
        <v/>
      </c>
      <c r="AJ4" s="115" t="str">
        <f t="shared" si="225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5" t="str">
        <f t="shared" si="225"/>
        <v>Работал</v>
      </c>
      <c r="E5" s="115" t="str">
        <f t="shared" si="225"/>
        <v>Работал</v>
      </c>
      <c r="F5" s="115" t="str">
        <f t="shared" si="225"/>
        <v>Работал</v>
      </c>
      <c r="G5" s="115" t="str">
        <f t="shared" si="225"/>
        <v>Работал</v>
      </c>
      <c r="H5" s="133" t="str">
        <f t="shared" si="225"/>
        <v/>
      </c>
      <c r="I5" s="133" t="str">
        <f t="shared" si="225"/>
        <v/>
      </c>
      <c r="J5" s="115" t="str">
        <f t="shared" si="225"/>
        <v>Работал</v>
      </c>
      <c r="K5" s="115" t="str">
        <f t="shared" si="225"/>
        <v>Работал</v>
      </c>
      <c r="L5" s="115" t="str">
        <f t="shared" si="225"/>
        <v>Работал</v>
      </c>
      <c r="M5" s="115" t="str">
        <f t="shared" si="225"/>
        <v>Работал</v>
      </c>
      <c r="N5" s="115" t="str">
        <f t="shared" si="225"/>
        <v>Работал</v>
      </c>
      <c r="O5" s="133" t="str">
        <f t="shared" si="225"/>
        <v/>
      </c>
      <c r="P5" s="133" t="str">
        <f t="shared" si="225"/>
        <v/>
      </c>
      <c r="Q5" s="115" t="str">
        <f t="shared" si="225"/>
        <v>Работал</v>
      </c>
      <c r="R5" s="115" t="str">
        <f t="shared" si="225"/>
        <v>Работал</v>
      </c>
      <c r="S5" s="115" t="str">
        <f t="shared" si="225"/>
        <v>Работал</v>
      </c>
      <c r="T5" s="115" t="str">
        <f t="shared" si="225"/>
        <v>Работал</v>
      </c>
      <c r="U5" s="115" t="str">
        <f t="shared" si="225"/>
        <v>Выходной</v>
      </c>
      <c r="V5" s="133" t="str">
        <f t="shared" si="225"/>
        <v>Выходной</v>
      </c>
      <c r="W5" s="133" t="str">
        <f t="shared" si="225"/>
        <v>Выходной</v>
      </c>
      <c r="X5" s="115" t="str">
        <f t="shared" si="225"/>
        <v>Выходной</v>
      </c>
      <c r="Y5" s="115" t="str">
        <f t="shared" si="225"/>
        <v>Выходной</v>
      </c>
      <c r="Z5" s="115" t="str">
        <f t="shared" si="225"/>
        <v>Выходной</v>
      </c>
      <c r="AA5" s="115" t="str">
        <f t="shared" si="225"/>
        <v>Выходной</v>
      </c>
      <c r="AB5" s="115" t="str">
        <f t="shared" si="225"/>
        <v>Выходной</v>
      </c>
      <c r="AC5" s="133" t="str">
        <f t="shared" si="225"/>
        <v>Выходной</v>
      </c>
      <c r="AD5" s="133" t="str">
        <f t="shared" si="225"/>
        <v>Выходной</v>
      </c>
      <c r="AE5" s="115" t="str">
        <f t="shared" si="225"/>
        <v>Выходной</v>
      </c>
      <c r="AF5" s="115" t="str">
        <f t="shared" si="225"/>
        <v>Выходной</v>
      </c>
      <c r="AG5" s="115" t="str">
        <f t="shared" si="225"/>
        <v>Выходной</v>
      </c>
      <c r="AH5" s="115" t="str">
        <f t="shared" si="225"/>
        <v>Выходной</v>
      </c>
      <c r="AI5" s="115" t="str">
        <f t="shared" si="225"/>
        <v/>
      </c>
      <c r="AJ5" s="115" t="str">
        <f t="shared" si="225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15" t="str">
        <f t="shared" si="225"/>
        <v>Работал</v>
      </c>
      <c r="E6" s="115" t="str">
        <f t="shared" si="225"/>
        <v>Работал</v>
      </c>
      <c r="F6" s="115" t="str">
        <f t="shared" si="225"/>
        <v>Работал</v>
      </c>
      <c r="G6" s="115" t="str">
        <f t="shared" si="225"/>
        <v>Работал</v>
      </c>
      <c r="H6" s="133" t="str">
        <f t="shared" si="225"/>
        <v/>
      </c>
      <c r="I6" s="133" t="str">
        <f t="shared" si="225"/>
        <v/>
      </c>
      <c r="J6" s="115" t="str">
        <f t="shared" si="225"/>
        <v>Работал</v>
      </c>
      <c r="K6" s="115" t="str">
        <f t="shared" si="225"/>
        <v>Работал</v>
      </c>
      <c r="L6" s="115" t="str">
        <f t="shared" si="225"/>
        <v>Работал</v>
      </c>
      <c r="M6" s="115" t="str">
        <f t="shared" si="225"/>
        <v>Работал</v>
      </c>
      <c r="N6" s="115" t="str">
        <f t="shared" si="225"/>
        <v>Работал</v>
      </c>
      <c r="O6" s="133" t="str">
        <f t="shared" si="225"/>
        <v/>
      </c>
      <c r="P6" s="133" t="str">
        <f t="shared" si="225"/>
        <v/>
      </c>
      <c r="Q6" s="115" t="str">
        <f t="shared" si="225"/>
        <v>Работал</v>
      </c>
      <c r="R6" s="115" t="str">
        <f t="shared" si="225"/>
        <v>Работал</v>
      </c>
      <c r="S6" s="115" t="str">
        <f t="shared" si="225"/>
        <v>Работал</v>
      </c>
      <c r="T6" s="115" t="str">
        <f t="shared" si="225"/>
        <v>Работал</v>
      </c>
      <c r="U6" s="115" t="str">
        <f t="shared" si="225"/>
        <v>Работал</v>
      </c>
      <c r="V6" s="133" t="str">
        <f t="shared" si="225"/>
        <v/>
      </c>
      <c r="W6" s="133" t="str">
        <f t="shared" si="225"/>
        <v/>
      </c>
      <c r="X6" s="115" t="str">
        <f t="shared" si="225"/>
        <v>Работал</v>
      </c>
      <c r="Y6" s="115" t="str">
        <f t="shared" si="225"/>
        <v>Работал</v>
      </c>
      <c r="Z6" s="115" t="str">
        <f t="shared" si="225"/>
        <v>Работал</v>
      </c>
      <c r="AA6" s="115" t="str">
        <f t="shared" si="225"/>
        <v>Работал</v>
      </c>
      <c r="AB6" s="115" t="str">
        <f t="shared" si="225"/>
        <v>Работал</v>
      </c>
      <c r="AC6" s="133" t="str">
        <f t="shared" si="225"/>
        <v/>
      </c>
      <c r="AD6" s="133" t="str">
        <f t="shared" si="225"/>
        <v/>
      </c>
      <c r="AE6" s="115" t="str">
        <f t="shared" si="225"/>
        <v>Работал</v>
      </c>
      <c r="AF6" s="115" t="str">
        <f t="shared" si="225"/>
        <v>Работал</v>
      </c>
      <c r="AG6" s="115" t="str">
        <f t="shared" si="225"/>
        <v>Работал</v>
      </c>
      <c r="AH6" s="115" t="str">
        <f t="shared" si="225"/>
        <v>Работал</v>
      </c>
      <c r="AI6" s="115" t="str">
        <f t="shared" si="225"/>
        <v/>
      </c>
      <c r="AJ6" s="115" t="str">
        <f t="shared" si="225"/>
        <v/>
      </c>
    </row>
    <row r="7">
      <c r="A7" s="108">
        <v>8</v>
      </c>
      <c r="B7" s="113" t="str">
        <f>VLOOKUP($A7,Сотрудники!$A$3:$L$1202,2,0)</f>
        <v xml:space="preserve">Хохлова Крестина</v>
      </c>
      <c r="C7" s="113" t="str">
        <f>VLOOKUP($A7,Сотрудники!$A$3:$L$1202,8,0)</f>
        <v>Москва</v>
      </c>
      <c r="D7" s="115" t="str">
        <f t="shared" si="225"/>
        <v>Работал</v>
      </c>
      <c r="E7" s="115" t="str">
        <f t="shared" si="225"/>
        <v>Работал</v>
      </c>
      <c r="F7" s="115" t="str">
        <f t="shared" si="225"/>
        <v>Работал</v>
      </c>
      <c r="G7" s="115" t="str">
        <f t="shared" si="225"/>
        <v>Работал</v>
      </c>
      <c r="H7" s="133" t="str">
        <f t="shared" si="225"/>
        <v/>
      </c>
      <c r="I7" s="133" t="str">
        <f t="shared" si="225"/>
        <v/>
      </c>
      <c r="J7" s="115" t="str">
        <f t="shared" si="225"/>
        <v>Работал</v>
      </c>
      <c r="K7" s="115" t="str">
        <f t="shared" si="225"/>
        <v>Работал</v>
      </c>
      <c r="L7" s="115" t="str">
        <f t="shared" si="225"/>
        <v>Работал</v>
      </c>
      <c r="M7" s="115" t="str">
        <f t="shared" si="225"/>
        <v>Работал</v>
      </c>
      <c r="N7" s="115" t="str">
        <f t="shared" si="225"/>
        <v>Работал</v>
      </c>
      <c r="O7" s="133" t="str">
        <f t="shared" si="225"/>
        <v/>
      </c>
      <c r="P7" s="133" t="str">
        <f t="shared" si="225"/>
        <v/>
      </c>
      <c r="Q7" s="115" t="str">
        <f t="shared" si="225"/>
        <v>Работал</v>
      </c>
      <c r="R7" s="115" t="str">
        <f t="shared" si="225"/>
        <v>Работал</v>
      </c>
      <c r="S7" s="115" t="str">
        <f t="shared" si="225"/>
        <v>Работал</v>
      </c>
      <c r="T7" s="115" t="str">
        <f t="shared" si="225"/>
        <v>Работал</v>
      </c>
      <c r="U7" s="115" t="str">
        <f t="shared" si="225"/>
        <v>Работал</v>
      </c>
      <c r="V7" s="133" t="str">
        <f t="shared" si="225"/>
        <v/>
      </c>
      <c r="W7" s="133" t="str">
        <f t="shared" si="225"/>
        <v/>
      </c>
      <c r="X7" s="115" t="str">
        <f t="shared" si="225"/>
        <v>Работал</v>
      </c>
      <c r="Y7" s="115" t="str">
        <f t="shared" si="225"/>
        <v>Работал</v>
      </c>
      <c r="Z7" s="115" t="str">
        <f t="shared" si="225"/>
        <v>Работал</v>
      </c>
      <c r="AA7" s="115" t="str">
        <f t="shared" si="225"/>
        <v>Работал</v>
      </c>
      <c r="AB7" s="115" t="str">
        <f t="shared" si="225"/>
        <v>Работал</v>
      </c>
      <c r="AC7" s="133" t="str">
        <f t="shared" si="225"/>
        <v/>
      </c>
      <c r="AD7" s="133" t="str">
        <f t="shared" si="225"/>
        <v/>
      </c>
      <c r="AE7" s="115" t="str">
        <f t="shared" si="225"/>
        <v>Работал</v>
      </c>
      <c r="AF7" s="115" t="str">
        <f t="shared" si="225"/>
        <v>Работал</v>
      </c>
      <c r="AG7" s="115" t="str">
        <f t="shared" si="225"/>
        <v>Работал</v>
      </c>
      <c r="AH7" s="115" t="str">
        <f t="shared" si="225"/>
        <v>Работал</v>
      </c>
      <c r="AI7" s="115" t="str">
        <f t="shared" si="225"/>
        <v/>
      </c>
      <c r="AJ7" s="115" t="str">
        <f t="shared" si="225"/>
        <v/>
      </c>
    </row>
    <row r="8">
      <c r="A8" s="108">
        <v>9</v>
      </c>
      <c r="B8" s="113" t="str">
        <f>VLOOKUP($A8,Сотрудники!$A$3:$L$1202,2,0)</f>
        <v xml:space="preserve">Пойш Виталий</v>
      </c>
      <c r="C8" s="113" t="str">
        <f>VLOOKUP($A8,Сотрудники!$A$3:$L$1202,8,0)</f>
        <v>Екатеринбург</v>
      </c>
      <c r="D8" s="115" t="str">
        <f t="shared" si="225"/>
        <v>Работал</v>
      </c>
      <c r="E8" s="115" t="str">
        <f t="shared" si="225"/>
        <v>Работал</v>
      </c>
      <c r="F8" s="115" t="str">
        <f t="shared" si="225"/>
        <v>Работал</v>
      </c>
      <c r="G8" s="115" t="str">
        <f t="shared" si="225"/>
        <v>Работал</v>
      </c>
      <c r="H8" s="133" t="str">
        <f t="shared" si="225"/>
        <v>Работал</v>
      </c>
      <c r="I8" s="133" t="str">
        <f t="shared" si="225"/>
        <v/>
      </c>
      <c r="J8" s="115" t="str">
        <f t="shared" si="225"/>
        <v>Работал</v>
      </c>
      <c r="K8" s="115" t="str">
        <f t="shared" si="225"/>
        <v>Работал</v>
      </c>
      <c r="L8" s="115" t="str">
        <f t="shared" si="225"/>
        <v>Работал</v>
      </c>
      <c r="M8" s="115" t="str">
        <f t="shared" si="225"/>
        <v>Работал</v>
      </c>
      <c r="N8" s="115" t="str">
        <f t="shared" si="225"/>
        <v>Работал</v>
      </c>
      <c r="O8" s="133" t="str">
        <f t="shared" si="225"/>
        <v/>
      </c>
      <c r="P8" s="133" t="str">
        <f t="shared" si="225"/>
        <v/>
      </c>
      <c r="Q8" s="115" t="str">
        <f t="shared" si="225"/>
        <v>Работал</v>
      </c>
      <c r="R8" s="115" t="str">
        <f t="shared" si="225"/>
        <v>Работал</v>
      </c>
      <c r="S8" s="115" t="str">
        <f t="shared" si="225"/>
        <v>Работал</v>
      </c>
      <c r="T8" s="115" t="str">
        <f t="shared" si="225"/>
        <v>Работал</v>
      </c>
      <c r="U8" s="115" t="str">
        <f t="shared" si="225"/>
        <v>Работал</v>
      </c>
      <c r="V8" s="133" t="str">
        <f t="shared" si="225"/>
        <v/>
      </c>
      <c r="W8" s="133" t="str">
        <f t="shared" si="225"/>
        <v/>
      </c>
      <c r="X8" s="115" t="str">
        <f t="shared" si="225"/>
        <v>Работал</v>
      </c>
      <c r="Y8" s="115" t="str">
        <f t="shared" si="225"/>
        <v>Работал</v>
      </c>
      <c r="Z8" s="115" t="str">
        <f t="shared" si="225"/>
        <v>Работал</v>
      </c>
      <c r="AA8" s="115" t="str">
        <f t="shared" si="225"/>
        <v>Работал</v>
      </c>
      <c r="AB8" s="115" t="str">
        <f t="shared" si="225"/>
        <v>Работал</v>
      </c>
      <c r="AC8" s="133" t="str">
        <f t="shared" si="225"/>
        <v/>
      </c>
      <c r="AD8" s="133" t="str">
        <f t="shared" si="225"/>
        <v/>
      </c>
      <c r="AE8" s="115" t="str">
        <f t="shared" si="225"/>
        <v>Работал</v>
      </c>
      <c r="AF8" s="115" t="str">
        <f t="shared" si="225"/>
        <v>Работал</v>
      </c>
      <c r="AG8" s="115" t="str">
        <f t="shared" si="225"/>
        <v>Работал</v>
      </c>
      <c r="AH8" s="115" t="str">
        <f t="shared" si="225"/>
        <v>Работал</v>
      </c>
      <c r="AI8" s="115" t="str">
        <f t="shared" si="225"/>
        <v/>
      </c>
      <c r="AJ8" s="115" t="str">
        <f t="shared" si="225"/>
        <v/>
      </c>
    </row>
    <row r="9">
      <c r="A9" s="108">
        <v>10</v>
      </c>
      <c r="B9" s="113" t="str">
        <f>VLOOKUP($A9,Сотрудники!$A$3:$L$1202,2,0)</f>
        <v xml:space="preserve">Офицеров Дмитрий</v>
      </c>
      <c r="C9" s="113" t="str">
        <f>VLOOKUP($A9,Сотрудники!$A$3:$L$1202,8,0)</f>
        <v>СПБ</v>
      </c>
      <c r="D9" s="115" t="str">
        <f t="shared" si="225"/>
        <v>Работал</v>
      </c>
      <c r="E9" s="115" t="str">
        <f t="shared" si="225"/>
        <v>Работал</v>
      </c>
      <c r="F9" s="115" t="str">
        <f t="shared" si="225"/>
        <v>Работал</v>
      </c>
      <c r="G9" s="115" t="str">
        <f t="shared" si="225"/>
        <v>Работал</v>
      </c>
      <c r="H9" s="133" t="str">
        <f t="shared" si="225"/>
        <v/>
      </c>
      <c r="I9" s="133" t="str">
        <f t="shared" si="225"/>
        <v/>
      </c>
      <c r="J9" s="115" t="str">
        <f t="shared" si="225"/>
        <v>Работал</v>
      </c>
      <c r="K9" s="115" t="str">
        <f t="shared" si="225"/>
        <v>Работал</v>
      </c>
      <c r="L9" s="115" t="str">
        <f t="shared" si="225"/>
        <v>Работал</v>
      </c>
      <c r="M9" s="115" t="str">
        <f t="shared" si="225"/>
        <v>Работал</v>
      </c>
      <c r="N9" s="115" t="str">
        <f t="shared" si="225"/>
        <v>Работал</v>
      </c>
      <c r="O9" s="133" t="str">
        <f t="shared" si="225"/>
        <v/>
      </c>
      <c r="P9" s="133" t="str">
        <f t="shared" si="225"/>
        <v/>
      </c>
      <c r="Q9" s="115" t="str">
        <f t="shared" si="225"/>
        <v>Работал</v>
      </c>
      <c r="R9" s="115" t="str">
        <f t="shared" si="225"/>
        <v>Работал</v>
      </c>
      <c r="S9" s="115" t="str">
        <f t="shared" si="225"/>
        <v>Работал</v>
      </c>
      <c r="T9" s="115" t="str">
        <f t="shared" si="225"/>
        <v>Работал</v>
      </c>
      <c r="U9" s="115" t="str">
        <f t="shared" si="225"/>
        <v>Работал</v>
      </c>
      <c r="V9" s="133" t="str">
        <f t="shared" si="225"/>
        <v/>
      </c>
      <c r="W9" s="133" t="str">
        <f t="shared" si="225"/>
        <v/>
      </c>
      <c r="X9" s="115" t="str">
        <f t="shared" si="225"/>
        <v>Работал</v>
      </c>
      <c r="Y9" s="115" t="str">
        <f t="shared" si="225"/>
        <v>Работал</v>
      </c>
      <c r="Z9" s="115" t="str">
        <f t="shared" si="225"/>
        <v>Работал</v>
      </c>
      <c r="AA9" s="115" t="str">
        <f t="shared" si="225"/>
        <v>Работал</v>
      </c>
      <c r="AB9" s="115" t="str">
        <f t="shared" si="225"/>
        <v>Работал</v>
      </c>
      <c r="AC9" s="133" t="str">
        <f t="shared" si="225"/>
        <v/>
      </c>
      <c r="AD9" s="133" t="str">
        <f t="shared" si="225"/>
        <v/>
      </c>
      <c r="AE9" s="115" t="str">
        <f t="shared" si="225"/>
        <v>Работал</v>
      </c>
      <c r="AF9" s="115" t="str">
        <f t="shared" si="225"/>
        <v>Работал</v>
      </c>
      <c r="AG9" s="115" t="str">
        <f t="shared" si="225"/>
        <v>Работал</v>
      </c>
      <c r="AH9" s="115" t="str">
        <f t="shared" si="225"/>
        <v>Работал</v>
      </c>
      <c r="AI9" s="115" t="str">
        <f t="shared" si="225"/>
        <v/>
      </c>
      <c r="AJ9" s="115" t="str">
        <f t="shared" si="225"/>
        <v/>
      </c>
    </row>
    <row r="10">
      <c r="A10" s="108">
        <v>11</v>
      </c>
      <c r="B10" s="113" t="str">
        <f>VLOOKUP($A10,Сотрудники!$A$3:$L$1202,2,0)</f>
        <v xml:space="preserve">Муштекенов Тимур</v>
      </c>
      <c r="C10" s="113" t="str">
        <f>VLOOKUP($A10,Сотрудники!$A$3:$L$1202,8,0)</f>
        <v>СПБ</v>
      </c>
      <c r="D10" s="115" t="str">
        <f t="shared" si="225"/>
        <v>Работал</v>
      </c>
      <c r="E10" s="115" t="str">
        <f t="shared" si="225"/>
        <v>Работал</v>
      </c>
      <c r="F10" s="115" t="str">
        <f t="shared" si="225"/>
        <v>Работал</v>
      </c>
      <c r="G10" s="115" t="str">
        <f t="shared" si="225"/>
        <v>Работал</v>
      </c>
      <c r="H10" s="133" t="str">
        <f t="shared" si="225"/>
        <v/>
      </c>
      <c r="I10" s="133" t="str">
        <f t="shared" si="225"/>
        <v/>
      </c>
      <c r="J10" s="115" t="str">
        <f t="shared" si="225"/>
        <v>Работал</v>
      </c>
      <c r="K10" s="115" t="str">
        <f t="shared" si="225"/>
        <v>Работал</v>
      </c>
      <c r="L10" s="115" t="str">
        <f t="shared" si="225"/>
        <v>Работал</v>
      </c>
      <c r="M10" s="115" t="str">
        <f t="shared" si="225"/>
        <v>Работал</v>
      </c>
      <c r="N10" s="115" t="str">
        <f t="shared" si="225"/>
        <v>Работал</v>
      </c>
      <c r="O10" s="133" t="str">
        <f t="shared" si="225"/>
        <v/>
      </c>
      <c r="P10" s="133" t="str">
        <f t="shared" si="225"/>
        <v/>
      </c>
      <c r="Q10" s="115" t="str">
        <f t="shared" si="225"/>
        <v>Работал</v>
      </c>
      <c r="R10" s="115" t="str">
        <f t="shared" si="225"/>
        <v>Работал</v>
      </c>
      <c r="S10" s="115" t="str">
        <f t="shared" si="225"/>
        <v>Работал</v>
      </c>
      <c r="T10" s="115" t="str">
        <f t="shared" si="225"/>
        <v>Работал</v>
      </c>
      <c r="U10" s="115" t="str">
        <f t="shared" si="225"/>
        <v>Работал</v>
      </c>
      <c r="V10" s="133" t="str">
        <f t="shared" si="225"/>
        <v/>
      </c>
      <c r="W10" s="133" t="str">
        <f t="shared" si="225"/>
        <v/>
      </c>
      <c r="X10" s="115" t="str">
        <f t="shared" si="225"/>
        <v>Работал</v>
      </c>
      <c r="Y10" s="115" t="str">
        <f t="shared" si="225"/>
        <v>Работал</v>
      </c>
      <c r="Z10" s="115" t="str">
        <f t="shared" si="225"/>
        <v>Работал</v>
      </c>
      <c r="AA10" s="115" t="str">
        <f t="shared" si="225"/>
        <v>Работал</v>
      </c>
      <c r="AB10" s="115" t="str">
        <f t="shared" ref="AB10:AJ10" si="226">IF(ISBLANK(AB97),"",IF(AB97=0,"Выходной",IF(AB97&lt;&gt;0,"Работал","")))</f>
        <v>Работал</v>
      </c>
      <c r="AC10" s="133" t="str">
        <f t="shared" si="226"/>
        <v/>
      </c>
      <c r="AD10" s="133" t="str">
        <f t="shared" si="226"/>
        <v/>
      </c>
      <c r="AE10" s="115" t="str">
        <f t="shared" si="226"/>
        <v>Работал</v>
      </c>
      <c r="AF10" s="115" t="str">
        <f t="shared" si="226"/>
        <v>Работал</v>
      </c>
      <c r="AG10" s="115" t="str">
        <f t="shared" si="226"/>
        <v>Работал</v>
      </c>
      <c r="AH10" s="115" t="str">
        <f t="shared" si="226"/>
        <v>Работал</v>
      </c>
      <c r="AI10" s="115" t="str">
        <f t="shared" si="226"/>
        <v/>
      </c>
      <c r="AJ10" s="115" t="str">
        <f t="shared" si="226"/>
        <v/>
      </c>
    </row>
    <row r="11">
      <c r="A11" s="108">
        <v>13</v>
      </c>
      <c r="B11" s="113" t="str">
        <f>VLOOKUP($A11,Сотрудники!$A$3:$L$1202,2,0)</f>
        <v xml:space="preserve">Богданов Михаил</v>
      </c>
      <c r="C11" s="113" t="str">
        <f>VLOOKUP($A11,Сотрудники!$A$3:$L$1202,8,0)</f>
        <v>СПБ</v>
      </c>
      <c r="D11" s="115" t="str">
        <f t="shared" si="225"/>
        <v>Работал</v>
      </c>
      <c r="E11" s="115" t="str">
        <f t="shared" si="225"/>
        <v>Работал</v>
      </c>
      <c r="F11" s="115" t="str">
        <f t="shared" si="225"/>
        <v>Работал</v>
      </c>
      <c r="G11" s="115" t="str">
        <f t="shared" si="225"/>
        <v>Работал</v>
      </c>
      <c r="H11" s="133" t="str">
        <f t="shared" si="225"/>
        <v>Работал</v>
      </c>
      <c r="I11" s="133" t="str">
        <f t="shared" si="225"/>
        <v/>
      </c>
      <c r="J11" s="115" t="str">
        <f t="shared" si="225"/>
        <v>Работал</v>
      </c>
      <c r="K11" s="115" t="str">
        <f t="shared" si="225"/>
        <v>Работал</v>
      </c>
      <c r="L11" s="115" t="str">
        <f t="shared" si="225"/>
        <v>Работал</v>
      </c>
      <c r="M11" s="115" t="str">
        <f t="shared" si="225"/>
        <v>Работал</v>
      </c>
      <c r="N11" s="115" t="str">
        <f t="shared" si="225"/>
        <v>Работал</v>
      </c>
      <c r="O11" s="133" t="str">
        <f t="shared" si="225"/>
        <v>Работал</v>
      </c>
      <c r="P11" s="133" t="str">
        <f t="shared" si="225"/>
        <v/>
      </c>
      <c r="Q11" s="115" t="str">
        <f t="shared" si="225"/>
        <v>Работал</v>
      </c>
      <c r="R11" s="115" t="str">
        <f t="shared" si="225"/>
        <v>Работал</v>
      </c>
      <c r="S11" s="115" t="str">
        <f t="shared" si="225"/>
        <v>Работал</v>
      </c>
      <c r="T11" s="115" t="str">
        <f t="shared" si="225"/>
        <v>Работал</v>
      </c>
      <c r="U11" s="115" t="str">
        <f t="shared" si="225"/>
        <v>Работал</v>
      </c>
      <c r="V11" s="133" t="str">
        <f t="shared" si="225"/>
        <v>Работал</v>
      </c>
      <c r="W11" s="133" t="str">
        <f t="shared" si="225"/>
        <v/>
      </c>
      <c r="X11" s="115" t="str">
        <f t="shared" si="225"/>
        <v>Работал</v>
      </c>
      <c r="Y11" s="115" t="str">
        <f t="shared" si="225"/>
        <v>Работал</v>
      </c>
      <c r="Z11" s="115" t="str">
        <f t="shared" si="225"/>
        <v>Работал</v>
      </c>
      <c r="AA11" s="115" t="str">
        <f t="shared" si="225"/>
        <v>Работал</v>
      </c>
      <c r="AB11" s="115" t="str">
        <f t="shared" si="225"/>
        <v>Работал</v>
      </c>
      <c r="AC11" s="133" t="str">
        <f t="shared" si="225"/>
        <v/>
      </c>
      <c r="AD11" s="133" t="str">
        <f t="shared" si="225"/>
        <v/>
      </c>
      <c r="AE11" s="115" t="str">
        <f t="shared" si="225"/>
        <v>Работал</v>
      </c>
      <c r="AF11" s="115" t="str">
        <f t="shared" si="225"/>
        <v>Работал</v>
      </c>
      <c r="AG11" s="115" t="str">
        <f t="shared" si="225"/>
        <v>Работал</v>
      </c>
      <c r="AH11" s="115" t="str">
        <f t="shared" si="225"/>
        <v>Работал</v>
      </c>
      <c r="AI11" s="115" t="str">
        <f t="shared" si="225"/>
        <v/>
      </c>
      <c r="AJ11" s="115" t="str">
        <f t="shared" si="225"/>
        <v/>
      </c>
    </row>
    <row r="12">
      <c r="A12" s="108">
        <v>14</v>
      </c>
      <c r="B12" s="113" t="str">
        <f>VLOOKUP($A12,Сотрудники!$A$3:$L$1202,2,0)</f>
        <v xml:space="preserve">Смирнова Екатерина</v>
      </c>
      <c r="C12" s="113" t="str">
        <f>VLOOKUP($A12,Сотрудники!$A$3:$L$1202,8,0)</f>
        <v>Москва</v>
      </c>
      <c r="D12" s="115" t="str">
        <f t="shared" si="225"/>
        <v>Работал</v>
      </c>
      <c r="E12" s="115" t="str">
        <f t="shared" si="225"/>
        <v>Работал</v>
      </c>
      <c r="F12" s="115" t="str">
        <f t="shared" si="225"/>
        <v>Работал</v>
      </c>
      <c r="G12" s="115" t="str">
        <f t="shared" si="225"/>
        <v>Работал</v>
      </c>
      <c r="H12" s="133" t="str">
        <f t="shared" si="225"/>
        <v/>
      </c>
      <c r="I12" s="133" t="str">
        <f t="shared" si="225"/>
        <v/>
      </c>
      <c r="J12" s="115" t="str">
        <f t="shared" si="225"/>
        <v>Работал</v>
      </c>
      <c r="K12" s="115" t="str">
        <f t="shared" si="225"/>
        <v>Работал</v>
      </c>
      <c r="L12" s="115" t="str">
        <f t="shared" si="225"/>
        <v>Работал</v>
      </c>
      <c r="M12" s="115" t="str">
        <f t="shared" si="225"/>
        <v>Работал</v>
      </c>
      <c r="N12" s="115" t="str">
        <f t="shared" si="225"/>
        <v>Работал</v>
      </c>
      <c r="O12" s="133" t="str">
        <f t="shared" si="225"/>
        <v/>
      </c>
      <c r="P12" s="133" t="str">
        <f t="shared" si="225"/>
        <v/>
      </c>
      <c r="Q12" s="115" t="str">
        <f t="shared" si="225"/>
        <v>Работал</v>
      </c>
      <c r="R12" s="115" t="str">
        <f t="shared" si="225"/>
        <v>Работал</v>
      </c>
      <c r="S12" s="115" t="str">
        <f t="shared" si="225"/>
        <v>Работал</v>
      </c>
      <c r="T12" s="115" t="str">
        <f t="shared" si="225"/>
        <v>Работал</v>
      </c>
      <c r="U12" s="115" t="str">
        <f t="shared" si="225"/>
        <v>Работал</v>
      </c>
      <c r="V12" s="133" t="str">
        <f t="shared" si="225"/>
        <v/>
      </c>
      <c r="W12" s="133" t="str">
        <f t="shared" si="225"/>
        <v/>
      </c>
      <c r="X12" s="115" t="str">
        <f t="shared" si="225"/>
        <v/>
      </c>
      <c r="Y12" s="115" t="str">
        <f t="shared" si="225"/>
        <v/>
      </c>
      <c r="Z12" s="115" t="str">
        <f t="shared" si="225"/>
        <v/>
      </c>
      <c r="AA12" s="115" t="str">
        <f t="shared" si="225"/>
        <v/>
      </c>
      <c r="AB12" s="115" t="str">
        <f t="shared" si="225"/>
        <v/>
      </c>
      <c r="AC12" s="133" t="str">
        <f t="shared" si="225"/>
        <v/>
      </c>
      <c r="AD12" s="133" t="str">
        <f t="shared" si="225"/>
        <v/>
      </c>
      <c r="AE12" s="115" t="str">
        <f t="shared" si="225"/>
        <v/>
      </c>
      <c r="AF12" s="115" t="str">
        <f t="shared" si="225"/>
        <v/>
      </c>
      <c r="AG12" s="115" t="str">
        <f t="shared" si="225"/>
        <v/>
      </c>
      <c r="AH12" s="115" t="str">
        <f t="shared" si="225"/>
        <v/>
      </c>
      <c r="AI12" s="115" t="str">
        <f t="shared" si="225"/>
        <v/>
      </c>
      <c r="AJ12" s="115" t="str">
        <f t="shared" si="225"/>
        <v/>
      </c>
    </row>
    <row r="13">
      <c r="A13" s="108">
        <v>15</v>
      </c>
      <c r="B13" s="113" t="str">
        <f>VLOOKUP($A13,Сотрудники!$A$3:$L$1202,2,0)</f>
        <v xml:space="preserve">Герасимова Елизавета</v>
      </c>
      <c r="C13" s="113" t="str">
        <f>VLOOKUP($A13,Сотрудники!$A$3:$L$1202,8,0)</f>
        <v>Москва</v>
      </c>
      <c r="D13" s="115" t="str">
        <f t="shared" si="225"/>
        <v>Работал</v>
      </c>
      <c r="E13" s="115" t="str">
        <f t="shared" si="225"/>
        <v>Работал</v>
      </c>
      <c r="F13" s="115" t="str">
        <f t="shared" si="225"/>
        <v>Работал</v>
      </c>
      <c r="G13" s="115" t="str">
        <f t="shared" si="225"/>
        <v>Работал</v>
      </c>
      <c r="H13" s="133" t="str">
        <f t="shared" si="225"/>
        <v/>
      </c>
      <c r="I13" s="133" t="str">
        <f t="shared" si="225"/>
        <v/>
      </c>
      <c r="J13" s="115" t="str">
        <f t="shared" si="225"/>
        <v>Работал</v>
      </c>
      <c r="K13" s="115" t="str">
        <f t="shared" si="225"/>
        <v>Работал</v>
      </c>
      <c r="L13" s="115" t="str">
        <f t="shared" si="225"/>
        <v>Работал</v>
      </c>
      <c r="M13" s="115" t="str">
        <f t="shared" si="225"/>
        <v>Работал</v>
      </c>
      <c r="N13" s="115" t="str">
        <f t="shared" si="225"/>
        <v>Работал</v>
      </c>
      <c r="O13" s="133" t="str">
        <f t="shared" si="225"/>
        <v/>
      </c>
      <c r="P13" s="133" t="str">
        <f t="shared" si="225"/>
        <v/>
      </c>
      <c r="Q13" s="115" t="str">
        <f t="shared" si="225"/>
        <v>Работал</v>
      </c>
      <c r="R13" s="115" t="str">
        <f t="shared" si="225"/>
        <v>Работал</v>
      </c>
      <c r="S13" s="115" t="str">
        <f t="shared" si="225"/>
        <v>Работал</v>
      </c>
      <c r="T13" s="115" t="str">
        <f t="shared" si="225"/>
        <v>Работал</v>
      </c>
      <c r="U13" s="115" t="str">
        <f t="shared" si="225"/>
        <v>Работал</v>
      </c>
      <c r="V13" s="133" t="str">
        <f t="shared" si="225"/>
        <v/>
      </c>
      <c r="W13" s="133" t="str">
        <f t="shared" si="225"/>
        <v/>
      </c>
      <c r="X13" s="115" t="str">
        <f t="shared" si="225"/>
        <v>Работал</v>
      </c>
      <c r="Y13" s="115" t="str">
        <f t="shared" si="225"/>
        <v>Работал</v>
      </c>
      <c r="Z13" s="115" t="str">
        <f t="shared" si="225"/>
        <v>Работал</v>
      </c>
      <c r="AA13" s="115" t="str">
        <f t="shared" si="225"/>
        <v>Работал</v>
      </c>
      <c r="AB13" s="115" t="str">
        <f t="shared" si="225"/>
        <v>Работал</v>
      </c>
      <c r="AC13" s="133" t="str">
        <f t="shared" si="225"/>
        <v/>
      </c>
      <c r="AD13" s="133" t="str">
        <f t="shared" si="225"/>
        <v/>
      </c>
      <c r="AE13" s="115" t="str">
        <f t="shared" si="225"/>
        <v>Работал</v>
      </c>
      <c r="AF13" s="115" t="str">
        <f t="shared" si="225"/>
        <v>Работал</v>
      </c>
      <c r="AG13" s="115" t="str">
        <f t="shared" si="225"/>
        <v>Работал</v>
      </c>
      <c r="AH13" s="115" t="str">
        <f t="shared" si="225"/>
        <v>Работал</v>
      </c>
      <c r="AI13" s="115" t="str">
        <f t="shared" si="225"/>
        <v/>
      </c>
      <c r="AJ13" s="115" t="str">
        <f t="shared" si="225"/>
        <v/>
      </c>
    </row>
    <row r="14">
      <c r="A14" s="108">
        <v>16</v>
      </c>
      <c r="B14" s="113" t="str">
        <f>VLOOKUP($A14,Сотрудники!$A$3:$L$1202,2,0)</f>
        <v xml:space="preserve">Абдуллаева Анжелика</v>
      </c>
      <c r="C14" s="113" t="str">
        <f>VLOOKUP($A14,Сотрудники!$A$3:$L$1202,8,0)</f>
        <v>Москва</v>
      </c>
      <c r="D14" s="115" t="str">
        <f t="shared" si="225"/>
        <v>Работал</v>
      </c>
      <c r="E14" s="115" t="str">
        <f t="shared" si="225"/>
        <v>Работал</v>
      </c>
      <c r="F14" s="115" t="str">
        <f t="shared" si="225"/>
        <v>Работал</v>
      </c>
      <c r="G14" s="115" t="str">
        <f t="shared" si="225"/>
        <v>Работал</v>
      </c>
      <c r="H14" s="133" t="str">
        <f t="shared" si="225"/>
        <v/>
      </c>
      <c r="I14" s="133" t="str">
        <f t="shared" si="225"/>
        <v/>
      </c>
      <c r="J14" s="115" t="str">
        <f t="shared" si="225"/>
        <v>Работал</v>
      </c>
      <c r="K14" s="115" t="str">
        <f t="shared" si="225"/>
        <v>Работал</v>
      </c>
      <c r="L14" s="115" t="str">
        <f t="shared" si="225"/>
        <v>Работал</v>
      </c>
      <c r="M14" s="115" t="str">
        <f t="shared" si="225"/>
        <v>Работал</v>
      </c>
      <c r="N14" s="115" t="str">
        <f t="shared" si="225"/>
        <v>Работал</v>
      </c>
      <c r="O14" s="133" t="str">
        <f t="shared" si="225"/>
        <v/>
      </c>
      <c r="P14" s="133" t="str">
        <f t="shared" si="225"/>
        <v/>
      </c>
      <c r="Q14" s="115" t="str">
        <f t="shared" si="225"/>
        <v>Работал</v>
      </c>
      <c r="R14" s="115" t="str">
        <f t="shared" si="225"/>
        <v>Работал</v>
      </c>
      <c r="S14" s="115" t="str">
        <f t="shared" si="225"/>
        <v>Работал</v>
      </c>
      <c r="T14" s="115" t="str">
        <f t="shared" si="225"/>
        <v>Работал</v>
      </c>
      <c r="U14" s="115" t="str">
        <f t="shared" si="225"/>
        <v>Работал</v>
      </c>
      <c r="V14" s="133" t="str">
        <f t="shared" si="225"/>
        <v/>
      </c>
      <c r="W14" s="133" t="str">
        <f t="shared" si="225"/>
        <v/>
      </c>
      <c r="X14" s="115" t="str">
        <f t="shared" si="225"/>
        <v>Работал</v>
      </c>
      <c r="Y14" s="115" t="str">
        <f t="shared" si="225"/>
        <v>Работал</v>
      </c>
      <c r="Z14" s="115" t="str">
        <f t="shared" si="225"/>
        <v>Работал</v>
      </c>
      <c r="AA14" s="115" t="str">
        <f t="shared" si="225"/>
        <v>Работал</v>
      </c>
      <c r="AB14" s="115" t="str">
        <f t="shared" si="225"/>
        <v>Работал</v>
      </c>
      <c r="AC14" s="133" t="str">
        <f t="shared" si="225"/>
        <v/>
      </c>
      <c r="AD14" s="133" t="str">
        <f t="shared" si="225"/>
        <v/>
      </c>
      <c r="AE14" s="115" t="str">
        <f t="shared" si="225"/>
        <v>Работал</v>
      </c>
      <c r="AF14" s="115" t="str">
        <f t="shared" si="225"/>
        <v>Работал</v>
      </c>
      <c r="AG14" s="115" t="str">
        <f t="shared" si="225"/>
        <v>Работал</v>
      </c>
      <c r="AH14" s="115" t="str">
        <f t="shared" si="225"/>
        <v>Работал</v>
      </c>
      <c r="AI14" s="115" t="str">
        <f t="shared" si="225"/>
        <v/>
      </c>
      <c r="AJ14" s="115" t="str">
        <f t="shared" si="225"/>
        <v/>
      </c>
    </row>
    <row r="15">
      <c r="A15" s="108">
        <v>17</v>
      </c>
      <c r="B15" s="113" t="str">
        <f>VLOOKUP($A15,Сотрудники!$A$3:$L$1202,2,0)</f>
        <v xml:space="preserve">Наймушин Евгений</v>
      </c>
      <c r="C15" s="113" t="str">
        <f>VLOOKUP($A15,Сотрудники!$A$3:$L$1202,8,0)</f>
        <v>Екатеринбург</v>
      </c>
      <c r="D15" s="115" t="str">
        <f t="shared" si="225"/>
        <v>Работал</v>
      </c>
      <c r="E15" s="115" t="str">
        <f t="shared" si="225"/>
        <v>Работал</v>
      </c>
      <c r="F15" s="115" t="str">
        <f t="shared" si="225"/>
        <v>Работал</v>
      </c>
      <c r="G15" s="115" t="str">
        <f t="shared" si="225"/>
        <v>Работал</v>
      </c>
      <c r="H15" s="133" t="str">
        <f t="shared" si="225"/>
        <v/>
      </c>
      <c r="I15" s="133" t="str">
        <f t="shared" si="225"/>
        <v/>
      </c>
      <c r="J15" s="115" t="str">
        <f t="shared" si="225"/>
        <v>Работал</v>
      </c>
      <c r="K15" s="115" t="str">
        <f t="shared" si="225"/>
        <v>Работал</v>
      </c>
      <c r="L15" s="115" t="str">
        <f t="shared" si="225"/>
        <v>Работал</v>
      </c>
      <c r="M15" s="115" t="str">
        <f t="shared" si="225"/>
        <v>Работал</v>
      </c>
      <c r="N15" s="115" t="str">
        <f t="shared" si="225"/>
        <v>Работал</v>
      </c>
      <c r="O15" s="133" t="str">
        <f t="shared" si="225"/>
        <v/>
      </c>
      <c r="P15" s="133" t="str">
        <f t="shared" si="225"/>
        <v/>
      </c>
      <c r="Q15" s="115" t="str">
        <f t="shared" si="225"/>
        <v>Работал</v>
      </c>
      <c r="R15" s="115" t="str">
        <f t="shared" si="225"/>
        <v>Работал</v>
      </c>
      <c r="S15" s="115" t="str">
        <f t="shared" si="225"/>
        <v>Работал</v>
      </c>
      <c r="T15" s="115" t="str">
        <f t="shared" si="225"/>
        <v>Работал</v>
      </c>
      <c r="U15" s="115" t="str">
        <f t="shared" si="225"/>
        <v>Работал</v>
      </c>
      <c r="V15" s="133" t="str">
        <f t="shared" si="225"/>
        <v/>
      </c>
      <c r="W15" s="133" t="str">
        <f t="shared" si="225"/>
        <v/>
      </c>
      <c r="X15" s="115" t="str">
        <f t="shared" si="225"/>
        <v>Работал</v>
      </c>
      <c r="Y15" s="115" t="str">
        <f t="shared" si="225"/>
        <v>Работал</v>
      </c>
      <c r="Z15" s="115" t="str">
        <f t="shared" si="225"/>
        <v>Работал</v>
      </c>
      <c r="AA15" s="115" t="str">
        <f t="shared" si="225"/>
        <v>Работал</v>
      </c>
      <c r="AB15" s="115" t="str">
        <f t="shared" si="225"/>
        <v>Выходной</v>
      </c>
      <c r="AC15" s="133" t="str">
        <f t="shared" si="225"/>
        <v/>
      </c>
      <c r="AD15" s="133" t="str">
        <f t="shared" si="225"/>
        <v/>
      </c>
      <c r="AE15" s="115" t="str">
        <f t="shared" si="225"/>
        <v>Выходной</v>
      </c>
      <c r="AF15" s="115" t="str">
        <f t="shared" si="225"/>
        <v>Выходной</v>
      </c>
      <c r="AG15" s="115" t="str">
        <f t="shared" si="225"/>
        <v>Выходной</v>
      </c>
      <c r="AH15" s="115" t="str">
        <f t="shared" si="225"/>
        <v>Работал</v>
      </c>
      <c r="AI15" s="115" t="str">
        <f t="shared" si="225"/>
        <v/>
      </c>
      <c r="AJ15" s="115" t="str">
        <f t="shared" si="225"/>
        <v/>
      </c>
    </row>
    <row r="16">
      <c r="A16" s="108">
        <v>19</v>
      </c>
      <c r="B16" s="113" t="str">
        <f>VLOOKUP($A16,Сотрудники!$A$3:$L$1202,2,0)</f>
        <v xml:space="preserve">Лопатин Максим</v>
      </c>
      <c r="C16" s="113" t="str">
        <f>VLOOKUP($A16,Сотрудники!$A$3:$L$1202,8,0)</f>
        <v>Москва</v>
      </c>
      <c r="D16" s="115" t="str">
        <f t="shared" si="225"/>
        <v>Работал</v>
      </c>
      <c r="E16" s="115" t="str">
        <f t="shared" si="225"/>
        <v>Работал</v>
      </c>
      <c r="F16" s="115" t="str">
        <f t="shared" si="225"/>
        <v>Работал</v>
      </c>
      <c r="G16" s="115" t="str">
        <f t="shared" si="225"/>
        <v>Работал</v>
      </c>
      <c r="H16" s="133" t="str">
        <f t="shared" si="225"/>
        <v/>
      </c>
      <c r="I16" s="133" t="str">
        <f t="shared" si="225"/>
        <v/>
      </c>
      <c r="J16" s="115" t="str">
        <f t="shared" si="225"/>
        <v>Работал</v>
      </c>
      <c r="K16" s="115" t="str">
        <f t="shared" si="225"/>
        <v>Работал</v>
      </c>
      <c r="L16" s="115" t="str">
        <f t="shared" si="225"/>
        <v>Работал</v>
      </c>
      <c r="M16" s="115" t="str">
        <f t="shared" si="225"/>
        <v>Работал</v>
      </c>
      <c r="N16" s="115" t="str">
        <f t="shared" si="225"/>
        <v>Работал</v>
      </c>
      <c r="O16" s="133" t="str">
        <f t="shared" si="225"/>
        <v/>
      </c>
      <c r="P16" s="133" t="str">
        <f t="shared" si="225"/>
        <v/>
      </c>
      <c r="Q16" s="115" t="str">
        <f t="shared" si="225"/>
        <v>Работал</v>
      </c>
      <c r="R16" s="115" t="str">
        <f t="shared" si="225"/>
        <v>Работал</v>
      </c>
      <c r="S16" s="115" t="str">
        <f t="shared" si="225"/>
        <v>Работал</v>
      </c>
      <c r="T16" s="115" t="str">
        <f t="shared" si="225"/>
        <v>Работал</v>
      </c>
      <c r="U16" s="115" t="str">
        <f t="shared" si="225"/>
        <v>Работал</v>
      </c>
      <c r="V16" s="133" t="str">
        <f t="shared" si="225"/>
        <v/>
      </c>
      <c r="W16" s="133" t="str">
        <f t="shared" si="225"/>
        <v/>
      </c>
      <c r="X16" s="115" t="str">
        <f t="shared" si="225"/>
        <v>Выходной</v>
      </c>
      <c r="Y16" s="115" t="str">
        <f t="shared" si="225"/>
        <v>Выходной</v>
      </c>
      <c r="Z16" s="115" t="str">
        <f t="shared" si="225"/>
        <v>Выходной</v>
      </c>
      <c r="AA16" s="115" t="str">
        <f t="shared" si="225"/>
        <v>Выходной</v>
      </c>
      <c r="AB16" s="115" t="str">
        <f t="shared" si="225"/>
        <v>Выходной</v>
      </c>
      <c r="AC16" s="133" t="str">
        <f t="shared" si="225"/>
        <v>Выходной</v>
      </c>
      <c r="AD16" s="133" t="str">
        <f t="shared" si="225"/>
        <v>Выходной</v>
      </c>
      <c r="AE16" s="115" t="str">
        <f t="shared" si="225"/>
        <v>Выходной</v>
      </c>
      <c r="AF16" s="115" t="str">
        <f t="shared" si="225"/>
        <v>Выходной</v>
      </c>
      <c r="AG16" s="115" t="str">
        <f t="shared" si="225"/>
        <v>Выходной</v>
      </c>
      <c r="AH16" s="115" t="str">
        <f t="shared" si="225"/>
        <v>Выходной</v>
      </c>
      <c r="AI16" s="115" t="str">
        <f t="shared" si="225"/>
        <v/>
      </c>
      <c r="AJ16" s="115" t="str">
        <f t="shared" si="225"/>
        <v/>
      </c>
    </row>
    <row r="17">
      <c r="A17" s="108">
        <v>21</v>
      </c>
      <c r="B17" s="113" t="str">
        <f>VLOOKUP($A17,Сотрудники!$A$3:$L$1202,2,0)</f>
        <v xml:space="preserve">Шимберев Борис</v>
      </c>
      <c r="C17" s="113" t="str">
        <f>VLOOKUP($A17,Сотрудники!$A$3:$L$1202,8,0)</f>
        <v>СПБ</v>
      </c>
      <c r="D17" s="115" t="str">
        <f t="shared" si="225"/>
        <v>Работал</v>
      </c>
      <c r="E17" s="115" t="str">
        <f t="shared" si="225"/>
        <v>Работал</v>
      </c>
      <c r="F17" s="115" t="str">
        <f t="shared" si="225"/>
        <v>Работал</v>
      </c>
      <c r="G17" s="115" t="str">
        <f t="shared" si="225"/>
        <v>Работал</v>
      </c>
      <c r="H17" s="133" t="str">
        <f t="shared" si="225"/>
        <v/>
      </c>
      <c r="I17" s="133" t="str">
        <f t="shared" si="225"/>
        <v/>
      </c>
      <c r="J17" s="115" t="str">
        <f t="shared" si="225"/>
        <v>Работал</v>
      </c>
      <c r="K17" s="115" t="str">
        <f t="shared" si="225"/>
        <v>Работал</v>
      </c>
      <c r="L17" s="115" t="str">
        <f t="shared" si="225"/>
        <v>Работал</v>
      </c>
      <c r="M17" s="115" t="str">
        <f t="shared" si="225"/>
        <v>Работал</v>
      </c>
      <c r="N17" s="115" t="str">
        <f t="shared" si="225"/>
        <v>Работал</v>
      </c>
      <c r="O17" s="133" t="str">
        <f t="shared" si="225"/>
        <v/>
      </c>
      <c r="P17" s="133" t="str">
        <f t="shared" si="225"/>
        <v/>
      </c>
      <c r="Q17" s="115" t="str">
        <f t="shared" si="225"/>
        <v>Работал</v>
      </c>
      <c r="R17" s="115" t="str">
        <f t="shared" si="225"/>
        <v>Работал</v>
      </c>
      <c r="S17" s="115" t="str">
        <f t="shared" si="225"/>
        <v>Работал</v>
      </c>
      <c r="T17" s="115" t="str">
        <f t="shared" si="225"/>
        <v>Работал</v>
      </c>
      <c r="U17" s="115" t="str">
        <f t="shared" si="225"/>
        <v>Работал</v>
      </c>
      <c r="V17" s="133" t="str">
        <f t="shared" si="225"/>
        <v/>
      </c>
      <c r="W17" s="133" t="str">
        <f t="shared" si="225"/>
        <v/>
      </c>
      <c r="X17" s="115" t="str">
        <f t="shared" si="225"/>
        <v>Работал</v>
      </c>
      <c r="Y17" s="115" t="str">
        <f t="shared" si="225"/>
        <v>Работал</v>
      </c>
      <c r="Z17" s="115" t="str">
        <f t="shared" si="225"/>
        <v>Работал</v>
      </c>
      <c r="AA17" s="115" t="str">
        <f t="shared" si="225"/>
        <v>Работал</v>
      </c>
      <c r="AB17" s="115" t="str">
        <f t="shared" si="225"/>
        <v>Работал</v>
      </c>
      <c r="AC17" s="133" t="str">
        <f t="shared" si="225"/>
        <v/>
      </c>
      <c r="AD17" s="133" t="str">
        <f t="shared" si="225"/>
        <v/>
      </c>
      <c r="AE17" s="115" t="str">
        <f t="shared" si="225"/>
        <v>Работал</v>
      </c>
      <c r="AF17" s="115" t="str">
        <f t="shared" si="225"/>
        <v>Работал</v>
      </c>
      <c r="AG17" s="115" t="str">
        <f t="shared" si="225"/>
        <v>Работал</v>
      </c>
      <c r="AH17" s="115" t="str">
        <f t="shared" si="225"/>
        <v>Работал</v>
      </c>
      <c r="AI17" s="115" t="str">
        <f t="shared" si="225"/>
        <v/>
      </c>
      <c r="AJ17" s="115" t="str">
        <f t="shared" si="225"/>
        <v/>
      </c>
    </row>
    <row r="18">
      <c r="A18" s="108">
        <v>22</v>
      </c>
      <c r="B18" s="113" t="str">
        <f>VLOOKUP($A18,Сотрудники!$A$3:$L$1202,2,0)</f>
        <v xml:space="preserve">Виштак Татьяна</v>
      </c>
      <c r="C18" s="113" t="str">
        <f>VLOOKUP($A18,Сотрудники!$A$3:$L$1202,8,0)</f>
        <v>Москва</v>
      </c>
      <c r="D18" s="115" t="str">
        <f t="shared" si="225"/>
        <v>Работал</v>
      </c>
      <c r="E18" s="115" t="str">
        <f t="shared" si="225"/>
        <v>Работал</v>
      </c>
      <c r="F18" s="115" t="str">
        <f t="shared" si="225"/>
        <v>Работал</v>
      </c>
      <c r="G18" s="115" t="str">
        <f t="shared" si="225"/>
        <v>Работал</v>
      </c>
      <c r="H18" s="133" t="str">
        <f t="shared" si="225"/>
        <v/>
      </c>
      <c r="I18" s="133" t="str">
        <f t="shared" si="225"/>
        <v/>
      </c>
      <c r="J18" s="115" t="str">
        <f t="shared" si="225"/>
        <v>Работал</v>
      </c>
      <c r="K18" s="115" t="str">
        <f t="shared" si="225"/>
        <v>Работал</v>
      </c>
      <c r="L18" s="115" t="str">
        <f t="shared" si="225"/>
        <v>Работал</v>
      </c>
      <c r="M18" s="115" t="str">
        <f t="shared" si="225"/>
        <v>Работал</v>
      </c>
      <c r="N18" s="115" t="str">
        <f t="shared" si="225"/>
        <v>Работал</v>
      </c>
      <c r="O18" s="133" t="str">
        <f t="shared" si="225"/>
        <v/>
      </c>
      <c r="P18" s="133" t="str">
        <f t="shared" si="225"/>
        <v/>
      </c>
      <c r="Q18" s="115" t="str">
        <f t="shared" si="225"/>
        <v>Выходной</v>
      </c>
      <c r="R18" s="115" t="str">
        <f t="shared" si="225"/>
        <v>Работал</v>
      </c>
      <c r="S18" s="115" t="str">
        <f t="shared" si="225"/>
        <v>Работал</v>
      </c>
      <c r="T18" s="115" t="str">
        <f t="shared" si="225"/>
        <v>Работал</v>
      </c>
      <c r="U18" s="115" t="str">
        <f t="shared" si="225"/>
        <v>Работал</v>
      </c>
      <c r="V18" s="133" t="str">
        <f t="shared" si="225"/>
        <v/>
      </c>
      <c r="W18" s="133" t="str">
        <f t="shared" si="225"/>
        <v/>
      </c>
      <c r="X18" s="115" t="str">
        <f t="shared" si="225"/>
        <v>Работал</v>
      </c>
      <c r="Y18" s="115" t="str">
        <f t="shared" si="225"/>
        <v>Работал</v>
      </c>
      <c r="Z18" s="115" t="str">
        <f t="shared" si="225"/>
        <v>Работал</v>
      </c>
      <c r="AA18" s="115" t="str">
        <f t="shared" si="225"/>
        <v>Работал</v>
      </c>
      <c r="AB18" s="115" t="str">
        <f t="shared" ref="D18:AJ26" si="227">IF(ISBLANK(AB105),"",IF(AB105=0,"Выходной",IF(AB105&lt;&gt;0,"Работал","")))</f>
        <v>Работал</v>
      </c>
      <c r="AC18" s="133" t="str">
        <f t="shared" si="227"/>
        <v/>
      </c>
      <c r="AD18" s="133" t="str">
        <f t="shared" si="227"/>
        <v/>
      </c>
      <c r="AE18" s="115" t="str">
        <f t="shared" si="227"/>
        <v>Выходной</v>
      </c>
      <c r="AF18" s="115" t="str">
        <f t="shared" si="227"/>
        <v>Выходной</v>
      </c>
      <c r="AG18" s="115" t="str">
        <f t="shared" si="227"/>
        <v>Выходной</v>
      </c>
      <c r="AH18" s="115" t="str">
        <f t="shared" si="227"/>
        <v>Выходной</v>
      </c>
      <c r="AI18" s="115" t="str">
        <f t="shared" si="227"/>
        <v/>
      </c>
      <c r="AJ18" s="115" t="str">
        <f t="shared" si="227"/>
        <v/>
      </c>
    </row>
    <row r="19">
      <c r="A19" s="108">
        <v>23</v>
      </c>
      <c r="B19" s="113" t="str">
        <f>VLOOKUP($A19,Сотрудники!$A$3:$L$1202,2,0)</f>
        <v xml:space="preserve">Путилов Александр</v>
      </c>
      <c r="C19" s="113" t="str">
        <f>VLOOKUP($A19,Сотрудники!$A$3:$L$1202,8,0)</f>
        <v>Екатеринбург</v>
      </c>
      <c r="D19" s="115" t="str">
        <f t="shared" si="227"/>
        <v>Работал</v>
      </c>
      <c r="E19" s="115" t="str">
        <f t="shared" si="227"/>
        <v>Работал</v>
      </c>
      <c r="F19" s="115" t="str">
        <f t="shared" si="227"/>
        <v>Работал</v>
      </c>
      <c r="G19" s="115" t="str">
        <f t="shared" si="227"/>
        <v>Работал</v>
      </c>
      <c r="H19" s="133" t="str">
        <f t="shared" si="227"/>
        <v/>
      </c>
      <c r="I19" s="133" t="str">
        <f t="shared" si="227"/>
        <v/>
      </c>
      <c r="J19" s="115" t="str">
        <f t="shared" si="227"/>
        <v>Работал</v>
      </c>
      <c r="K19" s="115" t="str">
        <f t="shared" si="227"/>
        <v>Работал</v>
      </c>
      <c r="L19" s="115" t="str">
        <f t="shared" si="227"/>
        <v>Работал</v>
      </c>
      <c r="M19" s="115" t="str">
        <f t="shared" si="227"/>
        <v>Работал</v>
      </c>
      <c r="N19" s="115" t="str">
        <f t="shared" si="227"/>
        <v>Работал</v>
      </c>
      <c r="O19" s="133" t="str">
        <f t="shared" si="227"/>
        <v/>
      </c>
      <c r="P19" s="133" t="str">
        <f t="shared" si="227"/>
        <v/>
      </c>
      <c r="Q19" s="115" t="str">
        <f t="shared" si="227"/>
        <v>Работал</v>
      </c>
      <c r="R19" s="115" t="str">
        <f t="shared" si="227"/>
        <v>Работал</v>
      </c>
      <c r="S19" s="115" t="str">
        <f t="shared" si="227"/>
        <v>Работал</v>
      </c>
      <c r="T19" s="115" t="str">
        <f t="shared" si="227"/>
        <v>Работал</v>
      </c>
      <c r="U19" s="115" t="str">
        <f t="shared" si="227"/>
        <v>Работал</v>
      </c>
      <c r="V19" s="133" t="str">
        <f t="shared" si="227"/>
        <v/>
      </c>
      <c r="W19" s="133" t="str">
        <f t="shared" si="227"/>
        <v/>
      </c>
      <c r="X19" s="115" t="str">
        <f t="shared" si="227"/>
        <v>Работал</v>
      </c>
      <c r="Y19" s="115" t="str">
        <f t="shared" si="227"/>
        <v>Работал</v>
      </c>
      <c r="Z19" s="115" t="str">
        <f t="shared" si="227"/>
        <v>Работал</v>
      </c>
      <c r="AA19" s="115" t="str">
        <f t="shared" si="227"/>
        <v>Работал</v>
      </c>
      <c r="AB19" s="115" t="str">
        <f t="shared" si="227"/>
        <v>Работал</v>
      </c>
      <c r="AC19" s="133" t="str">
        <f t="shared" si="227"/>
        <v/>
      </c>
      <c r="AD19" s="133" t="str">
        <f t="shared" si="227"/>
        <v/>
      </c>
      <c r="AE19" s="115" t="str">
        <f t="shared" si="227"/>
        <v>Работал</v>
      </c>
      <c r="AF19" s="115" t="str">
        <f t="shared" si="227"/>
        <v>Работал</v>
      </c>
      <c r="AG19" s="115" t="str">
        <f t="shared" si="227"/>
        <v>Выходной</v>
      </c>
      <c r="AH19" s="115" t="str">
        <f t="shared" si="227"/>
        <v>Выходной</v>
      </c>
      <c r="AI19" s="115" t="str">
        <f t="shared" si="227"/>
        <v/>
      </c>
      <c r="AJ19" s="115" t="str">
        <f t="shared" si="227"/>
        <v/>
      </c>
    </row>
    <row r="20">
      <c r="A20" s="108">
        <v>24</v>
      </c>
      <c r="B20" s="113" t="str">
        <f>VLOOKUP($A20,Сотрудники!$A$3:$L$1202,2,0)</f>
        <v xml:space="preserve">Цыганкова Анастасия</v>
      </c>
      <c r="C20" s="113" t="str">
        <f>VLOOKUP($A20,Сотрудники!$A$3:$L$1202,8,0)</f>
        <v>Москва</v>
      </c>
      <c r="D20" s="115" t="str">
        <f t="shared" si="227"/>
        <v>Работал</v>
      </c>
      <c r="E20" s="115" t="str">
        <f t="shared" si="227"/>
        <v>Работал</v>
      </c>
      <c r="F20" s="115" t="str">
        <f t="shared" si="227"/>
        <v>Работал</v>
      </c>
      <c r="G20" s="115" t="str">
        <f t="shared" si="227"/>
        <v>Работал</v>
      </c>
      <c r="H20" s="133" t="str">
        <f t="shared" si="227"/>
        <v/>
      </c>
      <c r="I20" s="133" t="str">
        <f t="shared" si="227"/>
        <v/>
      </c>
      <c r="J20" s="115" t="str">
        <f t="shared" si="227"/>
        <v>Работал</v>
      </c>
      <c r="K20" s="115" t="str">
        <f t="shared" si="227"/>
        <v>Работал</v>
      </c>
      <c r="L20" s="115" t="str">
        <f t="shared" si="227"/>
        <v>Работал</v>
      </c>
      <c r="M20" s="115" t="str">
        <f t="shared" si="227"/>
        <v>Работал</v>
      </c>
      <c r="N20" s="115" t="str">
        <f t="shared" si="227"/>
        <v>Работал</v>
      </c>
      <c r="O20" s="133" t="str">
        <f t="shared" si="227"/>
        <v/>
      </c>
      <c r="P20" s="133" t="str">
        <f t="shared" si="227"/>
        <v/>
      </c>
      <c r="Q20" s="115" t="str">
        <f t="shared" si="227"/>
        <v>Работал</v>
      </c>
      <c r="R20" s="115" t="str">
        <f t="shared" si="227"/>
        <v>Работал</v>
      </c>
      <c r="S20" s="115" t="str">
        <f t="shared" si="227"/>
        <v>Работал</v>
      </c>
      <c r="T20" s="115" t="str">
        <f t="shared" si="227"/>
        <v>Работал</v>
      </c>
      <c r="U20" s="115" t="str">
        <f t="shared" si="227"/>
        <v>Работал</v>
      </c>
      <c r="V20" s="133" t="str">
        <f t="shared" si="227"/>
        <v/>
      </c>
      <c r="W20" s="133" t="str">
        <f t="shared" si="227"/>
        <v/>
      </c>
      <c r="X20" s="115" t="str">
        <f t="shared" si="227"/>
        <v>Выходной</v>
      </c>
      <c r="Y20" s="115" t="str">
        <f t="shared" si="227"/>
        <v>Выходной</v>
      </c>
      <c r="Z20" s="115" t="str">
        <f t="shared" si="227"/>
        <v>Выходной</v>
      </c>
      <c r="AA20" s="115" t="str">
        <f t="shared" si="227"/>
        <v>Выходной</v>
      </c>
      <c r="AB20" s="115" t="str">
        <f t="shared" si="227"/>
        <v>Выходной</v>
      </c>
      <c r="AC20" s="133" t="str">
        <f t="shared" si="227"/>
        <v>Выходной</v>
      </c>
      <c r="AD20" s="133" t="str">
        <f t="shared" si="227"/>
        <v>Выходной</v>
      </c>
      <c r="AE20" s="115" t="str">
        <f t="shared" si="227"/>
        <v>Выходной</v>
      </c>
      <c r="AF20" s="115" t="str">
        <f t="shared" si="227"/>
        <v>Выходной</v>
      </c>
      <c r="AG20" s="115" t="str">
        <f t="shared" si="227"/>
        <v>Выходной</v>
      </c>
      <c r="AH20" s="115" t="str">
        <f t="shared" si="227"/>
        <v>Выходной</v>
      </c>
      <c r="AI20" s="115" t="str">
        <f t="shared" si="227"/>
        <v/>
      </c>
      <c r="AJ20" s="115" t="str">
        <f t="shared" si="227"/>
        <v/>
      </c>
    </row>
    <row r="21">
      <c r="A21" s="108">
        <v>25</v>
      </c>
      <c r="B21" s="113" t="str">
        <f>VLOOKUP($A21,Сотрудники!$A$3:$L$1202,2,0)</f>
        <v xml:space="preserve">Беседин Игорь</v>
      </c>
      <c r="C21" s="113" t="str">
        <f>VLOOKUP($A21,Сотрудники!$A$3:$L$1202,8,0)</f>
        <v xml:space="preserve">Нижний Новгород</v>
      </c>
      <c r="D21" s="115" t="str">
        <f t="shared" si="227"/>
        <v>Работал</v>
      </c>
      <c r="E21" s="115" t="str">
        <f t="shared" si="227"/>
        <v>Работал</v>
      </c>
      <c r="F21" s="115" t="str">
        <f t="shared" si="227"/>
        <v>Работал</v>
      </c>
      <c r="G21" s="115" t="str">
        <f t="shared" si="227"/>
        <v>Работал</v>
      </c>
      <c r="H21" s="133" t="str">
        <f t="shared" si="227"/>
        <v/>
      </c>
      <c r="I21" s="133" t="str">
        <f t="shared" si="227"/>
        <v/>
      </c>
      <c r="J21" s="115" t="str">
        <f t="shared" si="227"/>
        <v>Выходной</v>
      </c>
      <c r="K21" s="115" t="str">
        <f t="shared" si="227"/>
        <v>Выходной</v>
      </c>
      <c r="L21" s="115" t="str">
        <f t="shared" si="227"/>
        <v>Выходной</v>
      </c>
      <c r="M21" s="115" t="str">
        <f t="shared" si="227"/>
        <v>Выходной</v>
      </c>
      <c r="N21" s="115" t="str">
        <f t="shared" si="227"/>
        <v>Выходной</v>
      </c>
      <c r="O21" s="133" t="str">
        <f t="shared" si="227"/>
        <v>Выходной</v>
      </c>
      <c r="P21" s="133" t="str">
        <f t="shared" si="227"/>
        <v>Выходной</v>
      </c>
      <c r="Q21" s="115" t="str">
        <f t="shared" si="227"/>
        <v>Выходной</v>
      </c>
      <c r="R21" s="115" t="str">
        <f t="shared" si="227"/>
        <v>Выходной</v>
      </c>
      <c r="S21" s="115" t="str">
        <f t="shared" si="227"/>
        <v>Выходной</v>
      </c>
      <c r="T21" s="115" t="str">
        <f t="shared" si="227"/>
        <v>Выходной</v>
      </c>
      <c r="U21" s="115" t="str">
        <f t="shared" si="227"/>
        <v>Выходной</v>
      </c>
      <c r="V21" s="133" t="str">
        <f t="shared" si="227"/>
        <v>Выходной</v>
      </c>
      <c r="W21" s="133" t="str">
        <f t="shared" si="227"/>
        <v>Выходной</v>
      </c>
      <c r="X21" s="115" t="str">
        <f t="shared" si="227"/>
        <v>Работал</v>
      </c>
      <c r="Y21" s="115" t="str">
        <f t="shared" si="227"/>
        <v>Работал</v>
      </c>
      <c r="Z21" s="115" t="str">
        <f t="shared" si="227"/>
        <v>Работал</v>
      </c>
      <c r="AA21" s="115" t="str">
        <f t="shared" si="227"/>
        <v>Работал</v>
      </c>
      <c r="AB21" s="115" t="str">
        <f t="shared" si="227"/>
        <v>Работал</v>
      </c>
      <c r="AC21" s="133" t="str">
        <f t="shared" si="227"/>
        <v/>
      </c>
      <c r="AD21" s="133" t="str">
        <f t="shared" si="227"/>
        <v/>
      </c>
      <c r="AE21" s="115" t="str">
        <f t="shared" si="227"/>
        <v>Работал</v>
      </c>
      <c r="AF21" s="115" t="str">
        <f t="shared" si="227"/>
        <v>Работал</v>
      </c>
      <c r="AG21" s="115" t="str">
        <f t="shared" si="227"/>
        <v>Работал</v>
      </c>
      <c r="AH21" s="115" t="str">
        <f t="shared" si="227"/>
        <v>Работал</v>
      </c>
      <c r="AI21" s="115" t="str">
        <f t="shared" si="227"/>
        <v/>
      </c>
      <c r="AJ21" s="115" t="str">
        <f t="shared" si="227"/>
        <v/>
      </c>
    </row>
    <row r="22">
      <c r="A22" s="108">
        <v>26</v>
      </c>
      <c r="B22" s="113" t="str">
        <f>VLOOKUP($A22,Сотрудники!$A$3:$L$1202,2,0)</f>
        <v xml:space="preserve">Молчанов Роман</v>
      </c>
      <c r="C22" s="113" t="str">
        <f>VLOOKUP($A22,Сотрудники!$A$3:$L$1202,8,0)</f>
        <v>Москва</v>
      </c>
      <c r="D22" s="115" t="str">
        <f t="shared" si="227"/>
        <v>Работал</v>
      </c>
      <c r="E22" s="115" t="str">
        <f t="shared" si="227"/>
        <v>Работал</v>
      </c>
      <c r="F22" s="115" t="str">
        <f t="shared" si="227"/>
        <v>Работал</v>
      </c>
      <c r="G22" s="115" t="str">
        <f t="shared" si="227"/>
        <v>Работал</v>
      </c>
      <c r="H22" s="133" t="str">
        <f t="shared" si="227"/>
        <v/>
      </c>
      <c r="I22" s="133" t="str">
        <f t="shared" si="227"/>
        <v/>
      </c>
      <c r="J22" s="115" t="str">
        <f t="shared" si="227"/>
        <v>Работал</v>
      </c>
      <c r="K22" s="115" t="str">
        <f t="shared" si="227"/>
        <v>Работал</v>
      </c>
      <c r="L22" s="115" t="str">
        <f t="shared" si="227"/>
        <v>Работал</v>
      </c>
      <c r="M22" s="115" t="str">
        <f t="shared" si="227"/>
        <v>Работал</v>
      </c>
      <c r="N22" s="115" t="str">
        <f t="shared" si="227"/>
        <v>Работал</v>
      </c>
      <c r="O22" s="133" t="str">
        <f t="shared" si="227"/>
        <v/>
      </c>
      <c r="P22" s="133" t="str">
        <f t="shared" si="227"/>
        <v/>
      </c>
      <c r="Q22" s="115" t="str">
        <f t="shared" si="227"/>
        <v>Работал</v>
      </c>
      <c r="R22" s="115" t="str">
        <f t="shared" si="227"/>
        <v>Работал</v>
      </c>
      <c r="S22" s="115" t="str">
        <f t="shared" si="227"/>
        <v>Работал</v>
      </c>
      <c r="T22" s="115" t="str">
        <f t="shared" si="227"/>
        <v>Работал</v>
      </c>
      <c r="U22" s="115" t="str">
        <f t="shared" si="227"/>
        <v>Работал</v>
      </c>
      <c r="V22" s="133" t="str">
        <f t="shared" si="227"/>
        <v/>
      </c>
      <c r="W22" s="133" t="str">
        <f t="shared" si="227"/>
        <v/>
      </c>
      <c r="X22" s="115" t="str">
        <f t="shared" si="227"/>
        <v>Работал</v>
      </c>
      <c r="Y22" s="115" t="str">
        <f t="shared" si="227"/>
        <v>Работал</v>
      </c>
      <c r="Z22" s="115" t="str">
        <f t="shared" si="227"/>
        <v>Работал</v>
      </c>
      <c r="AA22" s="115" t="str">
        <f t="shared" si="227"/>
        <v>Работал</v>
      </c>
      <c r="AB22" s="115" t="str">
        <f t="shared" si="227"/>
        <v>Работал</v>
      </c>
      <c r="AC22" s="133" t="str">
        <f t="shared" si="227"/>
        <v/>
      </c>
      <c r="AD22" s="133" t="str">
        <f t="shared" si="227"/>
        <v/>
      </c>
      <c r="AE22" s="115" t="str">
        <f t="shared" si="227"/>
        <v>Работал</v>
      </c>
      <c r="AF22" s="115" t="str">
        <f t="shared" si="227"/>
        <v>Работал</v>
      </c>
      <c r="AG22" s="115" t="str">
        <f t="shared" si="227"/>
        <v>Работал</v>
      </c>
      <c r="AH22" s="115" t="str">
        <f t="shared" si="227"/>
        <v>Работал</v>
      </c>
      <c r="AI22" s="115" t="str">
        <f t="shared" si="227"/>
        <v/>
      </c>
      <c r="AJ22" s="115" t="str">
        <f t="shared" si="227"/>
        <v/>
      </c>
    </row>
    <row r="23">
      <c r="A23" s="108">
        <v>27</v>
      </c>
      <c r="B23" s="113" t="str">
        <f>VLOOKUP($A23,Сотрудники!$A$3:$L$1202,2,0)</f>
        <v xml:space="preserve">Пузанов Андрей</v>
      </c>
      <c r="C23" s="113" t="str">
        <f>VLOOKUP($A23,Сотрудники!$A$3:$L$1202,8,0)</f>
        <v>Москва</v>
      </c>
      <c r="D23" s="115" t="str">
        <f t="shared" si="227"/>
        <v>Работал</v>
      </c>
      <c r="E23" s="115" t="str">
        <f t="shared" si="227"/>
        <v>Работал</v>
      </c>
      <c r="F23" s="115" t="str">
        <f t="shared" si="227"/>
        <v>Работал</v>
      </c>
      <c r="G23" s="115" t="str">
        <f t="shared" si="227"/>
        <v>Работал</v>
      </c>
      <c r="H23" s="133" t="str">
        <f t="shared" si="227"/>
        <v/>
      </c>
      <c r="I23" s="133" t="str">
        <f t="shared" si="227"/>
        <v/>
      </c>
      <c r="J23" s="115" t="str">
        <f t="shared" si="227"/>
        <v>Работал</v>
      </c>
      <c r="K23" s="115" t="str">
        <f t="shared" si="227"/>
        <v>Работал</v>
      </c>
      <c r="L23" s="115" t="str">
        <f t="shared" si="227"/>
        <v>Работал</v>
      </c>
      <c r="M23" s="115" t="str">
        <f t="shared" si="227"/>
        <v>Работал</v>
      </c>
      <c r="N23" s="115" t="str">
        <f t="shared" si="227"/>
        <v>Работал</v>
      </c>
      <c r="O23" s="133" t="str">
        <f t="shared" si="227"/>
        <v/>
      </c>
      <c r="P23" s="133" t="str">
        <f t="shared" si="227"/>
        <v/>
      </c>
      <c r="Q23" s="115" t="str">
        <f t="shared" si="227"/>
        <v>Работал</v>
      </c>
      <c r="R23" s="115" t="str">
        <f t="shared" si="227"/>
        <v>Работал</v>
      </c>
      <c r="S23" s="115" t="str">
        <f t="shared" si="227"/>
        <v>Работал</v>
      </c>
      <c r="T23" s="115" t="str">
        <f t="shared" si="227"/>
        <v>Работал</v>
      </c>
      <c r="U23" s="115" t="str">
        <f t="shared" si="227"/>
        <v>Выходной</v>
      </c>
      <c r="V23" s="133" t="str">
        <f t="shared" si="227"/>
        <v>Выходной</v>
      </c>
      <c r="W23" s="133" t="str">
        <f t="shared" si="227"/>
        <v>Выходной</v>
      </c>
      <c r="X23" s="115" t="str">
        <f t="shared" si="227"/>
        <v>Выходной</v>
      </c>
      <c r="Y23" s="115" t="str">
        <f t="shared" si="227"/>
        <v>Выходной</v>
      </c>
      <c r="Z23" s="115" t="str">
        <f t="shared" si="227"/>
        <v>Выходной</v>
      </c>
      <c r="AA23" s="115" t="str">
        <f t="shared" si="227"/>
        <v>Выходной</v>
      </c>
      <c r="AB23" s="115" t="str">
        <f t="shared" si="227"/>
        <v>Выходной</v>
      </c>
      <c r="AC23" s="133" t="str">
        <f t="shared" si="227"/>
        <v>Выходной</v>
      </c>
      <c r="AD23" s="133" t="str">
        <f t="shared" si="227"/>
        <v>Выходной</v>
      </c>
      <c r="AE23" s="115" t="str">
        <f t="shared" si="227"/>
        <v>Выходной</v>
      </c>
      <c r="AF23" s="115" t="str">
        <f t="shared" si="227"/>
        <v>Выходной</v>
      </c>
      <c r="AG23" s="115" t="str">
        <f t="shared" si="227"/>
        <v>Выходной</v>
      </c>
      <c r="AH23" s="115" t="str">
        <f t="shared" si="227"/>
        <v>Выходной</v>
      </c>
      <c r="AI23" s="115" t="str">
        <f t="shared" si="227"/>
        <v/>
      </c>
      <c r="AJ23" s="115" t="str">
        <f t="shared" si="227"/>
        <v/>
      </c>
    </row>
    <row r="24">
      <c r="A24" s="108">
        <v>28</v>
      </c>
      <c r="B24" s="113" t="str">
        <f>VLOOKUP($A24,Сотрудники!$A$3:$L$1202,2,0)</f>
        <v xml:space="preserve">Хотулев Дмитрий</v>
      </c>
      <c r="C24" s="113" t="str">
        <f>VLOOKUP($A24,Сотрудники!$A$3:$L$1202,8,0)</f>
        <v>Саратов</v>
      </c>
      <c r="D24" s="115" t="str">
        <f t="shared" si="227"/>
        <v>Работал</v>
      </c>
      <c r="E24" s="115" t="str">
        <f t="shared" si="227"/>
        <v>Работал</v>
      </c>
      <c r="F24" s="115" t="str">
        <f t="shared" si="227"/>
        <v>Работал</v>
      </c>
      <c r="G24" s="115" t="str">
        <f t="shared" si="227"/>
        <v>Работал</v>
      </c>
      <c r="H24" s="133" t="str">
        <f t="shared" si="227"/>
        <v/>
      </c>
      <c r="I24" s="133" t="str">
        <f t="shared" si="227"/>
        <v/>
      </c>
      <c r="J24" s="115" t="str">
        <f t="shared" si="227"/>
        <v>Работал</v>
      </c>
      <c r="K24" s="115" t="str">
        <f t="shared" si="227"/>
        <v>Работал</v>
      </c>
      <c r="L24" s="115" t="str">
        <f t="shared" si="227"/>
        <v>Работал</v>
      </c>
      <c r="M24" s="115" t="str">
        <f t="shared" si="227"/>
        <v>Работал</v>
      </c>
      <c r="N24" s="115" t="str">
        <f t="shared" si="227"/>
        <v>Работал</v>
      </c>
      <c r="O24" s="133" t="str">
        <f t="shared" si="227"/>
        <v/>
      </c>
      <c r="P24" s="133" t="str">
        <f t="shared" si="227"/>
        <v/>
      </c>
      <c r="Q24" s="115" t="str">
        <f t="shared" si="227"/>
        <v>Работал</v>
      </c>
      <c r="R24" s="115" t="str">
        <f t="shared" si="227"/>
        <v>Работал</v>
      </c>
      <c r="S24" s="115" t="str">
        <f t="shared" si="227"/>
        <v>Работал</v>
      </c>
      <c r="T24" s="115" t="str">
        <f t="shared" si="227"/>
        <v>Работал</v>
      </c>
      <c r="U24" s="115" t="str">
        <f t="shared" si="227"/>
        <v>Работал</v>
      </c>
      <c r="V24" s="133" t="str">
        <f t="shared" si="227"/>
        <v/>
      </c>
      <c r="W24" s="133" t="str">
        <f t="shared" si="227"/>
        <v/>
      </c>
      <c r="X24" s="115" t="str">
        <f t="shared" si="227"/>
        <v>Работал</v>
      </c>
      <c r="Y24" s="115" t="str">
        <f t="shared" si="227"/>
        <v>Работал</v>
      </c>
      <c r="Z24" s="115" t="str">
        <f t="shared" si="227"/>
        <v>Работал</v>
      </c>
      <c r="AA24" s="115" t="str">
        <f t="shared" si="227"/>
        <v>Работал</v>
      </c>
      <c r="AB24" s="115" t="str">
        <f t="shared" si="227"/>
        <v>Работал</v>
      </c>
      <c r="AC24" s="133" t="str">
        <f t="shared" si="227"/>
        <v/>
      </c>
      <c r="AD24" s="133" t="str">
        <f t="shared" si="227"/>
        <v/>
      </c>
      <c r="AE24" s="115" t="str">
        <f t="shared" si="227"/>
        <v>Работал</v>
      </c>
      <c r="AF24" s="115" t="str">
        <f t="shared" si="227"/>
        <v>Работал</v>
      </c>
      <c r="AG24" s="115" t="str">
        <f t="shared" si="227"/>
        <v>Работал</v>
      </c>
      <c r="AH24" s="115" t="str">
        <f t="shared" si="227"/>
        <v>Работал</v>
      </c>
      <c r="AI24" s="115" t="str">
        <f t="shared" si="227"/>
        <v/>
      </c>
      <c r="AJ24" s="115" t="str">
        <f t="shared" si="227"/>
        <v/>
      </c>
    </row>
    <row r="25">
      <c r="A25" s="108">
        <v>30</v>
      </c>
      <c r="B25" s="113" t="str">
        <f>VLOOKUP($A25,Сотрудники!$A$3:$L$1202,2,0)</f>
        <v xml:space="preserve">Тарасов Алексей</v>
      </c>
      <c r="C25" s="113" t="str">
        <f>VLOOKUP($A25,Сотрудники!$A$3:$L$1202,8,0)</f>
        <v>СПБ</v>
      </c>
      <c r="D25" s="115" t="str">
        <f t="shared" si="227"/>
        <v>Работал</v>
      </c>
      <c r="E25" s="115" t="str">
        <f t="shared" si="227"/>
        <v>Работал</v>
      </c>
      <c r="F25" s="115" t="str">
        <f t="shared" si="227"/>
        <v>Работал</v>
      </c>
      <c r="G25" s="115" t="str">
        <f t="shared" si="227"/>
        <v>Работал</v>
      </c>
      <c r="H25" s="133" t="str">
        <f t="shared" si="227"/>
        <v/>
      </c>
      <c r="I25" s="133" t="str">
        <f t="shared" si="227"/>
        <v/>
      </c>
      <c r="J25" s="115" t="str">
        <f t="shared" si="227"/>
        <v>Работал</v>
      </c>
      <c r="K25" s="115" t="str">
        <f t="shared" si="227"/>
        <v>Работал</v>
      </c>
      <c r="L25" s="115" t="str">
        <f t="shared" si="227"/>
        <v>Работал</v>
      </c>
      <c r="M25" s="115" t="str">
        <f t="shared" si="227"/>
        <v>Работал</v>
      </c>
      <c r="N25" s="115" t="str">
        <f t="shared" si="227"/>
        <v>Работал</v>
      </c>
      <c r="O25" s="133" t="str">
        <f t="shared" si="227"/>
        <v/>
      </c>
      <c r="P25" s="133" t="str">
        <f t="shared" si="227"/>
        <v/>
      </c>
      <c r="Q25" s="115" t="str">
        <f t="shared" si="227"/>
        <v>Работал</v>
      </c>
      <c r="R25" s="115" t="str">
        <f t="shared" si="227"/>
        <v>Работал</v>
      </c>
      <c r="S25" s="115" t="str">
        <f t="shared" si="227"/>
        <v>Работал</v>
      </c>
      <c r="T25" s="115" t="str">
        <f t="shared" si="227"/>
        <v>Работал</v>
      </c>
      <c r="U25" s="115" t="str">
        <f t="shared" si="227"/>
        <v>Работал</v>
      </c>
      <c r="V25" s="133" t="str">
        <f t="shared" si="227"/>
        <v/>
      </c>
      <c r="W25" s="133" t="str">
        <f t="shared" si="227"/>
        <v/>
      </c>
      <c r="X25" s="115" t="str">
        <f t="shared" si="227"/>
        <v>Работал</v>
      </c>
      <c r="Y25" s="115" t="str">
        <f t="shared" si="227"/>
        <v>Работал</v>
      </c>
      <c r="Z25" s="115" t="str">
        <f t="shared" si="227"/>
        <v>Работал</v>
      </c>
      <c r="AA25" s="115" t="str">
        <f t="shared" si="227"/>
        <v>Работал</v>
      </c>
      <c r="AB25" s="115" t="str">
        <f t="shared" si="227"/>
        <v>Работал</v>
      </c>
      <c r="AC25" s="133" t="str">
        <f t="shared" si="227"/>
        <v/>
      </c>
      <c r="AD25" s="133" t="str">
        <f t="shared" si="227"/>
        <v/>
      </c>
      <c r="AE25" s="115" t="str">
        <f t="shared" si="227"/>
        <v>Работал</v>
      </c>
      <c r="AF25" s="115" t="str">
        <f t="shared" si="227"/>
        <v>Работал</v>
      </c>
      <c r="AG25" s="115" t="str">
        <f t="shared" si="227"/>
        <v>Работал</v>
      </c>
      <c r="AH25" s="115" t="str">
        <f t="shared" si="227"/>
        <v>Работал</v>
      </c>
      <c r="AI25" s="115" t="str">
        <f t="shared" si="227"/>
        <v/>
      </c>
      <c r="AJ25" s="115" t="str">
        <f t="shared" si="227"/>
        <v/>
      </c>
    </row>
    <row r="26">
      <c r="A26" s="108">
        <v>31</v>
      </c>
      <c r="B26" s="113" t="str">
        <f>VLOOKUP($A26,Сотрудники!$A$3:$L$1202,2,0)</f>
        <v xml:space="preserve">Саринков Андрей</v>
      </c>
      <c r="C26" s="113" t="str">
        <f>VLOOKUP($A26,Сотрудники!$A$3:$L$1202,8,0)</f>
        <v>Москва</v>
      </c>
      <c r="D26" s="115" t="str">
        <f t="shared" si="227"/>
        <v>Работал</v>
      </c>
      <c r="E26" s="115" t="str">
        <f t="shared" si="227"/>
        <v>Работал</v>
      </c>
      <c r="F26" s="115" t="str">
        <f t="shared" si="227"/>
        <v>Работал</v>
      </c>
      <c r="G26" s="115" t="str">
        <f t="shared" si="227"/>
        <v>Работал</v>
      </c>
      <c r="H26" s="133" t="str">
        <f t="shared" si="227"/>
        <v/>
      </c>
      <c r="I26" s="133" t="str">
        <f t="shared" si="227"/>
        <v/>
      </c>
      <c r="J26" s="115" t="str">
        <f t="shared" si="227"/>
        <v>Работал</v>
      </c>
      <c r="K26" s="115" t="str">
        <f t="shared" si="227"/>
        <v>Работал</v>
      </c>
      <c r="L26" s="115" t="str">
        <f t="shared" si="227"/>
        <v>Работал</v>
      </c>
      <c r="M26" s="115" t="str">
        <f t="shared" si="227"/>
        <v>Работал</v>
      </c>
      <c r="N26" s="115" t="str">
        <f t="shared" si="227"/>
        <v>Работал</v>
      </c>
      <c r="O26" s="133" t="str">
        <f t="shared" si="227"/>
        <v/>
      </c>
      <c r="P26" s="133" t="str">
        <f t="shared" si="227"/>
        <v/>
      </c>
      <c r="Q26" s="115" t="str">
        <f t="shared" si="227"/>
        <v>Работал</v>
      </c>
      <c r="R26" s="115" t="str">
        <f t="shared" si="227"/>
        <v>Работал</v>
      </c>
      <c r="S26" s="115" t="str">
        <f t="shared" ref="S26:AJ26" si="228">IF(ISBLANK(S113),"",IF(S113=0,"Выходной",IF(S113&lt;&gt;0,"Работал","")))</f>
        <v>Работал</v>
      </c>
      <c r="T26" s="115" t="str">
        <f t="shared" si="228"/>
        <v>Работал</v>
      </c>
      <c r="U26" s="115" t="str">
        <f t="shared" si="228"/>
        <v>Работал</v>
      </c>
      <c r="V26" s="133" t="str">
        <f t="shared" si="228"/>
        <v/>
      </c>
      <c r="W26" s="133" t="str">
        <f t="shared" si="228"/>
        <v/>
      </c>
      <c r="X26" s="115" t="str">
        <f t="shared" si="228"/>
        <v>Работал</v>
      </c>
      <c r="Y26" s="115" t="str">
        <f t="shared" si="228"/>
        <v>Работал</v>
      </c>
      <c r="Z26" s="115" t="str">
        <f t="shared" si="228"/>
        <v>Работал</v>
      </c>
      <c r="AA26" s="115" t="str">
        <f t="shared" si="228"/>
        <v>Работал</v>
      </c>
      <c r="AB26" s="115" t="str">
        <f t="shared" si="228"/>
        <v>Работал</v>
      </c>
      <c r="AC26" s="133" t="str">
        <f t="shared" si="228"/>
        <v/>
      </c>
      <c r="AD26" s="133" t="str">
        <f t="shared" si="228"/>
        <v/>
      </c>
      <c r="AE26" s="115" t="str">
        <f t="shared" si="228"/>
        <v>Работал</v>
      </c>
      <c r="AF26" s="115" t="str">
        <f t="shared" si="228"/>
        <v>Работал</v>
      </c>
      <c r="AG26" s="115" t="str">
        <f t="shared" si="228"/>
        <v>Работал</v>
      </c>
      <c r="AH26" s="115" t="str">
        <f t="shared" si="228"/>
        <v>Работал</v>
      </c>
      <c r="AI26" s="115" t="str">
        <f t="shared" si="228"/>
        <v/>
      </c>
      <c r="AJ26" s="115" t="str">
        <f t="shared" si="228"/>
        <v/>
      </c>
    </row>
    <row r="27">
      <c r="A27" s="108">
        <v>33</v>
      </c>
      <c r="B27" s="113" t="str">
        <f>VLOOKUP($A27,Сотрудники!$A$3:$L$1202,2,0)</f>
        <v xml:space="preserve">Киевский Сергей</v>
      </c>
      <c r="C27" s="113" t="str">
        <f>VLOOKUP($A27,Сотрудники!$A$3:$L$1202,8,0)</f>
        <v>Москва</v>
      </c>
      <c r="D27" s="115" t="str">
        <f t="shared" ref="D27:AJ86" si="229">IF(ISBLANK(D114),"",IF(D114=0,"Выходной",IF(D114&lt;&gt;0,"Работал","")))</f>
        <v>Работал</v>
      </c>
      <c r="E27" s="115" t="str">
        <f t="shared" si="229"/>
        <v>Работал</v>
      </c>
      <c r="F27" s="115" t="str">
        <f t="shared" si="229"/>
        <v>Работал</v>
      </c>
      <c r="G27" s="115" t="str">
        <f t="shared" si="229"/>
        <v>Работал</v>
      </c>
      <c r="H27" s="133" t="str">
        <f t="shared" si="229"/>
        <v/>
      </c>
      <c r="I27" s="133" t="str">
        <f t="shared" si="229"/>
        <v/>
      </c>
      <c r="J27" s="115" t="str">
        <f t="shared" si="229"/>
        <v>Работал</v>
      </c>
      <c r="K27" s="115" t="str">
        <f t="shared" si="229"/>
        <v>Работал</v>
      </c>
      <c r="L27" s="115" t="str">
        <f t="shared" si="229"/>
        <v>Работал</v>
      </c>
      <c r="M27" s="115" t="str">
        <f t="shared" si="229"/>
        <v>Работал</v>
      </c>
      <c r="N27" s="115" t="str">
        <f t="shared" si="229"/>
        <v>Работал</v>
      </c>
      <c r="O27" s="133" t="str">
        <f t="shared" si="229"/>
        <v/>
      </c>
      <c r="P27" s="133" t="str">
        <f t="shared" si="229"/>
        <v/>
      </c>
      <c r="Q27" s="115" t="str">
        <f t="shared" si="229"/>
        <v>Работал</v>
      </c>
      <c r="R27" s="115" t="str">
        <f t="shared" si="229"/>
        <v>Работал</v>
      </c>
      <c r="S27" s="115" t="str">
        <f t="shared" si="229"/>
        <v>Работал</v>
      </c>
      <c r="T27" s="115" t="str">
        <f t="shared" si="229"/>
        <v>Работал</v>
      </c>
      <c r="U27" s="115" t="str">
        <f t="shared" si="229"/>
        <v>Работал</v>
      </c>
      <c r="V27" s="133" t="str">
        <f t="shared" si="229"/>
        <v/>
      </c>
      <c r="W27" s="133" t="str">
        <f t="shared" si="229"/>
        <v/>
      </c>
      <c r="X27" s="115" t="str">
        <f t="shared" si="229"/>
        <v>Работал</v>
      </c>
      <c r="Y27" s="115" t="str">
        <f t="shared" si="229"/>
        <v>Работал</v>
      </c>
      <c r="Z27" s="115" t="str">
        <f t="shared" si="229"/>
        <v>Работал</v>
      </c>
      <c r="AA27" s="115" t="str">
        <f t="shared" si="229"/>
        <v>Работал</v>
      </c>
      <c r="AB27" s="115" t="str">
        <f t="shared" si="229"/>
        <v>Работал</v>
      </c>
      <c r="AC27" s="133" t="str">
        <f t="shared" si="229"/>
        <v/>
      </c>
      <c r="AD27" s="133" t="str">
        <f t="shared" si="229"/>
        <v/>
      </c>
      <c r="AE27" s="115" t="str">
        <f t="shared" si="229"/>
        <v>Работал</v>
      </c>
      <c r="AF27" s="115" t="str">
        <f t="shared" si="229"/>
        <v>Работал</v>
      </c>
      <c r="AG27" s="115" t="str">
        <f t="shared" si="229"/>
        <v>Работал</v>
      </c>
      <c r="AH27" s="115" t="str">
        <f t="shared" si="229"/>
        <v>Работал</v>
      </c>
      <c r="AI27" s="115" t="str">
        <f t="shared" si="229"/>
        <v/>
      </c>
      <c r="AJ27" s="115" t="str">
        <f t="shared" si="229"/>
        <v/>
      </c>
    </row>
    <row r="28">
      <c r="A28" s="108">
        <v>35</v>
      </c>
      <c r="B28" s="113" t="str">
        <f>VLOOKUP($A28,Сотрудники!$A$3:$L$1202,2,0)</f>
        <v xml:space="preserve">Дмитриев Николай</v>
      </c>
      <c r="C28" s="113" t="str">
        <f>VLOOKUP($A28,Сотрудники!$A$3:$L$1202,8,0)</f>
        <v>Москва</v>
      </c>
      <c r="D28" s="115" t="str">
        <f t="shared" si="229"/>
        <v>Работал</v>
      </c>
      <c r="E28" s="115" t="str">
        <f t="shared" si="229"/>
        <v>Работал</v>
      </c>
      <c r="F28" s="115" t="str">
        <f t="shared" si="229"/>
        <v>Работал</v>
      </c>
      <c r="G28" s="115" t="str">
        <f t="shared" si="229"/>
        <v>Работал</v>
      </c>
      <c r="H28" s="133" t="str">
        <f t="shared" si="229"/>
        <v/>
      </c>
      <c r="I28" s="133" t="str">
        <f t="shared" si="229"/>
        <v/>
      </c>
      <c r="J28" s="115" t="str">
        <f t="shared" si="229"/>
        <v>Работал</v>
      </c>
      <c r="K28" s="115" t="str">
        <f t="shared" si="229"/>
        <v>Работал</v>
      </c>
      <c r="L28" s="115" t="str">
        <f t="shared" si="229"/>
        <v>Работал</v>
      </c>
      <c r="M28" s="115" t="str">
        <f t="shared" si="229"/>
        <v>Работал</v>
      </c>
      <c r="N28" s="115" t="str">
        <f t="shared" si="229"/>
        <v>Работал</v>
      </c>
      <c r="O28" s="133" t="str">
        <f t="shared" si="229"/>
        <v/>
      </c>
      <c r="P28" s="133" t="str">
        <f t="shared" si="229"/>
        <v/>
      </c>
      <c r="Q28" s="115" t="str">
        <f t="shared" si="229"/>
        <v>Работал</v>
      </c>
      <c r="R28" s="115" t="str">
        <f t="shared" si="229"/>
        <v>Работал</v>
      </c>
      <c r="S28" s="115" t="str">
        <f t="shared" si="229"/>
        <v>Работал</v>
      </c>
      <c r="T28" s="115" t="str">
        <f t="shared" si="229"/>
        <v>Работал</v>
      </c>
      <c r="U28" s="115" t="str">
        <f t="shared" si="229"/>
        <v>Работал</v>
      </c>
      <c r="V28" s="133" t="str">
        <f t="shared" si="229"/>
        <v/>
      </c>
      <c r="W28" s="133" t="str">
        <f t="shared" si="229"/>
        <v/>
      </c>
      <c r="X28" s="115" t="str">
        <f t="shared" si="229"/>
        <v>Работал</v>
      </c>
      <c r="Y28" s="115" t="str">
        <f t="shared" si="229"/>
        <v>Работал</v>
      </c>
      <c r="Z28" s="115" t="str">
        <f t="shared" si="229"/>
        <v>Работал</v>
      </c>
      <c r="AA28" s="115" t="str">
        <f t="shared" si="229"/>
        <v>Работал</v>
      </c>
      <c r="AB28" s="115" t="str">
        <f t="shared" si="229"/>
        <v>Работал</v>
      </c>
      <c r="AC28" s="133" t="str">
        <f t="shared" si="229"/>
        <v/>
      </c>
      <c r="AD28" s="133" t="str">
        <f t="shared" si="229"/>
        <v/>
      </c>
      <c r="AE28" s="115" t="str">
        <f t="shared" si="229"/>
        <v>Работал</v>
      </c>
      <c r="AF28" s="115" t="str">
        <f t="shared" si="229"/>
        <v>Работал</v>
      </c>
      <c r="AG28" s="115" t="str">
        <f t="shared" si="229"/>
        <v>Работал</v>
      </c>
      <c r="AH28" s="115" t="str">
        <f t="shared" si="229"/>
        <v>Работал</v>
      </c>
      <c r="AI28" s="115" t="str">
        <f t="shared" si="229"/>
        <v/>
      </c>
      <c r="AJ28" s="115" t="str">
        <f t="shared" si="229"/>
        <v/>
      </c>
    </row>
    <row r="29">
      <c r="A29" s="108">
        <v>36</v>
      </c>
      <c r="B29" s="113" t="str">
        <f>VLOOKUP($A29,Сотрудники!$A$3:$L$1202,2,0)</f>
        <v xml:space="preserve">Юркин Николай</v>
      </c>
      <c r="C29" s="113" t="str">
        <f>VLOOKUP($A29,Сотрудники!$A$3:$L$1202,8,0)</f>
        <v>Москва</v>
      </c>
      <c r="D29" s="115" t="str">
        <f t="shared" si="229"/>
        <v>Работал</v>
      </c>
      <c r="E29" s="115" t="str">
        <f t="shared" si="229"/>
        <v>Работал</v>
      </c>
      <c r="F29" s="115" t="str">
        <f t="shared" si="229"/>
        <v>Работал</v>
      </c>
      <c r="G29" s="115" t="str">
        <f t="shared" si="229"/>
        <v>Работал</v>
      </c>
      <c r="H29" s="133" t="str">
        <f t="shared" si="229"/>
        <v/>
      </c>
      <c r="I29" s="133" t="str">
        <f t="shared" si="229"/>
        <v/>
      </c>
      <c r="J29" s="115" t="str">
        <f t="shared" si="229"/>
        <v>Работал</v>
      </c>
      <c r="K29" s="115" t="str">
        <f t="shared" si="229"/>
        <v>Работал</v>
      </c>
      <c r="L29" s="115" t="str">
        <f t="shared" si="229"/>
        <v>Работал</v>
      </c>
      <c r="M29" s="115" t="str">
        <f t="shared" si="229"/>
        <v>Работал</v>
      </c>
      <c r="N29" s="115" t="str">
        <f t="shared" si="229"/>
        <v>Работал</v>
      </c>
      <c r="O29" s="133" t="str">
        <f t="shared" si="229"/>
        <v/>
      </c>
      <c r="P29" s="133" t="str">
        <f t="shared" si="229"/>
        <v/>
      </c>
      <c r="Q29" s="115" t="str">
        <f t="shared" si="229"/>
        <v>Работал</v>
      </c>
      <c r="R29" s="115" t="str">
        <f t="shared" si="229"/>
        <v>Работал</v>
      </c>
      <c r="S29" s="115" t="str">
        <f t="shared" si="229"/>
        <v>Работал</v>
      </c>
      <c r="T29" s="115" t="str">
        <f t="shared" si="229"/>
        <v>Работал</v>
      </c>
      <c r="U29" s="115" t="str">
        <f t="shared" si="229"/>
        <v>Работал</v>
      </c>
      <c r="V29" s="133" t="str">
        <f t="shared" si="229"/>
        <v/>
      </c>
      <c r="W29" s="133" t="str">
        <f t="shared" si="229"/>
        <v/>
      </c>
      <c r="X29" s="115" t="str">
        <f t="shared" si="229"/>
        <v>Работал</v>
      </c>
      <c r="Y29" s="115" t="str">
        <f t="shared" si="229"/>
        <v>Работал</v>
      </c>
      <c r="Z29" s="115" t="str">
        <f t="shared" si="229"/>
        <v>Работал</v>
      </c>
      <c r="AA29" s="115" t="str">
        <f t="shared" si="229"/>
        <v>Работал</v>
      </c>
      <c r="AB29" s="115" t="str">
        <f t="shared" si="229"/>
        <v>Работал</v>
      </c>
      <c r="AC29" s="133" t="str">
        <f t="shared" si="229"/>
        <v/>
      </c>
      <c r="AD29" s="133" t="str">
        <f t="shared" si="229"/>
        <v/>
      </c>
      <c r="AE29" s="115" t="str">
        <f t="shared" si="229"/>
        <v>Выходной</v>
      </c>
      <c r="AF29" s="115" t="str">
        <f t="shared" si="229"/>
        <v>Выходной</v>
      </c>
      <c r="AG29" s="115" t="str">
        <f t="shared" si="229"/>
        <v>Выходной</v>
      </c>
      <c r="AH29" s="115" t="str">
        <f t="shared" si="229"/>
        <v>Выходной</v>
      </c>
      <c r="AI29" s="115" t="str">
        <f t="shared" si="229"/>
        <v/>
      </c>
      <c r="AJ29" s="115" t="str">
        <f t="shared" si="229"/>
        <v/>
      </c>
    </row>
    <row r="30">
      <c r="A30" s="108">
        <v>37</v>
      </c>
      <c r="B30" s="113" t="str">
        <f>VLOOKUP($A30,Сотрудники!$A$3:$L$1202,2,0)</f>
        <v xml:space="preserve">Ионов Евгений</v>
      </c>
      <c r="C30" s="113" t="str">
        <f>VLOOKUP($A30,Сотрудники!$A$3:$L$1202,8,0)</f>
        <v>Москва</v>
      </c>
      <c r="D30" s="115" t="str">
        <f t="shared" si="229"/>
        <v>Работал</v>
      </c>
      <c r="E30" s="115" t="str">
        <f t="shared" si="229"/>
        <v>Работал</v>
      </c>
      <c r="F30" s="115" t="str">
        <f t="shared" si="229"/>
        <v>Выходной</v>
      </c>
      <c r="G30" s="115" t="str">
        <f t="shared" si="229"/>
        <v>Выходной</v>
      </c>
      <c r="H30" s="133" t="str">
        <f t="shared" si="229"/>
        <v/>
      </c>
      <c r="I30" s="133" t="str">
        <f t="shared" si="229"/>
        <v/>
      </c>
      <c r="J30" s="115" t="str">
        <f t="shared" si="229"/>
        <v>Работал</v>
      </c>
      <c r="K30" s="115" t="str">
        <f t="shared" si="229"/>
        <v>Работал</v>
      </c>
      <c r="L30" s="115" t="str">
        <f t="shared" si="229"/>
        <v>Работал</v>
      </c>
      <c r="M30" s="115" t="str">
        <f t="shared" si="229"/>
        <v>Работал</v>
      </c>
      <c r="N30" s="115" t="str">
        <f t="shared" si="229"/>
        <v>Работал</v>
      </c>
      <c r="O30" s="133" t="str">
        <f t="shared" si="229"/>
        <v>Работал</v>
      </c>
      <c r="P30" s="133" t="str">
        <f t="shared" si="229"/>
        <v>Работал</v>
      </c>
      <c r="Q30" s="115" t="str">
        <f t="shared" si="229"/>
        <v>Работал</v>
      </c>
      <c r="R30" s="115" t="str">
        <f t="shared" si="229"/>
        <v>Работал</v>
      </c>
      <c r="S30" s="115" t="str">
        <f t="shared" si="229"/>
        <v>Работал</v>
      </c>
      <c r="T30" s="115" t="str">
        <f t="shared" si="229"/>
        <v>Работал</v>
      </c>
      <c r="U30" s="115" t="str">
        <f t="shared" si="229"/>
        <v>Работал</v>
      </c>
      <c r="V30" s="133" t="str">
        <f t="shared" si="229"/>
        <v/>
      </c>
      <c r="W30" s="133" t="str">
        <f t="shared" si="229"/>
        <v/>
      </c>
      <c r="X30" s="115" t="str">
        <f t="shared" si="229"/>
        <v>Работал</v>
      </c>
      <c r="Y30" s="115" t="str">
        <f t="shared" si="229"/>
        <v>Работал</v>
      </c>
      <c r="Z30" s="115" t="str">
        <f t="shared" si="229"/>
        <v>Работал</v>
      </c>
      <c r="AA30" s="115" t="str">
        <f t="shared" si="229"/>
        <v>Работал</v>
      </c>
      <c r="AB30" s="115" t="str">
        <f t="shared" si="229"/>
        <v>Работал</v>
      </c>
      <c r="AC30" s="133" t="str">
        <f t="shared" si="229"/>
        <v/>
      </c>
      <c r="AD30" s="133" t="str">
        <f t="shared" si="229"/>
        <v/>
      </c>
      <c r="AE30" s="115" t="str">
        <f t="shared" si="229"/>
        <v>Работал</v>
      </c>
      <c r="AF30" s="115" t="str">
        <f t="shared" si="229"/>
        <v>Работал</v>
      </c>
      <c r="AG30" s="115" t="str">
        <f t="shared" si="229"/>
        <v>Работал</v>
      </c>
      <c r="AH30" s="115" t="str">
        <f t="shared" si="229"/>
        <v>Работал</v>
      </c>
      <c r="AI30" s="115" t="str">
        <f t="shared" si="229"/>
        <v/>
      </c>
      <c r="AJ30" s="115" t="str">
        <f t="shared" si="229"/>
        <v/>
      </c>
    </row>
    <row r="31">
      <c r="A31" s="108">
        <v>38</v>
      </c>
      <c r="B31" s="113" t="str">
        <f>VLOOKUP($A31,Сотрудники!$A$3:$L$1202,2,0)</f>
        <v xml:space="preserve">Передков Константин</v>
      </c>
      <c r="C31" s="113" t="str">
        <f>VLOOKUP($A31,Сотрудники!$A$3:$L$1202,8,0)</f>
        <v>Москва</v>
      </c>
      <c r="D31" s="115" t="str">
        <f t="shared" si="229"/>
        <v>Работал</v>
      </c>
      <c r="E31" s="115" t="str">
        <f t="shared" si="229"/>
        <v>Работал</v>
      </c>
      <c r="F31" s="115" t="str">
        <f t="shared" si="229"/>
        <v>Работал</v>
      </c>
      <c r="G31" s="115" t="str">
        <f t="shared" si="229"/>
        <v>Работал</v>
      </c>
      <c r="H31" s="133" t="str">
        <f t="shared" si="229"/>
        <v/>
      </c>
      <c r="I31" s="133" t="str">
        <f t="shared" si="229"/>
        <v/>
      </c>
      <c r="J31" s="115" t="str">
        <f t="shared" si="229"/>
        <v>Работал</v>
      </c>
      <c r="K31" s="115" t="str">
        <f t="shared" si="229"/>
        <v>Работал</v>
      </c>
      <c r="L31" s="115" t="str">
        <f t="shared" si="229"/>
        <v>Работал</v>
      </c>
      <c r="M31" s="115" t="str">
        <f t="shared" si="229"/>
        <v>Работал</v>
      </c>
      <c r="N31" s="115" t="str">
        <f t="shared" si="229"/>
        <v>Работал</v>
      </c>
      <c r="O31" s="133" t="str">
        <f t="shared" si="229"/>
        <v/>
      </c>
      <c r="P31" s="133" t="str">
        <f t="shared" si="229"/>
        <v/>
      </c>
      <c r="Q31" s="115" t="str">
        <f t="shared" si="229"/>
        <v>Работал</v>
      </c>
      <c r="R31" s="115" t="str">
        <f t="shared" si="229"/>
        <v>Работал</v>
      </c>
      <c r="S31" s="115" t="str">
        <f t="shared" si="229"/>
        <v>Работал</v>
      </c>
      <c r="T31" s="115" t="str">
        <f t="shared" si="229"/>
        <v>Работал</v>
      </c>
      <c r="U31" s="115" t="str">
        <f t="shared" si="229"/>
        <v>Работал</v>
      </c>
      <c r="V31" s="133" t="str">
        <f t="shared" si="229"/>
        <v/>
      </c>
      <c r="W31" s="133" t="str">
        <f t="shared" si="229"/>
        <v/>
      </c>
      <c r="X31" s="115" t="str">
        <f t="shared" si="229"/>
        <v>Работал</v>
      </c>
      <c r="Y31" s="115" t="str">
        <f t="shared" si="229"/>
        <v>Работал</v>
      </c>
      <c r="Z31" s="115" t="str">
        <f t="shared" si="229"/>
        <v>Работал</v>
      </c>
      <c r="AA31" s="115" t="str">
        <f t="shared" si="229"/>
        <v>Работал</v>
      </c>
      <c r="AB31" s="115" t="str">
        <f t="shared" si="229"/>
        <v>Работал</v>
      </c>
      <c r="AC31" s="133" t="str">
        <f t="shared" si="229"/>
        <v/>
      </c>
      <c r="AD31" s="133" t="str">
        <f t="shared" si="229"/>
        <v/>
      </c>
      <c r="AE31" s="115" t="str">
        <f t="shared" si="229"/>
        <v>Работал</v>
      </c>
      <c r="AF31" s="115" t="str">
        <f t="shared" si="229"/>
        <v>Работал</v>
      </c>
      <c r="AG31" s="115" t="str">
        <f t="shared" si="229"/>
        <v>Работал</v>
      </c>
      <c r="AH31" s="115" t="str">
        <f t="shared" si="229"/>
        <v>Работал</v>
      </c>
      <c r="AI31" s="115" t="str">
        <f t="shared" si="229"/>
        <v/>
      </c>
      <c r="AJ31" s="115" t="str">
        <f t="shared" si="229"/>
        <v/>
      </c>
    </row>
    <row r="32">
      <c r="A32" s="108">
        <v>40</v>
      </c>
      <c r="B32" s="113" t="str">
        <f>VLOOKUP($A32,Сотрудники!$A$3:$L$1202,2,0)</f>
        <v xml:space="preserve">Томских Виталий</v>
      </c>
      <c r="C32" s="113" t="str">
        <f>VLOOKUP($A32,Сотрудники!$A$3:$L$1202,8,0)</f>
        <v>Москва</v>
      </c>
      <c r="D32" s="115" t="str">
        <f t="shared" si="229"/>
        <v>Работал</v>
      </c>
      <c r="E32" s="115" t="str">
        <f t="shared" si="229"/>
        <v>Работал</v>
      </c>
      <c r="F32" s="115" t="str">
        <f t="shared" si="229"/>
        <v>Работал</v>
      </c>
      <c r="G32" s="115" t="str">
        <f t="shared" si="229"/>
        <v>Работал</v>
      </c>
      <c r="H32" s="133" t="str">
        <f t="shared" si="229"/>
        <v/>
      </c>
      <c r="I32" s="133" t="str">
        <f t="shared" si="229"/>
        <v/>
      </c>
      <c r="J32" s="115" t="str">
        <f t="shared" si="229"/>
        <v>Работал</v>
      </c>
      <c r="K32" s="115" t="str">
        <f t="shared" si="229"/>
        <v>Работал</v>
      </c>
      <c r="L32" s="115" t="str">
        <f t="shared" si="229"/>
        <v>Работал</v>
      </c>
      <c r="M32" s="115" t="str">
        <f t="shared" si="229"/>
        <v>Работал</v>
      </c>
      <c r="N32" s="115" t="str">
        <f t="shared" si="229"/>
        <v>Работал</v>
      </c>
      <c r="O32" s="133" t="str">
        <f t="shared" si="229"/>
        <v/>
      </c>
      <c r="P32" s="133" t="str">
        <f t="shared" si="229"/>
        <v/>
      </c>
      <c r="Q32" s="115" t="str">
        <f t="shared" si="229"/>
        <v>Работал</v>
      </c>
      <c r="R32" s="115" t="str">
        <f t="shared" si="229"/>
        <v>Работал</v>
      </c>
      <c r="S32" s="115" t="str">
        <f t="shared" si="229"/>
        <v>Работал</v>
      </c>
      <c r="T32" s="115" t="str">
        <f t="shared" si="229"/>
        <v>Работал</v>
      </c>
      <c r="U32" s="115" t="str">
        <f t="shared" si="229"/>
        <v>Работал</v>
      </c>
      <c r="V32" s="133" t="str">
        <f t="shared" si="229"/>
        <v/>
      </c>
      <c r="W32" s="133" t="str">
        <f t="shared" si="229"/>
        <v/>
      </c>
      <c r="X32" s="115" t="str">
        <f t="shared" si="229"/>
        <v>Работал</v>
      </c>
      <c r="Y32" s="115" t="str">
        <f t="shared" si="229"/>
        <v>Работал</v>
      </c>
      <c r="Z32" s="115" t="str">
        <f t="shared" si="229"/>
        <v>Работал</v>
      </c>
      <c r="AA32" s="115" t="str">
        <f t="shared" si="229"/>
        <v>Работал</v>
      </c>
      <c r="AB32" s="115" t="str">
        <f t="shared" si="229"/>
        <v>Работал</v>
      </c>
      <c r="AC32" s="133" t="str">
        <f t="shared" si="229"/>
        <v/>
      </c>
      <c r="AD32" s="133" t="str">
        <f t="shared" si="229"/>
        <v/>
      </c>
      <c r="AE32" s="115" t="str">
        <f t="shared" si="229"/>
        <v>Работал</v>
      </c>
      <c r="AF32" s="115" t="str">
        <f t="shared" si="229"/>
        <v>Работал</v>
      </c>
      <c r="AG32" s="115" t="str">
        <f t="shared" si="229"/>
        <v>Работал</v>
      </c>
      <c r="AH32" s="115" t="str">
        <f t="shared" si="229"/>
        <v>Работал</v>
      </c>
      <c r="AI32" s="115" t="str">
        <f t="shared" si="229"/>
        <v/>
      </c>
      <c r="AJ32" s="115" t="str">
        <f t="shared" si="229"/>
        <v/>
      </c>
    </row>
    <row r="33">
      <c r="A33" s="108">
        <v>41</v>
      </c>
      <c r="B33" s="113" t="str">
        <f>VLOOKUP($A33,Сотрудники!$A$3:$L$1202,2,0)</f>
        <v xml:space="preserve">Новиков Роман</v>
      </c>
      <c r="C33" s="113" t="str">
        <f>VLOOKUP($A33,Сотрудники!$A$3:$L$1202,8,0)</f>
        <v>Москва</v>
      </c>
      <c r="D33" s="115" t="str">
        <f t="shared" si="229"/>
        <v>Работал</v>
      </c>
      <c r="E33" s="115" t="str">
        <f t="shared" si="229"/>
        <v>Работал</v>
      </c>
      <c r="F33" s="115" t="str">
        <f t="shared" si="229"/>
        <v>Работал</v>
      </c>
      <c r="G33" s="115" t="str">
        <f t="shared" si="229"/>
        <v>Работал</v>
      </c>
      <c r="H33" s="133" t="str">
        <f t="shared" si="229"/>
        <v/>
      </c>
      <c r="I33" s="133" t="str">
        <f t="shared" si="229"/>
        <v/>
      </c>
      <c r="J33" s="115" t="str">
        <f t="shared" si="229"/>
        <v>Работал</v>
      </c>
      <c r="K33" s="115" t="str">
        <f t="shared" si="229"/>
        <v>Работал</v>
      </c>
      <c r="L33" s="115" t="str">
        <f t="shared" si="229"/>
        <v>Работал</v>
      </c>
      <c r="M33" s="115" t="str">
        <f t="shared" si="229"/>
        <v>Работал</v>
      </c>
      <c r="N33" s="115" t="str">
        <f t="shared" si="229"/>
        <v>Работал</v>
      </c>
      <c r="O33" s="133" t="str">
        <f t="shared" si="229"/>
        <v/>
      </c>
      <c r="P33" s="133" t="str">
        <f t="shared" si="229"/>
        <v/>
      </c>
      <c r="Q33" s="115" t="str">
        <f t="shared" si="229"/>
        <v>Работал</v>
      </c>
      <c r="R33" s="115" t="str">
        <f t="shared" si="229"/>
        <v>Работал</v>
      </c>
      <c r="S33" s="115" t="str">
        <f t="shared" si="229"/>
        <v>Работал</v>
      </c>
      <c r="T33" s="115" t="str">
        <f t="shared" si="229"/>
        <v>Работал</v>
      </c>
      <c r="U33" s="115" t="str">
        <f t="shared" si="229"/>
        <v>Работал</v>
      </c>
      <c r="V33" s="133" t="str">
        <f t="shared" si="229"/>
        <v/>
      </c>
      <c r="W33" s="133" t="str">
        <f t="shared" si="229"/>
        <v/>
      </c>
      <c r="X33" s="115" t="str">
        <f t="shared" si="229"/>
        <v>Работал</v>
      </c>
      <c r="Y33" s="115" t="str">
        <f t="shared" si="229"/>
        <v>Работал</v>
      </c>
      <c r="Z33" s="115" t="str">
        <f t="shared" si="229"/>
        <v>Работал</v>
      </c>
      <c r="AA33" s="115" t="str">
        <f t="shared" si="229"/>
        <v>Работал</v>
      </c>
      <c r="AB33" s="115" t="str">
        <f t="shared" si="229"/>
        <v>Работал</v>
      </c>
      <c r="AC33" s="133" t="str">
        <f t="shared" si="229"/>
        <v/>
      </c>
      <c r="AD33" s="133" t="str">
        <f t="shared" si="229"/>
        <v/>
      </c>
      <c r="AE33" s="115" t="str">
        <f t="shared" si="229"/>
        <v>Выходной</v>
      </c>
      <c r="AF33" s="115" t="str">
        <f t="shared" si="229"/>
        <v>Выходной</v>
      </c>
      <c r="AG33" s="115" t="str">
        <f t="shared" si="229"/>
        <v>Выходной</v>
      </c>
      <c r="AH33" s="115" t="str">
        <f t="shared" si="229"/>
        <v>Выходной</v>
      </c>
      <c r="AI33" s="115" t="str">
        <f t="shared" si="229"/>
        <v/>
      </c>
      <c r="AJ33" s="115" t="str">
        <f t="shared" si="229"/>
        <v/>
      </c>
    </row>
    <row r="34">
      <c r="A34" s="108">
        <v>42</v>
      </c>
      <c r="B34" s="113" t="str">
        <f>VLOOKUP($A34,Сотрудники!$A$3:$L$1202,2,0)</f>
        <v xml:space="preserve">Газизова Вероника</v>
      </c>
      <c r="C34" s="113" t="str">
        <f>VLOOKUP($A34,Сотрудники!$A$3:$L$1202,8,0)</f>
        <v>Москва</v>
      </c>
      <c r="D34" s="115" t="str">
        <f t="shared" si="229"/>
        <v>Работал</v>
      </c>
      <c r="E34" s="115" t="str">
        <f t="shared" si="229"/>
        <v>Работал</v>
      </c>
      <c r="F34" s="115" t="str">
        <f t="shared" si="229"/>
        <v>Работал</v>
      </c>
      <c r="G34" s="115" t="str">
        <f t="shared" si="229"/>
        <v>Работал</v>
      </c>
      <c r="H34" s="133" t="str">
        <f t="shared" si="229"/>
        <v/>
      </c>
      <c r="I34" s="133" t="str">
        <f t="shared" si="229"/>
        <v/>
      </c>
      <c r="J34" s="115" t="str">
        <f t="shared" si="229"/>
        <v>Работал</v>
      </c>
      <c r="K34" s="115" t="str">
        <f t="shared" si="229"/>
        <v>Работал</v>
      </c>
      <c r="L34" s="115" t="str">
        <f t="shared" si="229"/>
        <v>Работал</v>
      </c>
      <c r="M34" s="115" t="str">
        <f t="shared" si="229"/>
        <v>Работал</v>
      </c>
      <c r="N34" s="115" t="str">
        <f t="shared" si="229"/>
        <v>Работал</v>
      </c>
      <c r="O34" s="133" t="str">
        <f t="shared" si="229"/>
        <v/>
      </c>
      <c r="P34" s="133" t="str">
        <f t="shared" si="229"/>
        <v/>
      </c>
      <c r="Q34" s="115" t="str">
        <f t="shared" si="229"/>
        <v>Работал</v>
      </c>
      <c r="R34" s="115" t="str">
        <f t="shared" si="229"/>
        <v>Работал</v>
      </c>
      <c r="S34" s="115" t="str">
        <f t="shared" si="229"/>
        <v>Работал</v>
      </c>
      <c r="T34" s="115" t="str">
        <f t="shared" si="229"/>
        <v>Работал</v>
      </c>
      <c r="U34" s="115" t="str">
        <f t="shared" si="229"/>
        <v>Работал</v>
      </c>
      <c r="V34" s="133" t="str">
        <f t="shared" si="229"/>
        <v/>
      </c>
      <c r="W34" s="133" t="str">
        <f t="shared" si="229"/>
        <v/>
      </c>
      <c r="X34" s="115" t="str">
        <f t="shared" si="229"/>
        <v>Работал</v>
      </c>
      <c r="Y34" s="115" t="str">
        <f t="shared" si="229"/>
        <v>Работал</v>
      </c>
      <c r="Z34" s="115" t="str">
        <f t="shared" si="229"/>
        <v>Работал</v>
      </c>
      <c r="AA34" s="115" t="str">
        <f t="shared" si="229"/>
        <v>Работал</v>
      </c>
      <c r="AB34" s="115" t="str">
        <f t="shared" ref="AB34:AJ34" si="230">IF(ISBLANK(AB121),"",IF(AB121=0,"Выходной",IF(AB121&lt;&gt;0,"Работал","")))</f>
        <v>Работал</v>
      </c>
      <c r="AC34" s="133" t="str">
        <f t="shared" si="230"/>
        <v/>
      </c>
      <c r="AD34" s="133" t="str">
        <f t="shared" si="230"/>
        <v/>
      </c>
      <c r="AE34" s="115" t="str">
        <f t="shared" si="230"/>
        <v>Работал</v>
      </c>
      <c r="AF34" s="115" t="str">
        <f t="shared" si="230"/>
        <v>Работал</v>
      </c>
      <c r="AG34" s="115" t="str">
        <f t="shared" si="230"/>
        <v>Работал</v>
      </c>
      <c r="AH34" s="115" t="str">
        <f t="shared" si="230"/>
        <v>Работал</v>
      </c>
      <c r="AI34" s="115" t="str">
        <f t="shared" si="230"/>
        <v/>
      </c>
      <c r="AJ34" s="115" t="str">
        <f t="shared" si="230"/>
        <v/>
      </c>
    </row>
    <row r="35">
      <c r="A35" s="108">
        <v>43</v>
      </c>
      <c r="B35" s="113" t="str">
        <f>VLOOKUP($A35,Сотрудники!$A$3:$L$1202,2,0)</f>
        <v xml:space="preserve">Титова Наталия</v>
      </c>
      <c r="C35" s="113" t="str">
        <f>VLOOKUP($A35,Сотрудники!$A$3:$L$1202,8,0)</f>
        <v>Москва</v>
      </c>
      <c r="D35" s="115" t="str">
        <f t="shared" si="229"/>
        <v>Работал</v>
      </c>
      <c r="E35" s="115" t="str">
        <f t="shared" si="229"/>
        <v>Работал</v>
      </c>
      <c r="F35" s="115" t="str">
        <f t="shared" si="229"/>
        <v>Работал</v>
      </c>
      <c r="G35" s="115" t="str">
        <f t="shared" si="229"/>
        <v>Работал</v>
      </c>
      <c r="H35" s="133" t="str">
        <f t="shared" si="229"/>
        <v/>
      </c>
      <c r="I35" s="133" t="str">
        <f t="shared" si="229"/>
        <v/>
      </c>
      <c r="J35" s="115" t="str">
        <f t="shared" si="229"/>
        <v>Работал</v>
      </c>
      <c r="K35" s="115" t="str">
        <f t="shared" si="229"/>
        <v>Работал</v>
      </c>
      <c r="L35" s="115" t="str">
        <f t="shared" si="229"/>
        <v>Работал</v>
      </c>
      <c r="M35" s="115" t="str">
        <f t="shared" si="229"/>
        <v>Работал</v>
      </c>
      <c r="N35" s="115" t="str">
        <f t="shared" si="229"/>
        <v>Работал</v>
      </c>
      <c r="O35" s="133" t="str">
        <f t="shared" si="229"/>
        <v/>
      </c>
      <c r="P35" s="133" t="str">
        <f t="shared" si="229"/>
        <v/>
      </c>
      <c r="Q35" s="115" t="str">
        <f t="shared" si="229"/>
        <v>Работал</v>
      </c>
      <c r="R35" s="115" t="str">
        <f t="shared" si="229"/>
        <v>Работал</v>
      </c>
      <c r="S35" s="115" t="str">
        <f t="shared" si="229"/>
        <v>Работал</v>
      </c>
      <c r="T35" s="115" t="str">
        <f t="shared" si="229"/>
        <v>Работал</v>
      </c>
      <c r="U35" s="115" t="str">
        <f t="shared" si="229"/>
        <v>Работал</v>
      </c>
      <c r="V35" s="133" t="str">
        <f t="shared" si="229"/>
        <v/>
      </c>
      <c r="W35" s="133" t="str">
        <f t="shared" si="229"/>
        <v/>
      </c>
      <c r="X35" s="115" t="str">
        <f t="shared" si="229"/>
        <v>Работал</v>
      </c>
      <c r="Y35" s="115" t="str">
        <f t="shared" si="229"/>
        <v>Работал</v>
      </c>
      <c r="Z35" s="115" t="str">
        <f t="shared" si="229"/>
        <v>Работал</v>
      </c>
      <c r="AA35" s="115" t="str">
        <f t="shared" si="229"/>
        <v>Работал</v>
      </c>
      <c r="AB35" s="115" t="str">
        <f t="shared" si="229"/>
        <v>Работал</v>
      </c>
      <c r="AC35" s="133" t="str">
        <f t="shared" si="229"/>
        <v/>
      </c>
      <c r="AD35" s="133" t="str">
        <f t="shared" si="229"/>
        <v/>
      </c>
      <c r="AE35" s="115" t="str">
        <f t="shared" si="229"/>
        <v>Работал</v>
      </c>
      <c r="AF35" s="115" t="str">
        <f t="shared" si="229"/>
        <v>Работал</v>
      </c>
      <c r="AG35" s="115" t="str">
        <f t="shared" si="229"/>
        <v>Работал</v>
      </c>
      <c r="AH35" s="115" t="str">
        <f t="shared" si="229"/>
        <v>Работал</v>
      </c>
      <c r="AI35" s="115" t="str">
        <f t="shared" si="229"/>
        <v/>
      </c>
      <c r="AJ35" s="115" t="str">
        <f t="shared" si="229"/>
        <v/>
      </c>
    </row>
    <row r="36">
      <c r="A36" s="108">
        <v>44</v>
      </c>
      <c r="B36" s="113" t="str">
        <f>VLOOKUP($A36,Сотрудники!$A$3:$L$1202,2,0)</f>
        <v xml:space="preserve">Роман Иван</v>
      </c>
      <c r="C36" s="113" t="str">
        <f>VLOOKUP($A36,Сотрудники!$A$3:$L$1202,8,0)</f>
        <v>Москва</v>
      </c>
      <c r="D36" s="115" t="str">
        <f t="shared" si="229"/>
        <v>Работал</v>
      </c>
      <c r="E36" s="115" t="str">
        <f t="shared" si="229"/>
        <v>Работал</v>
      </c>
      <c r="F36" s="115" t="str">
        <f t="shared" si="229"/>
        <v>Работал</v>
      </c>
      <c r="G36" s="115" t="str">
        <f t="shared" si="229"/>
        <v>Работал</v>
      </c>
      <c r="H36" s="133" t="str">
        <f t="shared" si="229"/>
        <v/>
      </c>
      <c r="I36" s="133" t="str">
        <f t="shared" si="229"/>
        <v/>
      </c>
      <c r="J36" s="115" t="str">
        <f t="shared" si="229"/>
        <v>Работал</v>
      </c>
      <c r="K36" s="115" t="str">
        <f t="shared" si="229"/>
        <v>Работал</v>
      </c>
      <c r="L36" s="115" t="str">
        <f t="shared" si="229"/>
        <v>Работал</v>
      </c>
      <c r="M36" s="115" t="str">
        <f t="shared" si="229"/>
        <v>Работал</v>
      </c>
      <c r="N36" s="115" t="str">
        <f t="shared" si="229"/>
        <v>Работал</v>
      </c>
      <c r="O36" s="133" t="str">
        <f t="shared" si="229"/>
        <v/>
      </c>
      <c r="P36" s="133" t="str">
        <f t="shared" si="229"/>
        <v/>
      </c>
      <c r="Q36" s="115" t="str">
        <f t="shared" si="229"/>
        <v>Работал</v>
      </c>
      <c r="R36" s="115" t="str">
        <f t="shared" si="229"/>
        <v>Работал</v>
      </c>
      <c r="S36" s="115" t="str">
        <f t="shared" si="229"/>
        <v>Работал</v>
      </c>
      <c r="T36" s="115" t="str">
        <f t="shared" si="229"/>
        <v>Работал</v>
      </c>
      <c r="U36" s="115" t="str">
        <f t="shared" si="229"/>
        <v>Работал</v>
      </c>
      <c r="V36" s="133" t="str">
        <f t="shared" si="229"/>
        <v/>
      </c>
      <c r="W36" s="133" t="str">
        <f t="shared" si="229"/>
        <v/>
      </c>
      <c r="X36" s="115" t="str">
        <f t="shared" si="229"/>
        <v>Работал</v>
      </c>
      <c r="Y36" s="115" t="str">
        <f t="shared" si="229"/>
        <v>Работал</v>
      </c>
      <c r="Z36" s="115" t="str">
        <f t="shared" si="229"/>
        <v>Работал</v>
      </c>
      <c r="AA36" s="115" t="str">
        <f t="shared" si="229"/>
        <v>Работал</v>
      </c>
      <c r="AB36" s="115" t="str">
        <f t="shared" si="229"/>
        <v>Работал</v>
      </c>
      <c r="AC36" s="133" t="str">
        <f t="shared" si="229"/>
        <v/>
      </c>
      <c r="AD36" s="133" t="str">
        <f t="shared" si="229"/>
        <v/>
      </c>
      <c r="AE36" s="115" t="str">
        <f t="shared" si="229"/>
        <v>Работал</v>
      </c>
      <c r="AF36" s="115" t="str">
        <f t="shared" si="229"/>
        <v>Работал</v>
      </c>
      <c r="AG36" s="115" t="str">
        <f t="shared" si="229"/>
        <v>Работал</v>
      </c>
      <c r="AH36" s="115" t="str">
        <f t="shared" si="229"/>
        <v>Работал</v>
      </c>
      <c r="AI36" s="115" t="str">
        <f t="shared" si="229"/>
        <v/>
      </c>
      <c r="AJ36" s="115" t="str">
        <f t="shared" si="229"/>
        <v/>
      </c>
    </row>
    <row r="37">
      <c r="A37" s="108">
        <v>45</v>
      </c>
      <c r="B37" s="113" t="str">
        <f>VLOOKUP($A37,Сотрудники!$A$3:$L$1202,2,0)</f>
        <v xml:space="preserve">Волошина Виктория</v>
      </c>
      <c r="C37" s="113" t="str">
        <f>VLOOKUP($A37,Сотрудники!$A$3:$L$1202,8,0)</f>
        <v>Москва</v>
      </c>
      <c r="D37" s="115" t="str">
        <f t="shared" si="229"/>
        <v>Работал</v>
      </c>
      <c r="E37" s="115" t="str">
        <f t="shared" si="229"/>
        <v>Работал</v>
      </c>
      <c r="F37" s="115" t="str">
        <f t="shared" si="229"/>
        <v>Работал</v>
      </c>
      <c r="G37" s="115" t="str">
        <f t="shared" si="229"/>
        <v>Работал</v>
      </c>
      <c r="H37" s="133" t="str">
        <f t="shared" si="229"/>
        <v/>
      </c>
      <c r="I37" s="133" t="str">
        <f t="shared" si="229"/>
        <v/>
      </c>
      <c r="J37" s="115" t="str">
        <f t="shared" si="229"/>
        <v>Работал</v>
      </c>
      <c r="K37" s="115" t="str">
        <f t="shared" si="229"/>
        <v>Работал</v>
      </c>
      <c r="L37" s="115" t="str">
        <f t="shared" si="229"/>
        <v>Работал</v>
      </c>
      <c r="M37" s="115" t="str">
        <f t="shared" si="229"/>
        <v>Работал</v>
      </c>
      <c r="N37" s="115" t="str">
        <f t="shared" si="229"/>
        <v>Работал</v>
      </c>
      <c r="O37" s="133" t="str">
        <f t="shared" si="229"/>
        <v/>
      </c>
      <c r="P37" s="133" t="str">
        <f t="shared" si="229"/>
        <v/>
      </c>
      <c r="Q37" s="115" t="str">
        <f t="shared" si="229"/>
        <v>Работал</v>
      </c>
      <c r="R37" s="115" t="str">
        <f t="shared" si="229"/>
        <v>Работал</v>
      </c>
      <c r="S37" s="115" t="str">
        <f t="shared" si="229"/>
        <v>Работал</v>
      </c>
      <c r="T37" s="115" t="str">
        <f t="shared" si="229"/>
        <v>Работал</v>
      </c>
      <c r="U37" s="115" t="str">
        <f t="shared" si="229"/>
        <v>Работал</v>
      </c>
      <c r="V37" s="133" t="str">
        <f t="shared" si="229"/>
        <v/>
      </c>
      <c r="W37" s="133" t="str">
        <f t="shared" si="229"/>
        <v/>
      </c>
      <c r="X37" s="115" t="str">
        <f t="shared" si="229"/>
        <v>Работал</v>
      </c>
      <c r="Y37" s="115" t="str">
        <f t="shared" si="229"/>
        <v>Работал</v>
      </c>
      <c r="Z37" s="115" t="str">
        <f t="shared" si="229"/>
        <v>Работал</v>
      </c>
      <c r="AA37" s="115" t="str">
        <f t="shared" si="229"/>
        <v>Работал</v>
      </c>
      <c r="AB37" s="115" t="str">
        <f t="shared" si="229"/>
        <v>Работал</v>
      </c>
      <c r="AC37" s="133" t="str">
        <f t="shared" si="229"/>
        <v/>
      </c>
      <c r="AD37" s="133" t="str">
        <f t="shared" si="229"/>
        <v/>
      </c>
      <c r="AE37" s="115" t="str">
        <f t="shared" si="229"/>
        <v>Выходной</v>
      </c>
      <c r="AF37" s="115" t="str">
        <f t="shared" si="229"/>
        <v>Выходной</v>
      </c>
      <c r="AG37" s="115" t="str">
        <f t="shared" si="229"/>
        <v>Выходной</v>
      </c>
      <c r="AH37" s="115" t="str">
        <f t="shared" si="229"/>
        <v>Выходной</v>
      </c>
      <c r="AI37" s="115" t="str">
        <f t="shared" si="229"/>
        <v/>
      </c>
      <c r="AJ37" s="115" t="str">
        <f t="shared" si="229"/>
        <v/>
      </c>
    </row>
    <row r="38">
      <c r="A38" s="108">
        <v>46</v>
      </c>
      <c r="B38" s="113" t="str">
        <f>VLOOKUP($A38,Сотрудники!$A$3:$L$1202,2,0)</f>
        <v xml:space="preserve">Мельников Александр</v>
      </c>
      <c r="C38" s="113" t="str">
        <f>VLOOKUP($A38,Сотрудники!$A$3:$L$1202,8,0)</f>
        <v>Екатеринбург</v>
      </c>
      <c r="D38" s="115" t="str">
        <f t="shared" si="229"/>
        <v>Работал</v>
      </c>
      <c r="E38" s="115" t="str">
        <f t="shared" si="229"/>
        <v>Работал</v>
      </c>
      <c r="F38" s="115" t="str">
        <f t="shared" si="229"/>
        <v>Выходной</v>
      </c>
      <c r="G38" s="115" t="str">
        <f t="shared" si="229"/>
        <v>Выходной</v>
      </c>
      <c r="H38" s="133" t="str">
        <f t="shared" si="229"/>
        <v>Выходной</v>
      </c>
      <c r="I38" s="133" t="str">
        <f t="shared" si="229"/>
        <v>Выходной</v>
      </c>
      <c r="J38" s="115" t="str">
        <f t="shared" si="229"/>
        <v>Выходной</v>
      </c>
      <c r="K38" s="115" t="str">
        <f t="shared" si="229"/>
        <v>Выходной</v>
      </c>
      <c r="L38" s="115" t="str">
        <f t="shared" si="229"/>
        <v>Выходной</v>
      </c>
      <c r="M38" s="115" t="str">
        <f t="shared" si="229"/>
        <v>Выходной</v>
      </c>
      <c r="N38" s="115" t="str">
        <f t="shared" si="229"/>
        <v>Работал</v>
      </c>
      <c r="O38" s="133" t="str">
        <f t="shared" si="229"/>
        <v/>
      </c>
      <c r="P38" s="133" t="str">
        <f t="shared" si="229"/>
        <v/>
      </c>
      <c r="Q38" s="115" t="str">
        <f t="shared" si="229"/>
        <v>Работал</v>
      </c>
      <c r="R38" s="115" t="str">
        <f t="shared" si="229"/>
        <v>Работал</v>
      </c>
      <c r="S38" s="115" t="str">
        <f t="shared" si="229"/>
        <v>Работал</v>
      </c>
      <c r="T38" s="115" t="str">
        <f t="shared" si="229"/>
        <v>Работал</v>
      </c>
      <c r="U38" s="115" t="str">
        <f t="shared" si="229"/>
        <v>Работал</v>
      </c>
      <c r="V38" s="133" t="str">
        <f t="shared" si="229"/>
        <v/>
      </c>
      <c r="W38" s="133" t="str">
        <f t="shared" si="229"/>
        <v/>
      </c>
      <c r="X38" s="115" t="str">
        <f t="shared" si="229"/>
        <v>Работал</v>
      </c>
      <c r="Y38" s="115" t="str">
        <f t="shared" si="229"/>
        <v>Работал</v>
      </c>
      <c r="Z38" s="115" t="str">
        <f t="shared" si="229"/>
        <v>Работал</v>
      </c>
      <c r="AA38" s="115" t="str">
        <f t="shared" si="229"/>
        <v>Работал</v>
      </c>
      <c r="AB38" s="115" t="str">
        <f t="shared" si="229"/>
        <v>Работал</v>
      </c>
      <c r="AC38" s="133" t="str">
        <f t="shared" si="229"/>
        <v/>
      </c>
      <c r="AD38" s="133" t="str">
        <f t="shared" si="229"/>
        <v/>
      </c>
      <c r="AE38" s="115" t="str">
        <f t="shared" si="229"/>
        <v>Работал</v>
      </c>
      <c r="AF38" s="115" t="str">
        <f t="shared" si="229"/>
        <v>Работал</v>
      </c>
      <c r="AG38" s="115" t="str">
        <f t="shared" si="229"/>
        <v>Работал</v>
      </c>
      <c r="AH38" s="115" t="str">
        <f t="shared" si="229"/>
        <v>Работал</v>
      </c>
      <c r="AI38" s="115" t="str">
        <f t="shared" si="229"/>
        <v/>
      </c>
      <c r="AJ38" s="115" t="str">
        <f t="shared" si="229"/>
        <v/>
      </c>
    </row>
    <row r="39">
      <c r="A39" s="108">
        <v>48</v>
      </c>
      <c r="B39" s="113" t="str">
        <f>VLOOKUP($A39,Сотрудники!$A$3:$L$1202,2,0)</f>
        <v xml:space="preserve">Ромашкин Никита</v>
      </c>
      <c r="C39" s="113" t="str">
        <f>VLOOKUP($A39,Сотрудники!$A$3:$L$1202,8,0)</f>
        <v>Барнаул</v>
      </c>
      <c r="D39" s="115" t="str">
        <f t="shared" si="229"/>
        <v>Работал</v>
      </c>
      <c r="E39" s="115" t="str">
        <f t="shared" si="229"/>
        <v>Работал</v>
      </c>
      <c r="F39" s="115" t="str">
        <f t="shared" si="229"/>
        <v>Работал</v>
      </c>
      <c r="G39" s="115" t="str">
        <f t="shared" si="229"/>
        <v>Работал</v>
      </c>
      <c r="H39" s="133" t="str">
        <f t="shared" si="229"/>
        <v/>
      </c>
      <c r="I39" s="133" t="str">
        <f t="shared" si="229"/>
        <v/>
      </c>
      <c r="J39" s="115" t="str">
        <f t="shared" si="229"/>
        <v>Работал</v>
      </c>
      <c r="K39" s="115" t="str">
        <f t="shared" si="229"/>
        <v>Работал</v>
      </c>
      <c r="L39" s="115" t="str">
        <f t="shared" si="229"/>
        <v>Работал</v>
      </c>
      <c r="M39" s="115" t="str">
        <f t="shared" si="229"/>
        <v>Работал</v>
      </c>
      <c r="N39" s="115" t="str">
        <f t="shared" si="229"/>
        <v>Работал</v>
      </c>
      <c r="O39" s="133" t="str">
        <f t="shared" si="229"/>
        <v/>
      </c>
      <c r="P39" s="133" t="str">
        <f t="shared" si="229"/>
        <v/>
      </c>
      <c r="Q39" s="115" t="str">
        <f t="shared" si="229"/>
        <v>Работал</v>
      </c>
      <c r="R39" s="115" t="str">
        <f t="shared" si="229"/>
        <v>Работал</v>
      </c>
      <c r="S39" s="115" t="str">
        <f t="shared" si="229"/>
        <v>Работал</v>
      </c>
      <c r="T39" s="115" t="str">
        <f t="shared" si="229"/>
        <v>Работал</v>
      </c>
      <c r="U39" s="115" t="str">
        <f t="shared" si="229"/>
        <v>Работал</v>
      </c>
      <c r="V39" s="133" t="str">
        <f t="shared" si="229"/>
        <v/>
      </c>
      <c r="W39" s="133" t="str">
        <f t="shared" si="229"/>
        <v/>
      </c>
      <c r="X39" s="115" t="str">
        <f t="shared" si="229"/>
        <v>Работал</v>
      </c>
      <c r="Y39" s="115" t="str">
        <f t="shared" si="229"/>
        <v>Работал</v>
      </c>
      <c r="Z39" s="115" t="str">
        <f t="shared" si="229"/>
        <v>Работал</v>
      </c>
      <c r="AA39" s="115" t="str">
        <f t="shared" si="229"/>
        <v>Работал</v>
      </c>
      <c r="AB39" s="115" t="str">
        <f t="shared" si="229"/>
        <v>Работал</v>
      </c>
      <c r="AC39" s="133" t="str">
        <f t="shared" si="229"/>
        <v/>
      </c>
      <c r="AD39" s="133" t="str">
        <f t="shared" si="229"/>
        <v/>
      </c>
      <c r="AE39" s="115" t="str">
        <f t="shared" si="229"/>
        <v>Работал</v>
      </c>
      <c r="AF39" s="115" t="str">
        <f t="shared" si="229"/>
        <v>Работал</v>
      </c>
      <c r="AG39" s="115" t="str">
        <f t="shared" si="229"/>
        <v>Работал</v>
      </c>
      <c r="AH39" s="115" t="str">
        <f t="shared" si="229"/>
        <v>Работал</v>
      </c>
      <c r="AI39" s="115" t="str">
        <f t="shared" si="229"/>
        <v/>
      </c>
      <c r="AJ39" s="115" t="str">
        <f t="shared" si="229"/>
        <v/>
      </c>
    </row>
    <row r="40">
      <c r="A40" s="108">
        <v>50</v>
      </c>
      <c r="B40" s="113" t="str">
        <f>VLOOKUP($A40,Сотрудники!$A$3:$L$1202,2,0)</f>
        <v xml:space="preserve">Жарницкий Давид</v>
      </c>
      <c r="C40" s="113" t="str">
        <f>VLOOKUP($A40,Сотрудники!$A$3:$L$1202,8,0)</f>
        <v>СПБ</v>
      </c>
      <c r="D40" s="115" t="str">
        <f t="shared" si="229"/>
        <v>Работал</v>
      </c>
      <c r="E40" s="115" t="str">
        <f t="shared" si="229"/>
        <v>Работал</v>
      </c>
      <c r="F40" s="115" t="str">
        <f t="shared" si="229"/>
        <v>Работал</v>
      </c>
      <c r="G40" s="115" t="str">
        <f t="shared" si="229"/>
        <v>Работал</v>
      </c>
      <c r="H40" s="133" t="str">
        <f t="shared" si="229"/>
        <v>Работал</v>
      </c>
      <c r="I40" s="133" t="str">
        <f t="shared" si="229"/>
        <v/>
      </c>
      <c r="J40" s="115" t="str">
        <f t="shared" si="229"/>
        <v>Работал</v>
      </c>
      <c r="K40" s="115" t="str">
        <f t="shared" si="229"/>
        <v>Работал</v>
      </c>
      <c r="L40" s="115" t="str">
        <f t="shared" si="229"/>
        <v>Работал</v>
      </c>
      <c r="M40" s="115" t="str">
        <f t="shared" si="229"/>
        <v>Работал</v>
      </c>
      <c r="N40" s="115" t="str">
        <f t="shared" si="229"/>
        <v>Работал</v>
      </c>
      <c r="O40" s="133" t="str">
        <f t="shared" si="229"/>
        <v/>
      </c>
      <c r="P40" s="133" t="str">
        <f t="shared" si="229"/>
        <v/>
      </c>
      <c r="Q40" s="115" t="str">
        <f t="shared" si="229"/>
        <v>Работал</v>
      </c>
      <c r="R40" s="115" t="str">
        <f t="shared" si="229"/>
        <v>Работал</v>
      </c>
      <c r="S40" s="115" t="str">
        <f t="shared" si="229"/>
        <v>Работал</v>
      </c>
      <c r="T40" s="115" t="str">
        <f t="shared" si="229"/>
        <v>Работал</v>
      </c>
      <c r="U40" s="115" t="str">
        <f t="shared" si="229"/>
        <v>Работал</v>
      </c>
      <c r="V40" s="133" t="str">
        <f t="shared" si="229"/>
        <v/>
      </c>
      <c r="W40" s="133" t="str">
        <f t="shared" si="229"/>
        <v/>
      </c>
      <c r="X40" s="115" t="str">
        <f t="shared" si="229"/>
        <v>Работал</v>
      </c>
      <c r="Y40" s="115" t="str">
        <f t="shared" si="229"/>
        <v>Работал</v>
      </c>
      <c r="Z40" s="115" t="str">
        <f t="shared" si="229"/>
        <v>Работал</v>
      </c>
      <c r="AA40" s="115" t="str">
        <f t="shared" si="229"/>
        <v>Работал</v>
      </c>
      <c r="AB40" s="115" t="str">
        <f t="shared" si="229"/>
        <v>Работал</v>
      </c>
      <c r="AC40" s="133" t="str">
        <f t="shared" si="229"/>
        <v/>
      </c>
      <c r="AD40" s="133" t="str">
        <f t="shared" si="229"/>
        <v/>
      </c>
      <c r="AE40" s="115" t="str">
        <f t="shared" si="229"/>
        <v>Работал</v>
      </c>
      <c r="AF40" s="115" t="str">
        <f t="shared" si="229"/>
        <v>Работал</v>
      </c>
      <c r="AG40" s="115" t="str">
        <f t="shared" si="229"/>
        <v>Работал</v>
      </c>
      <c r="AH40" s="115" t="str">
        <f t="shared" si="229"/>
        <v>Работал</v>
      </c>
      <c r="AI40" s="115" t="str">
        <f t="shared" si="229"/>
        <v/>
      </c>
      <c r="AJ40" s="115" t="str">
        <f t="shared" si="229"/>
        <v/>
      </c>
    </row>
    <row r="41">
      <c r="A41" s="108">
        <v>51</v>
      </c>
      <c r="B41" s="113" t="str">
        <f>VLOOKUP($A41,Сотрудники!$A$3:$L$1202,2,0)</f>
        <v xml:space="preserve">Колмогорова Анна</v>
      </c>
      <c r="C41" s="113" t="str">
        <f>VLOOKUP($A41,Сотрудники!$A$3:$L$1202,8,0)</f>
        <v>Краснодар</v>
      </c>
      <c r="D41" s="115" t="str">
        <f t="shared" si="229"/>
        <v>Работал</v>
      </c>
      <c r="E41" s="115" t="str">
        <f t="shared" si="229"/>
        <v>Работал</v>
      </c>
      <c r="F41" s="115" t="str">
        <f t="shared" si="229"/>
        <v>Работал</v>
      </c>
      <c r="G41" s="115" t="str">
        <f t="shared" si="229"/>
        <v>Работал</v>
      </c>
      <c r="H41" s="133" t="str">
        <f t="shared" si="229"/>
        <v/>
      </c>
      <c r="I41" s="133" t="str">
        <f t="shared" si="229"/>
        <v/>
      </c>
      <c r="J41" s="115" t="str">
        <f t="shared" si="229"/>
        <v>Работал</v>
      </c>
      <c r="K41" s="115" t="str">
        <f t="shared" si="229"/>
        <v>Работал</v>
      </c>
      <c r="L41" s="115" t="str">
        <f t="shared" si="229"/>
        <v>Работал</v>
      </c>
      <c r="M41" s="115" t="str">
        <f t="shared" si="229"/>
        <v>Работал</v>
      </c>
      <c r="N41" s="115" t="str">
        <f t="shared" si="229"/>
        <v>Работал</v>
      </c>
      <c r="O41" s="133" t="str">
        <f t="shared" si="229"/>
        <v/>
      </c>
      <c r="P41" s="133" t="str">
        <f t="shared" si="229"/>
        <v/>
      </c>
      <c r="Q41" s="115" t="str">
        <f t="shared" si="229"/>
        <v>Работал</v>
      </c>
      <c r="R41" s="115" t="str">
        <f t="shared" si="229"/>
        <v>Работал</v>
      </c>
      <c r="S41" s="115" t="str">
        <f t="shared" si="229"/>
        <v>Работал</v>
      </c>
      <c r="T41" s="115" t="str">
        <f t="shared" si="229"/>
        <v>Работал</v>
      </c>
      <c r="U41" s="115" t="str">
        <f t="shared" si="229"/>
        <v>Работал</v>
      </c>
      <c r="V41" s="133" t="str">
        <f t="shared" si="229"/>
        <v/>
      </c>
      <c r="W41" s="133" t="str">
        <f t="shared" si="229"/>
        <v/>
      </c>
      <c r="X41" s="115" t="str">
        <f t="shared" si="229"/>
        <v>Работал</v>
      </c>
      <c r="Y41" s="115" t="str">
        <f t="shared" si="229"/>
        <v>Работал</v>
      </c>
      <c r="Z41" s="115" t="str">
        <f t="shared" si="229"/>
        <v>Работал</v>
      </c>
      <c r="AA41" s="115" t="str">
        <f t="shared" si="229"/>
        <v>Работал</v>
      </c>
      <c r="AB41" s="115" t="str">
        <f t="shared" ref="AB41:AJ48" si="231">IF(ISBLANK(AB128),"",IF(AB128=0,"Выходной",IF(AB128&lt;&gt;0,"Работал","")))</f>
        <v>Работал</v>
      </c>
      <c r="AC41" s="133" t="str">
        <f t="shared" si="231"/>
        <v/>
      </c>
      <c r="AD41" s="133" t="str">
        <f t="shared" si="231"/>
        <v/>
      </c>
      <c r="AE41" s="115" t="str">
        <f t="shared" si="231"/>
        <v>Работал</v>
      </c>
      <c r="AF41" s="115" t="str">
        <f t="shared" si="231"/>
        <v>Работал</v>
      </c>
      <c r="AG41" s="115" t="str">
        <f t="shared" si="231"/>
        <v>Работал</v>
      </c>
      <c r="AH41" s="115" t="str">
        <f t="shared" si="231"/>
        <v>Работал</v>
      </c>
      <c r="AI41" s="115"/>
      <c r="AJ41" s="115"/>
    </row>
    <row r="42">
      <c r="A42" s="108">
        <v>53</v>
      </c>
      <c r="B42" s="113" t="str">
        <f>VLOOKUP($A42,Сотрудники!$A$3:$L$1202,2,0)</f>
        <v xml:space="preserve">Скаржинский Тимур</v>
      </c>
      <c r="C42" s="113" t="str">
        <f>VLOOKUP($A42,Сотрудники!$A$3:$L$1202,8,0)</f>
        <v>Москва</v>
      </c>
      <c r="D42" s="115" t="str">
        <f t="shared" si="229"/>
        <v>Работал</v>
      </c>
      <c r="E42" s="115" t="str">
        <f t="shared" si="229"/>
        <v>Работал</v>
      </c>
      <c r="F42" s="115" t="str">
        <f t="shared" si="229"/>
        <v>Работал</v>
      </c>
      <c r="G42" s="115" t="str">
        <f t="shared" si="229"/>
        <v>Работал</v>
      </c>
      <c r="H42" s="133" t="str">
        <f t="shared" si="229"/>
        <v/>
      </c>
      <c r="I42" s="133" t="str">
        <f t="shared" si="229"/>
        <v/>
      </c>
      <c r="J42" s="115" t="str">
        <f t="shared" si="229"/>
        <v>Работал</v>
      </c>
      <c r="K42" s="115" t="str">
        <f t="shared" si="229"/>
        <v>Работал</v>
      </c>
      <c r="L42" s="115" t="str">
        <f t="shared" si="229"/>
        <v>Работал</v>
      </c>
      <c r="M42" s="115" t="str">
        <f t="shared" si="229"/>
        <v>Работал</v>
      </c>
      <c r="N42" s="115" t="str">
        <f t="shared" si="229"/>
        <v>Работал</v>
      </c>
      <c r="O42" s="133" t="str">
        <f t="shared" si="229"/>
        <v/>
      </c>
      <c r="P42" s="133" t="str">
        <f t="shared" si="229"/>
        <v/>
      </c>
      <c r="Q42" s="115" t="str">
        <f t="shared" si="229"/>
        <v>Работал</v>
      </c>
      <c r="R42" s="115" t="str">
        <f t="shared" si="229"/>
        <v>Работал</v>
      </c>
      <c r="S42" s="115" t="str">
        <f t="shared" si="229"/>
        <v>Работал</v>
      </c>
      <c r="T42" s="115" t="str">
        <f t="shared" si="229"/>
        <v>Работал</v>
      </c>
      <c r="U42" s="115" t="str">
        <f t="shared" si="229"/>
        <v>Работал</v>
      </c>
      <c r="V42" s="133" t="str">
        <f t="shared" si="229"/>
        <v/>
      </c>
      <c r="W42" s="133" t="str">
        <f t="shared" si="229"/>
        <v/>
      </c>
      <c r="X42" s="115" t="str">
        <f t="shared" si="229"/>
        <v>Работал</v>
      </c>
      <c r="Y42" s="115" t="str">
        <f t="shared" si="229"/>
        <v>Работал</v>
      </c>
      <c r="Z42" s="115" t="str">
        <f t="shared" si="229"/>
        <v>Работал</v>
      </c>
      <c r="AA42" s="115" t="str">
        <f t="shared" si="229"/>
        <v>Работал</v>
      </c>
      <c r="AB42" s="115" t="str">
        <f t="shared" si="231"/>
        <v>Работал</v>
      </c>
      <c r="AC42" s="133" t="str">
        <f t="shared" si="231"/>
        <v/>
      </c>
      <c r="AD42" s="133" t="str">
        <f t="shared" si="231"/>
        <v/>
      </c>
      <c r="AE42" s="115" t="str">
        <f t="shared" si="231"/>
        <v>Работал</v>
      </c>
      <c r="AF42" s="115" t="str">
        <f t="shared" si="231"/>
        <v>Работал</v>
      </c>
      <c r="AG42" s="115" t="str">
        <f t="shared" si="231"/>
        <v>Работал</v>
      </c>
      <c r="AH42" s="115" t="str">
        <f t="shared" si="231"/>
        <v>Работал</v>
      </c>
      <c r="AI42" s="115" t="str">
        <f t="shared" si="231"/>
        <v/>
      </c>
      <c r="AJ42" s="115" t="str">
        <f t="shared" si="231"/>
        <v/>
      </c>
    </row>
    <row r="43">
      <c r="A43" s="108">
        <v>54</v>
      </c>
      <c r="B43" s="113" t="str">
        <f>VLOOKUP($A43,Сотрудники!$A$3:$L$1202,2,0)</f>
        <v xml:space="preserve">Закрацкий Станислав</v>
      </c>
      <c r="C43" s="113" t="str">
        <f>VLOOKUP($A43,Сотрудники!$A$3:$L$1202,8,0)</f>
        <v>Москва</v>
      </c>
      <c r="D43" s="115" t="str">
        <f t="shared" si="229"/>
        <v>Работал</v>
      </c>
      <c r="E43" s="115" t="str">
        <f t="shared" si="229"/>
        <v>Работал</v>
      </c>
      <c r="F43" s="115" t="str">
        <f t="shared" si="229"/>
        <v>Работал</v>
      </c>
      <c r="G43" s="115" t="str">
        <f t="shared" si="229"/>
        <v>Работал</v>
      </c>
      <c r="H43" s="133" t="str">
        <f t="shared" si="229"/>
        <v/>
      </c>
      <c r="I43" s="133" t="str">
        <f t="shared" si="229"/>
        <v/>
      </c>
      <c r="J43" s="115" t="str">
        <f t="shared" si="229"/>
        <v>Работал</v>
      </c>
      <c r="K43" s="115" t="str">
        <f t="shared" si="229"/>
        <v>Работал</v>
      </c>
      <c r="L43" s="115" t="str">
        <f t="shared" si="229"/>
        <v>Работал</v>
      </c>
      <c r="M43" s="115" t="str">
        <f t="shared" si="229"/>
        <v>Работал</v>
      </c>
      <c r="N43" s="115" t="str">
        <f t="shared" si="229"/>
        <v>Работал</v>
      </c>
      <c r="O43" s="133" t="str">
        <f t="shared" si="229"/>
        <v/>
      </c>
      <c r="P43" s="133" t="str">
        <f t="shared" si="229"/>
        <v/>
      </c>
      <c r="Q43" s="115" t="str">
        <f t="shared" si="229"/>
        <v>Работал</v>
      </c>
      <c r="R43" s="115" t="str">
        <f t="shared" si="229"/>
        <v>Работал</v>
      </c>
      <c r="S43" s="115" t="str">
        <f t="shared" si="229"/>
        <v>Работал</v>
      </c>
      <c r="T43" s="115" t="str">
        <f t="shared" si="229"/>
        <v>Работал</v>
      </c>
      <c r="U43" s="115" t="str">
        <f t="shared" si="229"/>
        <v>Работал</v>
      </c>
      <c r="V43" s="133" t="str">
        <f t="shared" si="229"/>
        <v/>
      </c>
      <c r="W43" s="133" t="str">
        <f t="shared" si="229"/>
        <v/>
      </c>
      <c r="X43" s="115" t="str">
        <f t="shared" si="229"/>
        <v>Работал</v>
      </c>
      <c r="Y43" s="115" t="str">
        <f t="shared" si="229"/>
        <v>Работал</v>
      </c>
      <c r="Z43" s="115" t="str">
        <f t="shared" si="229"/>
        <v>Работал</v>
      </c>
      <c r="AA43" s="115" t="str">
        <f t="shared" si="229"/>
        <v>Работал</v>
      </c>
      <c r="AB43" s="115" t="str">
        <f t="shared" si="231"/>
        <v>Работал</v>
      </c>
      <c r="AC43" s="133" t="str">
        <f t="shared" si="231"/>
        <v/>
      </c>
      <c r="AD43" s="133" t="str">
        <f t="shared" si="231"/>
        <v/>
      </c>
      <c r="AE43" s="115" t="str">
        <f t="shared" si="231"/>
        <v>Работал</v>
      </c>
      <c r="AF43" s="115" t="str">
        <f t="shared" si="231"/>
        <v>Работал</v>
      </c>
      <c r="AG43" s="115" t="str">
        <f t="shared" si="231"/>
        <v>Работал</v>
      </c>
      <c r="AH43" s="115" t="str">
        <f t="shared" si="231"/>
        <v>Работал</v>
      </c>
      <c r="AI43" s="115" t="str">
        <f t="shared" si="231"/>
        <v/>
      </c>
      <c r="AJ43" s="115" t="str">
        <f t="shared" si="231"/>
        <v/>
      </c>
    </row>
    <row r="44">
      <c r="A44" s="108">
        <v>55</v>
      </c>
      <c r="B44" s="113" t="str">
        <f>VLOOKUP($A44,Сотрудники!$A$3:$L$1202,2,0)</f>
        <v xml:space="preserve">Секисов Константин</v>
      </c>
      <c r="C44" s="113" t="str">
        <f>VLOOKUP($A44,Сотрудники!$A$3:$L$1202,8,0)</f>
        <v>Курган</v>
      </c>
      <c r="D44" s="115" t="str">
        <f t="shared" si="229"/>
        <v>Работал</v>
      </c>
      <c r="E44" s="115" t="str">
        <f t="shared" si="229"/>
        <v>Работал</v>
      </c>
      <c r="F44" s="115" t="str">
        <f t="shared" si="229"/>
        <v>Работал</v>
      </c>
      <c r="G44" s="115" t="str">
        <f t="shared" si="229"/>
        <v>Работал</v>
      </c>
      <c r="H44" s="133" t="str">
        <f t="shared" si="229"/>
        <v/>
      </c>
      <c r="I44" s="133" t="str">
        <f t="shared" si="229"/>
        <v/>
      </c>
      <c r="J44" s="115" t="str">
        <f t="shared" si="229"/>
        <v>Работал</v>
      </c>
      <c r="K44" s="115" t="str">
        <f t="shared" si="229"/>
        <v>Работал</v>
      </c>
      <c r="L44" s="115" t="str">
        <f t="shared" si="229"/>
        <v>Работал</v>
      </c>
      <c r="M44" s="115" t="str">
        <f t="shared" si="229"/>
        <v>Работал</v>
      </c>
      <c r="N44" s="115" t="str">
        <f t="shared" si="229"/>
        <v>Работал</v>
      </c>
      <c r="O44" s="133" t="str">
        <f t="shared" si="229"/>
        <v/>
      </c>
      <c r="P44" s="133" t="str">
        <f t="shared" si="229"/>
        <v/>
      </c>
      <c r="Q44" s="115" t="str">
        <f t="shared" si="229"/>
        <v>Работал</v>
      </c>
      <c r="R44" s="115" t="str">
        <f t="shared" si="229"/>
        <v>Работал</v>
      </c>
      <c r="S44" s="115" t="str">
        <f t="shared" si="229"/>
        <v>Работал</v>
      </c>
      <c r="T44" s="115" t="str">
        <f t="shared" si="229"/>
        <v>Работал</v>
      </c>
      <c r="U44" s="115" t="str">
        <f t="shared" si="229"/>
        <v>Работал</v>
      </c>
      <c r="V44" s="133" t="str">
        <f t="shared" si="229"/>
        <v/>
      </c>
      <c r="W44" s="133" t="str">
        <f t="shared" si="229"/>
        <v/>
      </c>
      <c r="X44" s="115" t="str">
        <f t="shared" si="229"/>
        <v>Работал</v>
      </c>
      <c r="Y44" s="115" t="str">
        <f t="shared" si="229"/>
        <v>Работал</v>
      </c>
      <c r="Z44" s="115" t="str">
        <f t="shared" si="229"/>
        <v>Работал</v>
      </c>
      <c r="AA44" s="115" t="str">
        <f t="shared" si="229"/>
        <v>Работал</v>
      </c>
      <c r="AB44" s="115" t="str">
        <f t="shared" si="231"/>
        <v>Работал</v>
      </c>
      <c r="AC44" s="133" t="str">
        <f t="shared" si="231"/>
        <v/>
      </c>
      <c r="AD44" s="133" t="str">
        <f t="shared" si="231"/>
        <v/>
      </c>
      <c r="AE44" s="115" t="str">
        <f t="shared" si="231"/>
        <v>Работал</v>
      </c>
      <c r="AF44" s="115" t="str">
        <f t="shared" si="231"/>
        <v>Работал</v>
      </c>
      <c r="AG44" s="115" t="str">
        <f t="shared" si="231"/>
        <v>Работал</v>
      </c>
      <c r="AH44" s="115" t="str">
        <f t="shared" si="231"/>
        <v>Работал</v>
      </c>
      <c r="AI44" s="115" t="str">
        <f t="shared" si="231"/>
        <v/>
      </c>
      <c r="AJ44" s="115" t="str">
        <f t="shared" si="231"/>
        <v/>
      </c>
    </row>
    <row r="45">
      <c r="A45" s="108">
        <v>56</v>
      </c>
      <c r="B45" s="113" t="str">
        <f>VLOOKUP($A45,Сотрудники!$A$3:$L$1202,2,0)</f>
        <v xml:space="preserve">Русинов Михаил</v>
      </c>
      <c r="C45" s="113" t="str">
        <f>VLOOKUP($A45,Сотрудники!$A$3:$L$1202,8,0)</f>
        <v>Москва</v>
      </c>
      <c r="D45" s="115" t="str">
        <f t="shared" si="229"/>
        <v>Работал</v>
      </c>
      <c r="E45" s="115" t="str">
        <f t="shared" si="229"/>
        <v>Работал</v>
      </c>
      <c r="F45" s="115" t="str">
        <f t="shared" si="229"/>
        <v>Работал</v>
      </c>
      <c r="G45" s="115" t="str">
        <f t="shared" si="229"/>
        <v>Работал</v>
      </c>
      <c r="H45" s="133" t="str">
        <f t="shared" si="229"/>
        <v/>
      </c>
      <c r="I45" s="133" t="str">
        <f t="shared" si="229"/>
        <v/>
      </c>
      <c r="J45" s="115" t="str">
        <f t="shared" si="229"/>
        <v>Работал</v>
      </c>
      <c r="K45" s="115" t="str">
        <f t="shared" si="229"/>
        <v>Работал</v>
      </c>
      <c r="L45" s="115" t="str">
        <f t="shared" si="229"/>
        <v>Работал</v>
      </c>
      <c r="M45" s="115" t="str">
        <f t="shared" si="229"/>
        <v>Работал</v>
      </c>
      <c r="N45" s="115" t="str">
        <f t="shared" si="229"/>
        <v>Работал</v>
      </c>
      <c r="O45" s="133" t="str">
        <f t="shared" si="229"/>
        <v/>
      </c>
      <c r="P45" s="133" t="str">
        <f t="shared" si="229"/>
        <v/>
      </c>
      <c r="Q45" s="115" t="str">
        <f t="shared" si="229"/>
        <v>Работал</v>
      </c>
      <c r="R45" s="115" t="str">
        <f t="shared" si="229"/>
        <v>Работал</v>
      </c>
      <c r="S45" s="115" t="str">
        <f t="shared" si="229"/>
        <v>Работал</v>
      </c>
      <c r="T45" s="115" t="str">
        <f t="shared" si="229"/>
        <v>Работал</v>
      </c>
      <c r="U45" s="115" t="str">
        <f t="shared" si="229"/>
        <v>Работал</v>
      </c>
      <c r="V45" s="133" t="str">
        <f t="shared" si="229"/>
        <v/>
      </c>
      <c r="W45" s="133" t="str">
        <f t="shared" si="229"/>
        <v/>
      </c>
      <c r="X45" s="115" t="str">
        <f t="shared" si="229"/>
        <v>Работал</v>
      </c>
      <c r="Y45" s="115" t="str">
        <f t="shared" si="229"/>
        <v>Работал</v>
      </c>
      <c r="Z45" s="115" t="str">
        <f t="shared" si="229"/>
        <v>Работал</v>
      </c>
      <c r="AA45" s="115" t="str">
        <f t="shared" si="229"/>
        <v>Работал</v>
      </c>
      <c r="AB45" s="115" t="str">
        <f t="shared" si="231"/>
        <v>Работал</v>
      </c>
      <c r="AC45" s="133" t="str">
        <f t="shared" si="231"/>
        <v/>
      </c>
      <c r="AD45" s="133" t="str">
        <f t="shared" si="231"/>
        <v/>
      </c>
      <c r="AE45" s="115" t="str">
        <f t="shared" si="231"/>
        <v>Работал</v>
      </c>
      <c r="AF45" s="115" t="str">
        <f t="shared" si="231"/>
        <v>Работал</v>
      </c>
      <c r="AG45" s="115" t="str">
        <f t="shared" si="231"/>
        <v>Работал</v>
      </c>
      <c r="AH45" s="115" t="str">
        <f t="shared" si="231"/>
        <v>Работал</v>
      </c>
      <c r="AI45" s="115" t="str">
        <f t="shared" si="231"/>
        <v/>
      </c>
      <c r="AJ45" s="115" t="str">
        <f t="shared" si="231"/>
        <v/>
      </c>
    </row>
    <row r="46">
      <c r="A46" s="108">
        <v>57</v>
      </c>
      <c r="B46" s="113" t="str">
        <f>VLOOKUP($A46,Сотрудники!$A$3:$L$1202,2,0)</f>
        <v xml:space="preserve">Кузякина Ирина</v>
      </c>
      <c r="C46" s="113" t="str">
        <f>VLOOKUP($A46,Сотрудники!$A$3:$L$1202,8,0)</f>
        <v>Москва</v>
      </c>
      <c r="D46" s="115" t="str">
        <f t="shared" si="229"/>
        <v>Работал</v>
      </c>
      <c r="E46" s="115" t="str">
        <f t="shared" si="229"/>
        <v>Работал</v>
      </c>
      <c r="F46" s="115" t="str">
        <f t="shared" si="229"/>
        <v>Работал</v>
      </c>
      <c r="G46" s="115" t="str">
        <f t="shared" si="229"/>
        <v>Работал</v>
      </c>
      <c r="H46" s="133" t="str">
        <f t="shared" si="229"/>
        <v/>
      </c>
      <c r="I46" s="133" t="str">
        <f t="shared" si="229"/>
        <v/>
      </c>
      <c r="J46" s="115" t="str">
        <f t="shared" si="229"/>
        <v>Работал</v>
      </c>
      <c r="K46" s="115" t="str">
        <f t="shared" si="229"/>
        <v>Работал</v>
      </c>
      <c r="L46" s="115" t="str">
        <f t="shared" si="229"/>
        <v>Работал</v>
      </c>
      <c r="M46" s="115" t="str">
        <f t="shared" si="229"/>
        <v>Работал</v>
      </c>
      <c r="N46" s="115" t="str">
        <f t="shared" si="229"/>
        <v>Работал</v>
      </c>
      <c r="O46" s="133" t="str">
        <f t="shared" si="229"/>
        <v/>
      </c>
      <c r="P46" s="133" t="str">
        <f t="shared" si="229"/>
        <v/>
      </c>
      <c r="Q46" s="115" t="str">
        <f t="shared" si="229"/>
        <v>Работал</v>
      </c>
      <c r="R46" s="115" t="str">
        <f t="shared" si="229"/>
        <v>Работал</v>
      </c>
      <c r="S46" s="115" t="str">
        <f t="shared" si="229"/>
        <v>Работал</v>
      </c>
      <c r="T46" s="115" t="str">
        <f t="shared" si="229"/>
        <v>Работал</v>
      </c>
      <c r="U46" s="115" t="str">
        <f t="shared" si="229"/>
        <v>Работал</v>
      </c>
      <c r="V46" s="133" t="str">
        <f t="shared" si="229"/>
        <v/>
      </c>
      <c r="W46" s="133" t="str">
        <f t="shared" si="229"/>
        <v/>
      </c>
      <c r="X46" s="115" t="str">
        <f t="shared" si="229"/>
        <v>Работал</v>
      </c>
      <c r="Y46" s="115" t="str">
        <f t="shared" si="229"/>
        <v>Работал</v>
      </c>
      <c r="Z46" s="115" t="str">
        <f t="shared" si="229"/>
        <v>Работал</v>
      </c>
      <c r="AA46" s="115" t="str">
        <f t="shared" si="229"/>
        <v>Работал</v>
      </c>
      <c r="AB46" s="115" t="str">
        <f t="shared" si="231"/>
        <v>Работал</v>
      </c>
      <c r="AC46" s="133" t="str">
        <f t="shared" si="231"/>
        <v/>
      </c>
      <c r="AD46" s="133" t="str">
        <f t="shared" si="231"/>
        <v/>
      </c>
      <c r="AE46" s="115" t="str">
        <f t="shared" si="231"/>
        <v>Работал</v>
      </c>
      <c r="AF46" s="115" t="str">
        <f t="shared" si="231"/>
        <v>Работал</v>
      </c>
      <c r="AG46" s="115" t="str">
        <f t="shared" si="231"/>
        <v>Работал</v>
      </c>
      <c r="AH46" s="115" t="str">
        <f t="shared" si="231"/>
        <v>Работал</v>
      </c>
      <c r="AI46" s="115" t="str">
        <f t="shared" si="231"/>
        <v/>
      </c>
      <c r="AJ46" s="115" t="str">
        <f t="shared" si="231"/>
        <v/>
      </c>
    </row>
    <row r="47">
      <c r="A47" s="108">
        <v>58</v>
      </c>
      <c r="B47" s="113" t="str">
        <f>VLOOKUP($A47,Сотрудники!$A$3:$L$1202,2,0)</f>
        <v xml:space="preserve">Нгуен Дмитрий</v>
      </c>
      <c r="C47" s="113" t="str">
        <f>VLOOKUP($A47,Сотрудники!$A$3:$L$1202,8,0)</f>
        <v>СПБ</v>
      </c>
      <c r="D47" s="115" t="str">
        <f t="shared" si="229"/>
        <v>Работал</v>
      </c>
      <c r="E47" s="115" t="str">
        <f t="shared" si="229"/>
        <v>Работал</v>
      </c>
      <c r="F47" s="115" t="str">
        <f t="shared" si="229"/>
        <v>Работал</v>
      </c>
      <c r="G47" s="115" t="str">
        <f t="shared" si="229"/>
        <v>Работал</v>
      </c>
      <c r="H47" s="133" t="str">
        <f t="shared" si="229"/>
        <v/>
      </c>
      <c r="I47" s="133" t="str">
        <f t="shared" si="229"/>
        <v/>
      </c>
      <c r="J47" s="115" t="str">
        <f t="shared" si="229"/>
        <v>Работал</v>
      </c>
      <c r="K47" s="115" t="str">
        <f t="shared" si="229"/>
        <v>Работал</v>
      </c>
      <c r="L47" s="115" t="str">
        <f t="shared" si="229"/>
        <v>Работал</v>
      </c>
      <c r="M47" s="115" t="str">
        <f t="shared" si="229"/>
        <v>Работал</v>
      </c>
      <c r="N47" s="115" t="str">
        <f t="shared" si="229"/>
        <v>Работал</v>
      </c>
      <c r="O47" s="133" t="str">
        <f t="shared" si="229"/>
        <v/>
      </c>
      <c r="P47" s="133" t="str">
        <f t="shared" si="229"/>
        <v/>
      </c>
      <c r="Q47" s="115" t="str">
        <f t="shared" si="229"/>
        <v>Работал</v>
      </c>
      <c r="R47" s="115" t="str">
        <f t="shared" si="229"/>
        <v>Работал</v>
      </c>
      <c r="S47" s="115" t="str">
        <f t="shared" si="229"/>
        <v>Работал</v>
      </c>
      <c r="T47" s="115" t="str">
        <f t="shared" si="229"/>
        <v>Работал</v>
      </c>
      <c r="U47" s="115" t="str">
        <f t="shared" si="229"/>
        <v>Работал</v>
      </c>
      <c r="V47" s="133" t="str">
        <f t="shared" si="229"/>
        <v/>
      </c>
      <c r="W47" s="133" t="str">
        <f t="shared" si="229"/>
        <v/>
      </c>
      <c r="X47" s="115" t="str">
        <f t="shared" si="229"/>
        <v>Работал</v>
      </c>
      <c r="Y47" s="115" t="str">
        <f t="shared" si="229"/>
        <v>Работал</v>
      </c>
      <c r="Z47" s="115" t="str">
        <f t="shared" si="229"/>
        <v>Работал</v>
      </c>
      <c r="AA47" s="115" t="str">
        <f t="shared" si="229"/>
        <v>Работал</v>
      </c>
      <c r="AB47" s="115" t="str">
        <f t="shared" si="231"/>
        <v>Работал</v>
      </c>
      <c r="AC47" s="133" t="str">
        <f t="shared" si="231"/>
        <v/>
      </c>
      <c r="AD47" s="133" t="str">
        <f t="shared" si="231"/>
        <v/>
      </c>
      <c r="AE47" s="115" t="str">
        <f t="shared" si="231"/>
        <v>Работал</v>
      </c>
      <c r="AF47" s="115" t="str">
        <f t="shared" si="231"/>
        <v>Работал</v>
      </c>
      <c r="AG47" s="115" t="str">
        <f t="shared" si="231"/>
        <v>Работал</v>
      </c>
      <c r="AH47" s="115" t="str">
        <f t="shared" si="231"/>
        <v>Работал</v>
      </c>
      <c r="AI47" s="115" t="str">
        <f t="shared" si="231"/>
        <v/>
      </c>
      <c r="AJ47" s="115" t="str">
        <f t="shared" si="231"/>
        <v/>
      </c>
    </row>
    <row r="48">
      <c r="A48" s="108">
        <v>59</v>
      </c>
      <c r="B48" s="113" t="str">
        <f>VLOOKUP($A48,Сотрудники!$A$3:$L$1202,2,0)</f>
        <v xml:space="preserve">Зырянов Николай</v>
      </c>
      <c r="C48" s="113" t="str">
        <f>VLOOKUP($A48,Сотрудники!$A$3:$L$1202,8,0)</f>
        <v>СПБ</v>
      </c>
      <c r="D48" s="115" t="str">
        <f t="shared" si="229"/>
        <v>Работал</v>
      </c>
      <c r="E48" s="115" t="str">
        <f t="shared" si="229"/>
        <v>Работал</v>
      </c>
      <c r="F48" s="115" t="str">
        <f t="shared" si="229"/>
        <v>Работал</v>
      </c>
      <c r="G48" s="115" t="str">
        <f t="shared" si="229"/>
        <v>Работал</v>
      </c>
      <c r="H48" s="133" t="str">
        <f t="shared" si="229"/>
        <v/>
      </c>
      <c r="I48" s="133" t="str">
        <f t="shared" si="229"/>
        <v/>
      </c>
      <c r="J48" s="115" t="str">
        <f t="shared" si="229"/>
        <v>Работал</v>
      </c>
      <c r="K48" s="115" t="str">
        <f t="shared" si="229"/>
        <v>Работал</v>
      </c>
      <c r="L48" s="115" t="str">
        <f t="shared" si="229"/>
        <v>Работал</v>
      </c>
      <c r="M48" s="115" t="str">
        <f t="shared" si="229"/>
        <v>Работал</v>
      </c>
      <c r="N48" s="115" t="str">
        <f t="shared" si="229"/>
        <v>Работал</v>
      </c>
      <c r="O48" s="133" t="str">
        <f t="shared" si="229"/>
        <v/>
      </c>
      <c r="P48" s="133" t="str">
        <f t="shared" si="229"/>
        <v/>
      </c>
      <c r="Q48" s="115" t="str">
        <f t="shared" si="229"/>
        <v>Работал</v>
      </c>
      <c r="R48" s="115" t="str">
        <f t="shared" si="229"/>
        <v>Работал</v>
      </c>
      <c r="S48" s="115" t="str">
        <f t="shared" si="229"/>
        <v>Работал</v>
      </c>
      <c r="T48" s="115" t="str">
        <f t="shared" si="229"/>
        <v>Работал</v>
      </c>
      <c r="U48" s="115" t="str">
        <f t="shared" si="229"/>
        <v>Работал</v>
      </c>
      <c r="V48" s="133" t="str">
        <f t="shared" si="229"/>
        <v/>
      </c>
      <c r="W48" s="133" t="str">
        <f t="shared" si="229"/>
        <v/>
      </c>
      <c r="X48" s="115" t="str">
        <f t="shared" si="229"/>
        <v>Работал</v>
      </c>
      <c r="Y48" s="115" t="str">
        <f t="shared" si="229"/>
        <v>Работал</v>
      </c>
      <c r="Z48" s="115" t="str">
        <f t="shared" si="229"/>
        <v>Работал</v>
      </c>
      <c r="AA48" s="115" t="str">
        <f t="shared" si="229"/>
        <v>Работал</v>
      </c>
      <c r="AB48" s="115" t="str">
        <f t="shared" si="231"/>
        <v>Работал</v>
      </c>
      <c r="AC48" s="133" t="str">
        <f t="shared" si="231"/>
        <v/>
      </c>
      <c r="AD48" s="133" t="str">
        <f t="shared" si="231"/>
        <v/>
      </c>
      <c r="AE48" s="115" t="str">
        <f t="shared" si="231"/>
        <v>Работал</v>
      </c>
      <c r="AF48" s="115" t="str">
        <f t="shared" si="231"/>
        <v>Работал</v>
      </c>
      <c r="AG48" s="115" t="str">
        <f t="shared" si="231"/>
        <v>Работал</v>
      </c>
      <c r="AH48" s="115" t="str">
        <f t="shared" si="231"/>
        <v>Работал</v>
      </c>
      <c r="AI48" s="115" t="str">
        <f t="shared" si="231"/>
        <v/>
      </c>
      <c r="AJ48" s="115" t="str">
        <f t="shared" si="231"/>
        <v/>
      </c>
    </row>
    <row r="49">
      <c r="A49" s="108">
        <v>60</v>
      </c>
      <c r="B49" s="113" t="str">
        <f>VLOOKUP($A49,Сотрудники!$A$3:$L$1202,2,0)</f>
        <v xml:space="preserve">Гнусов Алексей</v>
      </c>
      <c r="C49" s="113" t="str">
        <f>VLOOKUP($A49,Сотрудники!$A$3:$L$1202,8,0)</f>
        <v>Москва</v>
      </c>
      <c r="D49" s="115" t="str">
        <f t="shared" si="229"/>
        <v>Работал</v>
      </c>
      <c r="E49" s="115" t="str">
        <f t="shared" si="229"/>
        <v>Работал</v>
      </c>
      <c r="F49" s="115" t="str">
        <f t="shared" si="229"/>
        <v>Работал</v>
      </c>
      <c r="G49" s="115" t="str">
        <f t="shared" si="229"/>
        <v>Работал</v>
      </c>
      <c r="H49" s="133" t="str">
        <f t="shared" si="229"/>
        <v/>
      </c>
      <c r="I49" s="133" t="str">
        <f t="shared" si="229"/>
        <v/>
      </c>
      <c r="J49" s="115" t="str">
        <f t="shared" si="229"/>
        <v>Работал</v>
      </c>
      <c r="K49" s="115" t="str">
        <f t="shared" si="229"/>
        <v>Работал</v>
      </c>
      <c r="L49" s="115" t="str">
        <f t="shared" si="229"/>
        <v>Работал</v>
      </c>
      <c r="M49" s="115" t="str">
        <f t="shared" si="229"/>
        <v>Работал</v>
      </c>
      <c r="N49" s="115" t="str">
        <f t="shared" si="229"/>
        <v>Работал</v>
      </c>
      <c r="O49" s="133" t="str">
        <f t="shared" si="229"/>
        <v/>
      </c>
      <c r="P49" s="133" t="str">
        <f t="shared" si="229"/>
        <v/>
      </c>
      <c r="Q49" s="115" t="str">
        <f t="shared" si="229"/>
        <v>Работал</v>
      </c>
      <c r="R49" s="115" t="str">
        <f t="shared" si="229"/>
        <v>Работал</v>
      </c>
      <c r="S49" s="115" t="str">
        <f t="shared" si="229"/>
        <v>Работал</v>
      </c>
      <c r="T49" s="115" t="str">
        <f t="shared" si="229"/>
        <v>Работал</v>
      </c>
      <c r="U49" s="115" t="str">
        <f t="shared" si="229"/>
        <v>Работал</v>
      </c>
      <c r="V49" s="133" t="str">
        <f t="shared" si="229"/>
        <v/>
      </c>
      <c r="W49" s="133" t="str">
        <f t="shared" si="229"/>
        <v/>
      </c>
      <c r="X49" s="115" t="str">
        <f t="shared" si="229"/>
        <v>Работал</v>
      </c>
      <c r="Y49" s="115" t="str">
        <f t="shared" si="229"/>
        <v>Работал</v>
      </c>
      <c r="Z49" s="115" t="str">
        <f t="shared" si="229"/>
        <v>Работал</v>
      </c>
      <c r="AA49" s="115" t="str">
        <f t="shared" si="229"/>
        <v>Работал</v>
      </c>
      <c r="AB49" s="115" t="str">
        <f t="shared" si="229"/>
        <v>Работал</v>
      </c>
      <c r="AC49" s="133" t="str">
        <f t="shared" si="229"/>
        <v/>
      </c>
      <c r="AD49" s="133" t="str">
        <f t="shared" si="229"/>
        <v/>
      </c>
      <c r="AE49" s="115" t="str">
        <f t="shared" si="229"/>
        <v>Работал</v>
      </c>
      <c r="AF49" s="115" t="str">
        <f t="shared" si="229"/>
        <v>Работал</v>
      </c>
      <c r="AG49" s="115" t="str">
        <f t="shared" si="229"/>
        <v>Работал</v>
      </c>
      <c r="AH49" s="115" t="str">
        <f t="shared" si="229"/>
        <v>Работал</v>
      </c>
      <c r="AI49" s="115" t="str">
        <f t="shared" si="229"/>
        <v/>
      </c>
      <c r="AJ49" s="115" t="str">
        <f t="shared" si="229"/>
        <v/>
      </c>
    </row>
    <row r="50">
      <c r="A50" s="108">
        <v>61</v>
      </c>
      <c r="B50" s="113" t="str">
        <f>VLOOKUP($A50,Сотрудники!$A$3:$L$1202,2,0)</f>
        <v xml:space="preserve">Ушаков Сергей</v>
      </c>
      <c r="C50" s="113" t="str">
        <f>VLOOKUP($A50,Сотрудники!$A$3:$L$1202,8,0)</f>
        <v>Москва</v>
      </c>
      <c r="D50" s="115" t="str">
        <f t="shared" si="229"/>
        <v>Работал</v>
      </c>
      <c r="E50" s="115" t="str">
        <f t="shared" si="229"/>
        <v>Работал</v>
      </c>
      <c r="F50" s="115" t="str">
        <f t="shared" si="229"/>
        <v>Работал</v>
      </c>
      <c r="G50" s="115" t="str">
        <f t="shared" si="229"/>
        <v>Работал</v>
      </c>
      <c r="H50" s="133" t="str">
        <f t="shared" si="229"/>
        <v/>
      </c>
      <c r="I50" s="133" t="str">
        <f t="shared" si="229"/>
        <v/>
      </c>
      <c r="J50" s="115" t="str">
        <f t="shared" si="229"/>
        <v>Работал</v>
      </c>
      <c r="K50" s="115" t="str">
        <f t="shared" si="229"/>
        <v>Работал</v>
      </c>
      <c r="L50" s="115" t="str">
        <f t="shared" si="229"/>
        <v>Работал</v>
      </c>
      <c r="M50" s="115" t="str">
        <f t="shared" si="229"/>
        <v>Работал</v>
      </c>
      <c r="N50" s="115" t="str">
        <f t="shared" si="229"/>
        <v>Работал</v>
      </c>
      <c r="O50" s="133" t="str">
        <f t="shared" si="229"/>
        <v/>
      </c>
      <c r="P50" s="133" t="str">
        <f t="shared" si="229"/>
        <v/>
      </c>
      <c r="Q50" s="115" t="str">
        <f t="shared" si="229"/>
        <v>Работал</v>
      </c>
      <c r="R50" s="115" t="str">
        <f t="shared" si="229"/>
        <v>Работал</v>
      </c>
      <c r="S50" s="115" t="str">
        <f t="shared" si="229"/>
        <v>Работал</v>
      </c>
      <c r="T50" s="115" t="str">
        <f t="shared" si="229"/>
        <v>Работал</v>
      </c>
      <c r="U50" s="115" t="str">
        <f t="shared" si="229"/>
        <v>Работал</v>
      </c>
      <c r="V50" s="133" t="str">
        <f t="shared" si="229"/>
        <v/>
      </c>
      <c r="W50" s="133" t="str">
        <f t="shared" si="229"/>
        <v/>
      </c>
      <c r="X50" s="115" t="str">
        <f t="shared" si="229"/>
        <v>Работал</v>
      </c>
      <c r="Y50" s="115" t="str">
        <f t="shared" si="229"/>
        <v>Работал</v>
      </c>
      <c r="Z50" s="115" t="str">
        <f t="shared" si="229"/>
        <v>Работал</v>
      </c>
      <c r="AA50" s="115" t="str">
        <f t="shared" si="229"/>
        <v>Работал</v>
      </c>
      <c r="AB50" s="115" t="str">
        <f t="shared" si="229"/>
        <v>Работал</v>
      </c>
      <c r="AC50" s="133" t="str">
        <f t="shared" si="229"/>
        <v/>
      </c>
      <c r="AD50" s="133" t="str">
        <f t="shared" si="229"/>
        <v/>
      </c>
      <c r="AE50" s="115" t="str">
        <f t="shared" si="229"/>
        <v>Работал</v>
      </c>
      <c r="AF50" s="115" t="str">
        <f t="shared" si="229"/>
        <v>Работал</v>
      </c>
      <c r="AG50" s="115" t="str">
        <f t="shared" si="229"/>
        <v>Работал</v>
      </c>
      <c r="AH50" s="115" t="str">
        <f t="shared" si="229"/>
        <v>Работал</v>
      </c>
      <c r="AI50" s="115" t="str">
        <f t="shared" si="229"/>
        <v/>
      </c>
      <c r="AJ50" s="115" t="str">
        <f t="shared" si="229"/>
        <v/>
      </c>
    </row>
    <row r="51">
      <c r="A51" s="108">
        <v>62</v>
      </c>
      <c r="B51" s="113" t="str">
        <f>VLOOKUP($A51,Сотрудники!$A$3:$L$1202,2,0)</f>
        <v xml:space="preserve">Горьков Алексей</v>
      </c>
      <c r="C51" s="113" t="str">
        <f>VLOOKUP($A51,Сотрудники!$A$3:$L$1202,8,0)</f>
        <v>Москва</v>
      </c>
      <c r="D51" s="115" t="str">
        <f t="shared" si="229"/>
        <v>Работал</v>
      </c>
      <c r="E51" s="115" t="str">
        <f t="shared" si="229"/>
        <v>Работал</v>
      </c>
      <c r="F51" s="115" t="str">
        <f t="shared" si="229"/>
        <v>Работал</v>
      </c>
      <c r="G51" s="115" t="str">
        <f t="shared" si="229"/>
        <v>Работал</v>
      </c>
      <c r="H51" s="133" t="str">
        <f t="shared" si="229"/>
        <v/>
      </c>
      <c r="I51" s="133" t="str">
        <f t="shared" si="229"/>
        <v/>
      </c>
      <c r="J51" s="115" t="str">
        <f t="shared" si="229"/>
        <v>Работал</v>
      </c>
      <c r="K51" s="115" t="str">
        <f t="shared" si="229"/>
        <v>Работал</v>
      </c>
      <c r="L51" s="115" t="str">
        <f t="shared" si="229"/>
        <v>Работал</v>
      </c>
      <c r="M51" s="115" t="str">
        <f t="shared" si="229"/>
        <v>Работал</v>
      </c>
      <c r="N51" s="115" t="str">
        <f t="shared" si="229"/>
        <v>Работал</v>
      </c>
      <c r="O51" s="133" t="str">
        <f t="shared" si="229"/>
        <v/>
      </c>
      <c r="P51" s="133" t="str">
        <f t="shared" si="229"/>
        <v/>
      </c>
      <c r="Q51" s="115" t="str">
        <f t="shared" si="229"/>
        <v>Работал</v>
      </c>
      <c r="R51" s="115" t="str">
        <f t="shared" si="229"/>
        <v>Работал</v>
      </c>
      <c r="S51" s="115" t="str">
        <f t="shared" si="229"/>
        <v>Работал</v>
      </c>
      <c r="T51" s="115" t="str">
        <f t="shared" si="229"/>
        <v>Работал</v>
      </c>
      <c r="U51" s="115" t="str">
        <f t="shared" si="229"/>
        <v>Работал</v>
      </c>
      <c r="V51" s="133" t="str">
        <f t="shared" si="229"/>
        <v/>
      </c>
      <c r="W51" s="133" t="str">
        <f t="shared" si="229"/>
        <v/>
      </c>
      <c r="X51" s="115" t="str">
        <f t="shared" si="229"/>
        <v>Работал</v>
      </c>
      <c r="Y51" s="115" t="str">
        <f t="shared" si="229"/>
        <v>Работал</v>
      </c>
      <c r="Z51" s="115" t="str">
        <f t="shared" si="229"/>
        <v>Работал</v>
      </c>
      <c r="AA51" s="115" t="str">
        <f t="shared" si="229"/>
        <v>Работал</v>
      </c>
      <c r="AB51" s="115" t="str">
        <f t="shared" si="229"/>
        <v>Работал</v>
      </c>
      <c r="AC51" s="133" t="str">
        <f t="shared" si="229"/>
        <v/>
      </c>
      <c r="AD51" s="133" t="str">
        <f t="shared" si="229"/>
        <v/>
      </c>
      <c r="AE51" s="115" t="str">
        <f t="shared" si="229"/>
        <v>Работал</v>
      </c>
      <c r="AF51" s="115" t="str">
        <f t="shared" si="229"/>
        <v>Работал</v>
      </c>
      <c r="AG51" s="115" t="str">
        <f t="shared" si="229"/>
        <v>Работал</v>
      </c>
      <c r="AH51" s="115" t="str">
        <f t="shared" si="229"/>
        <v>Работал</v>
      </c>
      <c r="AI51" s="115" t="str">
        <f t="shared" si="229"/>
        <v/>
      </c>
      <c r="AJ51" s="115" t="str">
        <f t="shared" si="229"/>
        <v/>
      </c>
    </row>
    <row r="52">
      <c r="A52" s="108">
        <v>63</v>
      </c>
      <c r="B52" s="113" t="str">
        <f>VLOOKUP($A52,Сотрудники!$A$3:$L$1202,2,0)</f>
        <v xml:space="preserve">Ненякина Анастасия</v>
      </c>
      <c r="C52" s="113" t="str">
        <f>VLOOKUP($A52,Сотрудники!$A$3:$L$1202,8,0)</f>
        <v>Москва</v>
      </c>
      <c r="D52" s="115" t="str">
        <f t="shared" si="229"/>
        <v>Выходной</v>
      </c>
      <c r="E52" s="115" t="str">
        <f t="shared" si="229"/>
        <v>Работал</v>
      </c>
      <c r="F52" s="115" t="str">
        <f t="shared" si="229"/>
        <v>Работал</v>
      </c>
      <c r="G52" s="115" t="str">
        <f t="shared" si="229"/>
        <v>Работал</v>
      </c>
      <c r="H52" s="133" t="str">
        <f t="shared" si="229"/>
        <v/>
      </c>
      <c r="I52" s="133" t="str">
        <f t="shared" si="229"/>
        <v/>
      </c>
      <c r="J52" s="115" t="str">
        <f t="shared" si="229"/>
        <v>Работал</v>
      </c>
      <c r="K52" s="115" t="str">
        <f t="shared" si="229"/>
        <v>Работал</v>
      </c>
      <c r="L52" s="115" t="str">
        <f t="shared" si="229"/>
        <v>Работал</v>
      </c>
      <c r="M52" s="115" t="str">
        <f t="shared" si="229"/>
        <v>Работал</v>
      </c>
      <c r="N52" s="115" t="str">
        <f t="shared" si="229"/>
        <v>Работал</v>
      </c>
      <c r="O52" s="133" t="str">
        <f t="shared" si="229"/>
        <v/>
      </c>
      <c r="P52" s="133" t="str">
        <f t="shared" si="229"/>
        <v/>
      </c>
      <c r="Q52" s="115" t="str">
        <f t="shared" si="229"/>
        <v>Работал</v>
      </c>
      <c r="R52" s="115" t="str">
        <f t="shared" si="229"/>
        <v>Работал</v>
      </c>
      <c r="S52" s="115" t="str">
        <f t="shared" si="229"/>
        <v>Работал</v>
      </c>
      <c r="T52" s="115" t="str">
        <f t="shared" si="229"/>
        <v>Работал</v>
      </c>
      <c r="U52" s="115" t="str">
        <f t="shared" si="229"/>
        <v>Работал</v>
      </c>
      <c r="V52" s="133" t="str">
        <f t="shared" si="229"/>
        <v/>
      </c>
      <c r="W52" s="133" t="str">
        <f t="shared" si="229"/>
        <v/>
      </c>
      <c r="X52" s="115" t="str">
        <f t="shared" si="229"/>
        <v>Работал</v>
      </c>
      <c r="Y52" s="115" t="str">
        <f t="shared" si="229"/>
        <v>Работал</v>
      </c>
      <c r="Z52" s="115" t="str">
        <f t="shared" si="229"/>
        <v>Работал</v>
      </c>
      <c r="AA52" s="115" t="str">
        <f t="shared" si="229"/>
        <v>Работал</v>
      </c>
      <c r="AB52" s="115" t="str">
        <f t="shared" si="229"/>
        <v>Работал</v>
      </c>
      <c r="AC52" s="133" t="str">
        <f t="shared" si="229"/>
        <v/>
      </c>
      <c r="AD52" s="133" t="str">
        <f t="shared" si="229"/>
        <v/>
      </c>
      <c r="AE52" s="115" t="str">
        <f t="shared" si="229"/>
        <v>Работал</v>
      </c>
      <c r="AF52" s="115" t="str">
        <f t="shared" si="229"/>
        <v>Работал</v>
      </c>
      <c r="AG52" s="115" t="str">
        <f t="shared" si="229"/>
        <v>Работал</v>
      </c>
      <c r="AH52" s="115" t="str">
        <f t="shared" si="229"/>
        <v>Работал</v>
      </c>
      <c r="AI52" s="115" t="str">
        <f t="shared" si="229"/>
        <v/>
      </c>
      <c r="AJ52" s="115" t="str">
        <f t="shared" si="229"/>
        <v/>
      </c>
    </row>
    <row r="53">
      <c r="A53" s="108">
        <v>83</v>
      </c>
      <c r="B53" s="113" t="str">
        <f>VLOOKUP($A53,Сотрудники!$A$3:$L$1202,2,0)</f>
        <v xml:space="preserve">Жердева Екатерина</v>
      </c>
      <c r="C53" s="113" t="str">
        <f>VLOOKUP($A53,Сотрудники!$A$3:$L$1202,8,0)</f>
        <v>Архангельск</v>
      </c>
      <c r="D53" s="115" t="str">
        <f t="shared" si="229"/>
        <v>Работал</v>
      </c>
      <c r="E53" s="115" t="str">
        <f t="shared" si="229"/>
        <v>Работал</v>
      </c>
      <c r="F53" s="115" t="str">
        <f t="shared" si="229"/>
        <v>Работал</v>
      </c>
      <c r="G53" s="115" t="str">
        <f t="shared" si="229"/>
        <v>Работал</v>
      </c>
      <c r="H53" s="133" t="str">
        <f t="shared" si="229"/>
        <v/>
      </c>
      <c r="I53" s="133" t="str">
        <f t="shared" si="229"/>
        <v/>
      </c>
      <c r="J53" s="115" t="str">
        <f t="shared" si="229"/>
        <v>Работал</v>
      </c>
      <c r="K53" s="115" t="str">
        <f t="shared" si="229"/>
        <v>Работал</v>
      </c>
      <c r="L53" s="115" t="str">
        <f t="shared" si="229"/>
        <v>Работал</v>
      </c>
      <c r="M53" s="115" t="str">
        <f t="shared" si="229"/>
        <v>Работал</v>
      </c>
      <c r="N53" s="115" t="str">
        <f t="shared" si="229"/>
        <v>Работал</v>
      </c>
      <c r="O53" s="133" t="str">
        <f t="shared" si="229"/>
        <v/>
      </c>
      <c r="P53" s="133" t="str">
        <f t="shared" si="229"/>
        <v/>
      </c>
      <c r="Q53" s="115" t="str">
        <f t="shared" si="229"/>
        <v>Работал</v>
      </c>
      <c r="R53" s="115" t="str">
        <f t="shared" si="229"/>
        <v>Работал</v>
      </c>
      <c r="S53" s="115" t="str">
        <f t="shared" si="229"/>
        <v>Работал</v>
      </c>
      <c r="T53" s="115" t="str">
        <f t="shared" si="229"/>
        <v>Работал</v>
      </c>
      <c r="U53" s="115" t="str">
        <f t="shared" si="229"/>
        <v>Работал</v>
      </c>
      <c r="V53" s="133" t="str">
        <f t="shared" si="229"/>
        <v/>
      </c>
      <c r="W53" s="133" t="str">
        <f t="shared" si="229"/>
        <v/>
      </c>
      <c r="X53" s="115" t="str">
        <f t="shared" ref="X53:Y68" si="232">IF(ISBLANK(X140),"",IF(X140=0,"Выходной",IF(X140&lt;&gt;0,"Работал","")))</f>
        <v>Работал</v>
      </c>
      <c r="Y53" s="115" t="str">
        <f t="shared" si="232"/>
        <v>Работал</v>
      </c>
      <c r="Z53" s="115" t="str">
        <f t="shared" si="229"/>
        <v>Работал</v>
      </c>
      <c r="AA53" s="115" t="str">
        <f t="shared" si="229"/>
        <v>Работал</v>
      </c>
      <c r="AB53" s="115" t="str">
        <f t="shared" si="229"/>
        <v>Работал</v>
      </c>
      <c r="AC53" s="133" t="str">
        <f t="shared" si="229"/>
        <v/>
      </c>
      <c r="AD53" s="133" t="str">
        <f t="shared" si="229"/>
        <v/>
      </c>
      <c r="AE53" s="115" t="str">
        <f t="shared" si="229"/>
        <v>Работал</v>
      </c>
      <c r="AF53" s="115" t="str">
        <f t="shared" si="229"/>
        <v>Работал</v>
      </c>
      <c r="AG53" s="115" t="str">
        <f t="shared" si="229"/>
        <v>Работал</v>
      </c>
      <c r="AH53" s="115" t="str">
        <f t="shared" ref="AH53:AH86" si="233">IF(ISBLANK(AH140),"",IF(AH140=0,"Выходной",IF(AH140&lt;&gt;0,"Работал","")))</f>
        <v>Работал</v>
      </c>
      <c r="AI53" s="115"/>
      <c r="AJ53" s="115"/>
    </row>
    <row r="54">
      <c r="A54" s="108">
        <v>64</v>
      </c>
      <c r="B54" s="113" t="str">
        <f>VLOOKUP($A54,Сотрудники!$A$3:$L$1202,2,0)</f>
        <v xml:space="preserve">Павлов Роман</v>
      </c>
      <c r="C54" s="113" t="str">
        <f>VLOOKUP($A54,Сотрудники!$A$3:$L$1202,8,0)</f>
        <v>Москва</v>
      </c>
      <c r="D54" s="115" t="str">
        <f t="shared" si="229"/>
        <v>Работал</v>
      </c>
      <c r="E54" s="115" t="str">
        <f t="shared" si="229"/>
        <v>Работал</v>
      </c>
      <c r="F54" s="115" t="str">
        <f t="shared" si="229"/>
        <v>Работал</v>
      </c>
      <c r="G54" s="115" t="str">
        <f t="shared" si="229"/>
        <v>Работал</v>
      </c>
      <c r="H54" s="133" t="str">
        <f t="shared" si="229"/>
        <v/>
      </c>
      <c r="I54" s="133" t="str">
        <f t="shared" si="229"/>
        <v/>
      </c>
      <c r="J54" s="115" t="str">
        <f t="shared" si="229"/>
        <v>Работал</v>
      </c>
      <c r="K54" s="115" t="str">
        <f t="shared" si="229"/>
        <v>Работал</v>
      </c>
      <c r="L54" s="115" t="str">
        <f t="shared" si="229"/>
        <v>Работал</v>
      </c>
      <c r="M54" s="115" t="str">
        <f t="shared" si="229"/>
        <v>Работал</v>
      </c>
      <c r="N54" s="115" t="str">
        <f t="shared" si="229"/>
        <v>Работал</v>
      </c>
      <c r="O54" s="133" t="str">
        <f t="shared" si="229"/>
        <v/>
      </c>
      <c r="P54" s="133" t="str">
        <f t="shared" si="229"/>
        <v/>
      </c>
      <c r="Q54" s="115" t="str">
        <f t="shared" si="229"/>
        <v>Работал</v>
      </c>
      <c r="R54" s="115" t="str">
        <f t="shared" si="229"/>
        <v>Работал</v>
      </c>
      <c r="S54" s="115" t="str">
        <f t="shared" si="229"/>
        <v>Работал</v>
      </c>
      <c r="T54" s="115" t="str">
        <f t="shared" si="229"/>
        <v>Работал</v>
      </c>
      <c r="U54" s="115" t="str">
        <f t="shared" si="229"/>
        <v>Работал</v>
      </c>
      <c r="V54" s="133" t="str">
        <f t="shared" si="229"/>
        <v/>
      </c>
      <c r="W54" s="133" t="str">
        <f t="shared" si="229"/>
        <v/>
      </c>
      <c r="X54" s="115" t="str">
        <f t="shared" si="232"/>
        <v>Работал</v>
      </c>
      <c r="Y54" s="115" t="str">
        <f t="shared" si="232"/>
        <v>Работал</v>
      </c>
      <c r="Z54" s="115" t="str">
        <f t="shared" si="229"/>
        <v>Работал</v>
      </c>
      <c r="AA54" s="115" t="str">
        <f t="shared" si="229"/>
        <v>Работал</v>
      </c>
      <c r="AB54" s="115" t="str">
        <f t="shared" si="229"/>
        <v>Работал</v>
      </c>
      <c r="AC54" s="133" t="str">
        <f t="shared" si="229"/>
        <v/>
      </c>
      <c r="AD54" s="133" t="str">
        <f t="shared" si="229"/>
        <v/>
      </c>
      <c r="AE54" s="115" t="str">
        <f t="shared" si="229"/>
        <v>Работал</v>
      </c>
      <c r="AF54" s="115" t="str">
        <f t="shared" si="229"/>
        <v>Работал</v>
      </c>
      <c r="AG54" s="115" t="str">
        <f t="shared" si="229"/>
        <v>Работал</v>
      </c>
      <c r="AH54" s="115" t="str">
        <f t="shared" si="233"/>
        <v>Работал</v>
      </c>
      <c r="AI54" s="115"/>
      <c r="AJ54" s="115"/>
    </row>
    <row r="55">
      <c r="A55" s="108">
        <v>66</v>
      </c>
      <c r="B55" s="113" t="str">
        <f>VLOOKUP($A55,Сотрудники!$A$3:$L$1202,2,0)</f>
        <v xml:space="preserve">Лукьянов Станислав</v>
      </c>
      <c r="C55" s="113" t="str">
        <f>VLOOKUP($A55,Сотрудники!$A$3:$L$1202,8,0)</f>
        <v>Екатеринбург</v>
      </c>
      <c r="D55" s="115" t="str">
        <f t="shared" si="229"/>
        <v>Работал</v>
      </c>
      <c r="E55" s="115" t="str">
        <f t="shared" si="229"/>
        <v>Работал</v>
      </c>
      <c r="F55" s="115" t="str">
        <f t="shared" si="229"/>
        <v>Работал</v>
      </c>
      <c r="G55" s="115" t="str">
        <f t="shared" si="229"/>
        <v>Работал</v>
      </c>
      <c r="H55" s="133" t="str">
        <f t="shared" si="229"/>
        <v/>
      </c>
      <c r="I55" s="133" t="str">
        <f t="shared" si="229"/>
        <v/>
      </c>
      <c r="J55" s="115" t="str">
        <f t="shared" si="229"/>
        <v>Работал</v>
      </c>
      <c r="K55" s="115" t="str">
        <f t="shared" si="229"/>
        <v>Работал</v>
      </c>
      <c r="L55" s="115" t="str">
        <f t="shared" si="229"/>
        <v>Работал</v>
      </c>
      <c r="M55" s="115" t="str">
        <f t="shared" si="229"/>
        <v>Работал</v>
      </c>
      <c r="N55" s="115" t="str">
        <f t="shared" si="229"/>
        <v>Работал</v>
      </c>
      <c r="O55" s="133" t="str">
        <f t="shared" si="229"/>
        <v/>
      </c>
      <c r="P55" s="133" t="str">
        <f t="shared" si="229"/>
        <v/>
      </c>
      <c r="Q55" s="115" t="str">
        <f t="shared" si="229"/>
        <v>Работал</v>
      </c>
      <c r="R55" s="115" t="str">
        <f t="shared" si="229"/>
        <v>Работал</v>
      </c>
      <c r="S55" s="115" t="str">
        <f t="shared" si="229"/>
        <v>Работал</v>
      </c>
      <c r="T55" s="115" t="str">
        <f t="shared" si="229"/>
        <v/>
      </c>
      <c r="U55" s="115" t="str">
        <f t="shared" si="229"/>
        <v/>
      </c>
      <c r="V55" s="133" t="str">
        <f t="shared" si="229"/>
        <v/>
      </c>
      <c r="W55" s="133" t="str">
        <f t="shared" si="229"/>
        <v/>
      </c>
      <c r="X55" s="115" t="str">
        <f t="shared" si="232"/>
        <v/>
      </c>
      <c r="Y55" s="115" t="str">
        <f t="shared" si="232"/>
        <v/>
      </c>
      <c r="Z55" s="115" t="str">
        <f t="shared" si="229"/>
        <v/>
      </c>
      <c r="AA55" s="115" t="str">
        <f t="shared" si="229"/>
        <v/>
      </c>
      <c r="AB55" s="115" t="str">
        <f t="shared" si="229"/>
        <v/>
      </c>
      <c r="AC55" s="133" t="str">
        <f t="shared" si="229"/>
        <v/>
      </c>
      <c r="AD55" s="133" t="str">
        <f t="shared" si="229"/>
        <v/>
      </c>
      <c r="AE55" s="115" t="str">
        <f t="shared" si="229"/>
        <v/>
      </c>
      <c r="AF55" s="115" t="str">
        <f t="shared" si="229"/>
        <v/>
      </c>
      <c r="AG55" s="115" t="str">
        <f t="shared" si="229"/>
        <v/>
      </c>
      <c r="AH55" s="115" t="str">
        <f t="shared" si="233"/>
        <v/>
      </c>
      <c r="AI55" s="115"/>
      <c r="AJ55" s="115"/>
    </row>
    <row r="56">
      <c r="A56" s="108">
        <v>67</v>
      </c>
      <c r="B56" s="113" t="str">
        <f>VLOOKUP($A56,Сотрудники!$A$3:$L$1202,2,0)</f>
        <v xml:space="preserve">Киле Егор</v>
      </c>
      <c r="C56" s="113" t="str">
        <f>VLOOKUP($A56,Сотрудники!$A$3:$L$1202,8,0)</f>
        <v>СПБ</v>
      </c>
      <c r="D56" s="115" t="str">
        <f t="shared" si="229"/>
        <v>Работал</v>
      </c>
      <c r="E56" s="115" t="str">
        <f t="shared" si="229"/>
        <v>Работал</v>
      </c>
      <c r="F56" s="115" t="str">
        <f t="shared" si="229"/>
        <v>Работал</v>
      </c>
      <c r="G56" s="115" t="str">
        <f t="shared" si="229"/>
        <v>Работал</v>
      </c>
      <c r="H56" s="133" t="str">
        <f t="shared" si="229"/>
        <v/>
      </c>
      <c r="I56" s="133" t="str">
        <f t="shared" si="229"/>
        <v/>
      </c>
      <c r="J56" s="115" t="str">
        <f t="shared" si="229"/>
        <v>Работал</v>
      </c>
      <c r="K56" s="115" t="str">
        <f t="shared" si="229"/>
        <v>Работал</v>
      </c>
      <c r="L56" s="115" t="str">
        <f t="shared" si="229"/>
        <v>Работал</v>
      </c>
      <c r="M56" s="115" t="str">
        <f t="shared" si="229"/>
        <v>Работал</v>
      </c>
      <c r="N56" s="115" t="str">
        <f t="shared" si="229"/>
        <v>Работал</v>
      </c>
      <c r="O56" s="133" t="str">
        <f t="shared" si="229"/>
        <v/>
      </c>
      <c r="P56" s="133" t="str">
        <f t="shared" si="229"/>
        <v/>
      </c>
      <c r="Q56" s="115" t="str">
        <f t="shared" si="229"/>
        <v>Работал</v>
      </c>
      <c r="R56" s="115" t="str">
        <f t="shared" si="229"/>
        <v>Работал</v>
      </c>
      <c r="S56" s="115" t="str">
        <f t="shared" si="229"/>
        <v>Работал</v>
      </c>
      <c r="T56" s="115" t="str">
        <f t="shared" si="229"/>
        <v>Работал</v>
      </c>
      <c r="U56" s="115" t="str">
        <f t="shared" si="229"/>
        <v>Работал</v>
      </c>
      <c r="V56" s="133" t="str">
        <f t="shared" si="229"/>
        <v/>
      </c>
      <c r="W56" s="133" t="str">
        <f t="shared" si="229"/>
        <v/>
      </c>
      <c r="X56" s="115" t="str">
        <f t="shared" si="232"/>
        <v>Работал</v>
      </c>
      <c r="Y56" s="115" t="str">
        <f t="shared" si="232"/>
        <v>Работал</v>
      </c>
      <c r="Z56" s="115" t="str">
        <f t="shared" si="229"/>
        <v>Работал</v>
      </c>
      <c r="AA56" s="115" t="str">
        <f t="shared" si="229"/>
        <v>Работал</v>
      </c>
      <c r="AB56" s="115" t="str">
        <f t="shared" si="229"/>
        <v>Работал</v>
      </c>
      <c r="AC56" s="133" t="str">
        <f t="shared" si="229"/>
        <v/>
      </c>
      <c r="AD56" s="133" t="str">
        <f t="shared" si="229"/>
        <v/>
      </c>
      <c r="AE56" s="115" t="str">
        <f t="shared" si="229"/>
        <v>Работал</v>
      </c>
      <c r="AF56" s="115" t="str">
        <f t="shared" si="229"/>
        <v>Работал</v>
      </c>
      <c r="AG56" s="115" t="str">
        <f t="shared" si="229"/>
        <v>Работал</v>
      </c>
      <c r="AH56" s="115" t="str">
        <f t="shared" si="233"/>
        <v>Работал</v>
      </c>
      <c r="AI56" s="115"/>
      <c r="AJ56" s="115"/>
    </row>
    <row r="57">
      <c r="A57" s="108">
        <v>69</v>
      </c>
      <c r="B57" s="113" t="str">
        <f>VLOOKUP($A57,Сотрудники!$A$3:$L$1202,2,0)</f>
        <v xml:space="preserve">Егоров Валерий</v>
      </c>
      <c r="C57" s="113" t="str">
        <f>VLOOKUP($A57,Сотрудники!$A$3:$L$1202,8,0)</f>
        <v>Рязань</v>
      </c>
      <c r="D57" s="115" t="str">
        <f t="shared" si="229"/>
        <v>Работал</v>
      </c>
      <c r="E57" s="115" t="str">
        <f t="shared" si="229"/>
        <v>Работал</v>
      </c>
      <c r="F57" s="115" t="str">
        <f t="shared" si="229"/>
        <v>Работал</v>
      </c>
      <c r="G57" s="115" t="str">
        <f t="shared" si="229"/>
        <v>Работал</v>
      </c>
      <c r="H57" s="133" t="str">
        <f t="shared" si="229"/>
        <v/>
      </c>
      <c r="I57" s="133" t="str">
        <f t="shared" si="229"/>
        <v/>
      </c>
      <c r="J57" s="115" t="str">
        <f t="shared" si="229"/>
        <v>Работал</v>
      </c>
      <c r="K57" s="115" t="str">
        <f t="shared" si="229"/>
        <v>Работал</v>
      </c>
      <c r="L57" s="115" t="str">
        <f t="shared" si="229"/>
        <v>Работал</v>
      </c>
      <c r="M57" s="115" t="str">
        <f t="shared" si="229"/>
        <v>Работал</v>
      </c>
      <c r="N57" s="115" t="str">
        <f t="shared" si="229"/>
        <v>Работал</v>
      </c>
      <c r="O57" s="133" t="str">
        <f t="shared" ref="O57:W57" si="234">IF(ISBLANK(O144),"",IF(O144=0,"Выходной",IF(O144&lt;&gt;0,"Работал","")))</f>
        <v/>
      </c>
      <c r="P57" s="133" t="str">
        <f t="shared" si="234"/>
        <v/>
      </c>
      <c r="Q57" s="115" t="str">
        <f t="shared" si="234"/>
        <v>Работал</v>
      </c>
      <c r="R57" s="115" t="str">
        <f t="shared" si="234"/>
        <v>Работал</v>
      </c>
      <c r="S57" s="115" t="str">
        <f t="shared" si="234"/>
        <v>Работал</v>
      </c>
      <c r="T57" s="115" t="str">
        <f t="shared" si="234"/>
        <v>Работал</v>
      </c>
      <c r="U57" s="115" t="str">
        <f t="shared" si="234"/>
        <v>Работал</v>
      </c>
      <c r="V57" s="133" t="str">
        <f t="shared" si="234"/>
        <v/>
      </c>
      <c r="W57" s="133" t="str">
        <f t="shared" si="234"/>
        <v/>
      </c>
      <c r="X57" s="115" t="str">
        <f t="shared" si="232"/>
        <v>Работал</v>
      </c>
      <c r="Y57" s="115" t="str">
        <f t="shared" si="232"/>
        <v>Работал</v>
      </c>
      <c r="Z57" s="115" t="str">
        <f t="shared" ref="Z57:AG86" si="235">IF(ISBLANK(Z144),"",IF(Z144=0,"Выходной",IF(Z144&lt;&gt;0,"Работал","")))</f>
        <v>Работал</v>
      </c>
      <c r="AA57" s="115" t="str">
        <f t="shared" si="235"/>
        <v>Работал</v>
      </c>
      <c r="AB57" s="115" t="str">
        <f t="shared" si="235"/>
        <v>Работал</v>
      </c>
      <c r="AC57" s="133" t="str">
        <f t="shared" si="235"/>
        <v/>
      </c>
      <c r="AD57" s="133" t="str">
        <f t="shared" si="235"/>
        <v/>
      </c>
      <c r="AE57" s="115" t="str">
        <f t="shared" si="235"/>
        <v>Работал</v>
      </c>
      <c r="AF57" s="115" t="str">
        <f t="shared" si="235"/>
        <v>Работал</v>
      </c>
      <c r="AG57" s="115" t="str">
        <f t="shared" si="235"/>
        <v>Работал</v>
      </c>
      <c r="AH57" s="115" t="str">
        <f t="shared" si="233"/>
        <v>Работал</v>
      </c>
      <c r="AI57" s="115"/>
      <c r="AJ57" s="115"/>
    </row>
    <row r="58">
      <c r="A58" s="108">
        <v>70</v>
      </c>
      <c r="B58" s="113" t="str">
        <f>VLOOKUP($A58,Сотрудники!$A$3:$L$1202,2,0)</f>
        <v xml:space="preserve">Балагушкин Артем</v>
      </c>
      <c r="C58" s="113" t="str">
        <f>VLOOKUP($A58,Сотрудники!$A$3:$L$1202,8,0)</f>
        <v>Москва</v>
      </c>
      <c r="D58" s="115" t="str">
        <f t="shared" si="229"/>
        <v>Работал</v>
      </c>
      <c r="E58" s="115" t="str">
        <f t="shared" si="229"/>
        <v>Работал</v>
      </c>
      <c r="F58" s="115" t="str">
        <f t="shared" si="229"/>
        <v>Работал</v>
      </c>
      <c r="G58" s="115" t="str">
        <f t="shared" si="229"/>
        <v>Работал</v>
      </c>
      <c r="H58" s="133" t="str">
        <f t="shared" si="229"/>
        <v/>
      </c>
      <c r="I58" s="133" t="str">
        <f t="shared" si="229"/>
        <v/>
      </c>
      <c r="J58" s="115" t="str">
        <f t="shared" si="229"/>
        <v>Работал</v>
      </c>
      <c r="K58" s="115" t="str">
        <f t="shared" si="229"/>
        <v>Работал</v>
      </c>
      <c r="L58" s="115" t="str">
        <f t="shared" si="229"/>
        <v>Работал</v>
      </c>
      <c r="M58" s="115" t="str">
        <f t="shared" si="229"/>
        <v>Работал</v>
      </c>
      <c r="N58" s="115" t="str">
        <f t="shared" si="229"/>
        <v>Работал</v>
      </c>
      <c r="O58" s="133" t="str">
        <f t="shared" si="229"/>
        <v/>
      </c>
      <c r="P58" s="133" t="str">
        <f t="shared" si="229"/>
        <v/>
      </c>
      <c r="Q58" s="115" t="str">
        <f t="shared" si="229"/>
        <v>Работал</v>
      </c>
      <c r="R58" s="115" t="str">
        <f t="shared" si="229"/>
        <v>Работал</v>
      </c>
      <c r="S58" s="115" t="str">
        <f t="shared" si="229"/>
        <v>Работал</v>
      </c>
      <c r="T58" s="115" t="str">
        <f t="shared" si="229"/>
        <v>Работал</v>
      </c>
      <c r="U58" s="115" t="str">
        <f t="shared" si="229"/>
        <v>Работал</v>
      </c>
      <c r="V58" s="133" t="str">
        <f t="shared" si="229"/>
        <v/>
      </c>
      <c r="W58" s="133" t="str">
        <f t="shared" si="229"/>
        <v/>
      </c>
      <c r="X58" s="115" t="str">
        <f t="shared" si="232"/>
        <v>Работал</v>
      </c>
      <c r="Y58" s="115" t="str">
        <f t="shared" si="232"/>
        <v>Работал</v>
      </c>
      <c r="Z58" s="115" t="str">
        <f t="shared" si="235"/>
        <v>Работал</v>
      </c>
      <c r="AA58" s="115" t="str">
        <f t="shared" si="235"/>
        <v>Работал</v>
      </c>
      <c r="AB58" s="115" t="str">
        <f t="shared" si="235"/>
        <v>Работал</v>
      </c>
      <c r="AC58" s="133" t="str">
        <f t="shared" si="235"/>
        <v/>
      </c>
      <c r="AD58" s="133" t="str">
        <f t="shared" si="235"/>
        <v/>
      </c>
      <c r="AE58" s="115" t="str">
        <f t="shared" si="235"/>
        <v>Работал</v>
      </c>
      <c r="AF58" s="115" t="str">
        <f t="shared" si="235"/>
        <v>Работал</v>
      </c>
      <c r="AG58" s="115" t="str">
        <f t="shared" si="235"/>
        <v>Работал</v>
      </c>
      <c r="AH58" s="115" t="str">
        <f t="shared" si="233"/>
        <v>Работал</v>
      </c>
      <c r="AI58" s="115"/>
      <c r="AJ58" s="115"/>
    </row>
    <row r="59">
      <c r="A59" s="108">
        <v>71</v>
      </c>
      <c r="B59" s="113" t="str">
        <f>VLOOKUP($A59,Сотрудники!$A$3:$L$1202,2,0)</f>
        <v xml:space="preserve">Чермашенцев Илья</v>
      </c>
      <c r="C59" s="113" t="str">
        <f>VLOOKUP($A59,Сотрудники!$A$3:$L$1202,8,0)</f>
        <v>Москва</v>
      </c>
      <c r="D59" s="115" t="str">
        <f t="shared" si="229"/>
        <v>Работал</v>
      </c>
      <c r="E59" s="115" t="str">
        <f t="shared" si="229"/>
        <v>Работал</v>
      </c>
      <c r="F59" s="115" t="str">
        <f t="shared" si="229"/>
        <v>Работал</v>
      </c>
      <c r="G59" s="115" t="str">
        <f t="shared" si="229"/>
        <v>Работал</v>
      </c>
      <c r="H59" s="133" t="str">
        <f t="shared" si="229"/>
        <v/>
      </c>
      <c r="I59" s="133" t="str">
        <f t="shared" si="229"/>
        <v/>
      </c>
      <c r="J59" s="115" t="str">
        <f t="shared" si="229"/>
        <v>Работал</v>
      </c>
      <c r="K59" s="115" t="str">
        <f t="shared" si="229"/>
        <v>Работал</v>
      </c>
      <c r="L59" s="115" t="str">
        <f t="shared" si="229"/>
        <v>Работал</v>
      </c>
      <c r="M59" s="115" t="str">
        <f t="shared" si="229"/>
        <v>Работал</v>
      </c>
      <c r="N59" s="115" t="str">
        <f t="shared" si="229"/>
        <v>Работал</v>
      </c>
      <c r="O59" s="133" t="str">
        <f t="shared" si="229"/>
        <v/>
      </c>
      <c r="P59" s="133" t="str">
        <f t="shared" si="229"/>
        <v/>
      </c>
      <c r="Q59" s="115" t="str">
        <f t="shared" si="229"/>
        <v>Работал</v>
      </c>
      <c r="R59" s="115" t="str">
        <f t="shared" si="229"/>
        <v>Работал</v>
      </c>
      <c r="S59" s="115" t="str">
        <f t="shared" si="229"/>
        <v>Работал</v>
      </c>
      <c r="T59" s="115" t="str">
        <f t="shared" si="229"/>
        <v>Работал</v>
      </c>
      <c r="U59" s="115" t="str">
        <f t="shared" si="229"/>
        <v>Работал</v>
      </c>
      <c r="V59" s="133" t="str">
        <f t="shared" si="229"/>
        <v/>
      </c>
      <c r="W59" s="133" t="str">
        <f t="shared" si="229"/>
        <v/>
      </c>
      <c r="X59" s="115" t="str">
        <f t="shared" si="232"/>
        <v>Работал</v>
      </c>
      <c r="Y59" s="115" t="str">
        <f t="shared" si="232"/>
        <v>Работал</v>
      </c>
      <c r="Z59" s="115" t="str">
        <f t="shared" si="235"/>
        <v>Работал</v>
      </c>
      <c r="AA59" s="115" t="str">
        <f t="shared" si="235"/>
        <v>Работал</v>
      </c>
      <c r="AB59" s="115" t="str">
        <f t="shared" si="235"/>
        <v>Работал</v>
      </c>
      <c r="AC59" s="133" t="str">
        <f t="shared" si="235"/>
        <v/>
      </c>
      <c r="AD59" s="133" t="str">
        <f t="shared" si="235"/>
        <v/>
      </c>
      <c r="AE59" s="115" t="str">
        <f t="shared" si="235"/>
        <v>Работал</v>
      </c>
      <c r="AF59" s="115" t="str">
        <f t="shared" si="235"/>
        <v>Работал</v>
      </c>
      <c r="AG59" s="115" t="str">
        <f t="shared" si="235"/>
        <v>Работал</v>
      </c>
      <c r="AH59" s="115" t="str">
        <f t="shared" si="233"/>
        <v>Работал</v>
      </c>
      <c r="AI59" s="115"/>
      <c r="AJ59" s="115"/>
    </row>
    <row r="60">
      <c r="A60" s="108">
        <v>73</v>
      </c>
      <c r="B60" s="113" t="str">
        <f>VLOOKUP($A60,Сотрудники!$A$3:$L$1202,2,0)</f>
        <v xml:space="preserve">Шарапов Артем</v>
      </c>
      <c r="C60" s="113" t="str">
        <f>VLOOKUP($A60,Сотрудники!$A$3:$L$1202,8,0)</f>
        <v>Барнаул</v>
      </c>
      <c r="D60" s="115" t="str">
        <f t="shared" si="229"/>
        <v>Работал</v>
      </c>
      <c r="E60" s="115" t="str">
        <f t="shared" si="229"/>
        <v>Работал</v>
      </c>
      <c r="F60" s="115" t="str">
        <f t="shared" si="229"/>
        <v>Работал</v>
      </c>
      <c r="G60" s="115" t="str">
        <f t="shared" si="229"/>
        <v>Работал</v>
      </c>
      <c r="H60" s="133" t="str">
        <f t="shared" si="229"/>
        <v/>
      </c>
      <c r="I60" s="133" t="str">
        <f t="shared" si="229"/>
        <v/>
      </c>
      <c r="J60" s="115" t="str">
        <f t="shared" si="229"/>
        <v>Работал</v>
      </c>
      <c r="K60" s="115" t="str">
        <f t="shared" si="229"/>
        <v>Работал</v>
      </c>
      <c r="L60" s="115" t="str">
        <f t="shared" si="229"/>
        <v>Работал</v>
      </c>
      <c r="M60" s="115" t="str">
        <f t="shared" si="229"/>
        <v>Работал</v>
      </c>
      <c r="N60" s="115" t="str">
        <f t="shared" si="229"/>
        <v>Работал</v>
      </c>
      <c r="O60" s="133" t="str">
        <f t="shared" si="229"/>
        <v/>
      </c>
      <c r="P60" s="133" t="str">
        <f t="shared" si="229"/>
        <v/>
      </c>
      <c r="Q60" s="115" t="str">
        <f t="shared" si="229"/>
        <v>Работал</v>
      </c>
      <c r="R60" s="115" t="str">
        <f t="shared" si="229"/>
        <v>Работал</v>
      </c>
      <c r="S60" s="115" t="str">
        <f t="shared" si="229"/>
        <v>Работал</v>
      </c>
      <c r="T60" s="115" t="str">
        <f t="shared" si="229"/>
        <v>Работал</v>
      </c>
      <c r="U60" s="115" t="str">
        <f t="shared" si="229"/>
        <v>Работал</v>
      </c>
      <c r="V60" s="133" t="str">
        <f t="shared" si="229"/>
        <v/>
      </c>
      <c r="W60" s="133" t="str">
        <f t="shared" si="229"/>
        <v/>
      </c>
      <c r="X60" s="115" t="str">
        <f t="shared" si="232"/>
        <v>Работал</v>
      </c>
      <c r="Y60" s="115" t="str">
        <f t="shared" si="232"/>
        <v>Работал</v>
      </c>
      <c r="Z60" s="115" t="str">
        <f t="shared" si="235"/>
        <v>Работал</v>
      </c>
      <c r="AA60" s="115" t="str">
        <f t="shared" si="235"/>
        <v>Работал</v>
      </c>
      <c r="AB60" s="115" t="str">
        <f t="shared" si="235"/>
        <v>Работал</v>
      </c>
      <c r="AC60" s="133" t="str">
        <f t="shared" si="235"/>
        <v/>
      </c>
      <c r="AD60" s="133" t="str">
        <f t="shared" si="235"/>
        <v/>
      </c>
      <c r="AE60" s="115" t="str">
        <f t="shared" si="235"/>
        <v>Работал</v>
      </c>
      <c r="AF60" s="115" t="str">
        <f t="shared" si="235"/>
        <v>Работал</v>
      </c>
      <c r="AG60" s="115" t="str">
        <f t="shared" si="235"/>
        <v>Работал</v>
      </c>
      <c r="AH60" s="115" t="str">
        <f t="shared" si="233"/>
        <v>Работал</v>
      </c>
      <c r="AI60" s="115"/>
      <c r="AJ60" s="115"/>
    </row>
    <row r="61">
      <c r="A61" s="108">
        <v>74</v>
      </c>
      <c r="B61" s="113" t="str">
        <f>VLOOKUP($A61,Сотрудники!$A$3:$L$1202,2,0)</f>
        <v xml:space="preserve">Родионов Всеволод</v>
      </c>
      <c r="C61" s="113" t="str">
        <f>VLOOKUP($A61,Сотрудники!$A$3:$L$1202,8,0)</f>
        <v>Москва</v>
      </c>
      <c r="D61" s="115" t="str">
        <f t="shared" si="229"/>
        <v>Работал</v>
      </c>
      <c r="E61" s="115" t="str">
        <f t="shared" si="229"/>
        <v>Работал</v>
      </c>
      <c r="F61" s="115" t="str">
        <f t="shared" si="229"/>
        <v>Работал</v>
      </c>
      <c r="G61" s="115" t="str">
        <f t="shared" si="229"/>
        <v>Работал</v>
      </c>
      <c r="H61" s="133" t="str">
        <f t="shared" si="229"/>
        <v/>
      </c>
      <c r="I61" s="133" t="str">
        <f t="shared" si="229"/>
        <v/>
      </c>
      <c r="J61" s="115" t="str">
        <f t="shared" si="229"/>
        <v>Работал</v>
      </c>
      <c r="K61" s="115" t="str">
        <f t="shared" si="229"/>
        <v>Работал</v>
      </c>
      <c r="L61" s="115" t="str">
        <f t="shared" si="229"/>
        <v>Работал</v>
      </c>
      <c r="M61" s="115" t="str">
        <f t="shared" si="229"/>
        <v>Работал</v>
      </c>
      <c r="N61" s="115" t="str">
        <f t="shared" si="229"/>
        <v>Работал</v>
      </c>
      <c r="O61" s="133" t="str">
        <f t="shared" si="229"/>
        <v/>
      </c>
      <c r="P61" s="133" t="str">
        <f t="shared" si="229"/>
        <v/>
      </c>
      <c r="Q61" s="115" t="str">
        <f t="shared" si="229"/>
        <v>Работал</v>
      </c>
      <c r="R61" s="115" t="str">
        <f t="shared" si="229"/>
        <v>Работал</v>
      </c>
      <c r="S61" s="115" t="str">
        <f t="shared" si="229"/>
        <v>Работал</v>
      </c>
      <c r="T61" s="115" t="str">
        <f t="shared" si="229"/>
        <v>Работал</v>
      </c>
      <c r="U61" s="115" t="str">
        <f t="shared" si="229"/>
        <v>Работал</v>
      </c>
      <c r="V61" s="133" t="str">
        <f t="shared" si="229"/>
        <v/>
      </c>
      <c r="W61" s="133" t="str">
        <f t="shared" si="229"/>
        <v/>
      </c>
      <c r="X61" s="115" t="str">
        <f t="shared" si="232"/>
        <v>Работал</v>
      </c>
      <c r="Y61" s="115" t="str">
        <f t="shared" si="232"/>
        <v>Работал</v>
      </c>
      <c r="Z61" s="115" t="str">
        <f t="shared" si="235"/>
        <v>Работал</v>
      </c>
      <c r="AA61" s="115" t="str">
        <f t="shared" si="235"/>
        <v>Работал</v>
      </c>
      <c r="AB61" s="115" t="str">
        <f t="shared" si="235"/>
        <v>Работал</v>
      </c>
      <c r="AC61" s="133" t="str">
        <f t="shared" si="235"/>
        <v/>
      </c>
      <c r="AD61" s="133" t="str">
        <f t="shared" si="235"/>
        <v/>
      </c>
      <c r="AE61" s="115" t="str">
        <f t="shared" si="235"/>
        <v>Работал</v>
      </c>
      <c r="AF61" s="115" t="str">
        <f t="shared" si="235"/>
        <v>Работал</v>
      </c>
      <c r="AG61" s="115" t="str">
        <f t="shared" si="235"/>
        <v>Работал</v>
      </c>
      <c r="AH61" s="115" t="str">
        <f t="shared" si="233"/>
        <v>Работал</v>
      </c>
      <c r="AI61" s="115"/>
      <c r="AJ61" s="115"/>
    </row>
    <row r="62">
      <c r="A62" s="108">
        <v>75</v>
      </c>
      <c r="B62" s="113" t="str">
        <f>VLOOKUP($A62,Сотрудники!$A$3:$L$1202,2,0)</f>
        <v xml:space="preserve">Лашкуль Александра</v>
      </c>
      <c r="C62" s="113" t="str">
        <f>VLOOKUP($A62,Сотрудники!$A$3:$L$1202,8,0)</f>
        <v>СПБ</v>
      </c>
      <c r="D62" s="115" t="str">
        <f t="shared" si="229"/>
        <v>Работал</v>
      </c>
      <c r="E62" s="115" t="str">
        <f t="shared" si="229"/>
        <v>Работал</v>
      </c>
      <c r="F62" s="115" t="str">
        <f t="shared" si="229"/>
        <v>Работал</v>
      </c>
      <c r="G62" s="115" t="str">
        <f t="shared" si="229"/>
        <v>Работал</v>
      </c>
      <c r="H62" s="133" t="str">
        <f t="shared" si="229"/>
        <v/>
      </c>
      <c r="I62" s="133" t="str">
        <f t="shared" si="229"/>
        <v/>
      </c>
      <c r="J62" s="115" t="str">
        <f t="shared" si="229"/>
        <v>Работал</v>
      </c>
      <c r="K62" s="115" t="str">
        <f t="shared" si="229"/>
        <v>Работал</v>
      </c>
      <c r="L62" s="115" t="str">
        <f t="shared" si="229"/>
        <v>Работал</v>
      </c>
      <c r="M62" s="115" t="str">
        <f t="shared" si="229"/>
        <v>Работал</v>
      </c>
      <c r="N62" s="115" t="str">
        <f t="shared" si="229"/>
        <v>Работал</v>
      </c>
      <c r="O62" s="133" t="str">
        <f t="shared" si="229"/>
        <v/>
      </c>
      <c r="P62" s="133" t="str">
        <f t="shared" si="229"/>
        <v/>
      </c>
      <c r="Q62" s="115" t="str">
        <f t="shared" si="229"/>
        <v>Работал</v>
      </c>
      <c r="R62" s="115" t="str">
        <f t="shared" si="229"/>
        <v>Работал</v>
      </c>
      <c r="S62" s="115" t="str">
        <f t="shared" si="229"/>
        <v>Работал</v>
      </c>
      <c r="T62" s="115" t="str">
        <f t="shared" si="229"/>
        <v>Работал</v>
      </c>
      <c r="U62" s="115" t="str">
        <f t="shared" si="229"/>
        <v>Работал</v>
      </c>
      <c r="V62" s="133" t="str">
        <f t="shared" si="229"/>
        <v/>
      </c>
      <c r="W62" s="133" t="str">
        <f t="shared" si="229"/>
        <v/>
      </c>
      <c r="X62" s="115" t="str">
        <f t="shared" si="232"/>
        <v>Работал</v>
      </c>
      <c r="Y62" s="115" t="str">
        <f t="shared" si="232"/>
        <v>Работал</v>
      </c>
      <c r="Z62" s="115" t="str">
        <f t="shared" si="235"/>
        <v>Работал</v>
      </c>
      <c r="AA62" s="115" t="str">
        <f t="shared" si="235"/>
        <v>Работал</v>
      </c>
      <c r="AB62" s="115" t="str">
        <f t="shared" si="235"/>
        <v>Работал</v>
      </c>
      <c r="AC62" s="133" t="str">
        <f t="shared" si="235"/>
        <v/>
      </c>
      <c r="AD62" s="133" t="str">
        <f t="shared" si="235"/>
        <v/>
      </c>
      <c r="AE62" s="115" t="str">
        <f t="shared" si="235"/>
        <v>Работал</v>
      </c>
      <c r="AF62" s="115" t="str">
        <f t="shared" si="235"/>
        <v>Работал</v>
      </c>
      <c r="AG62" s="115" t="str">
        <f t="shared" si="235"/>
        <v>Работал</v>
      </c>
      <c r="AH62" s="115" t="str">
        <f t="shared" si="233"/>
        <v>Работал</v>
      </c>
      <c r="AI62" s="115"/>
      <c r="AJ62" s="115"/>
    </row>
    <row r="63">
      <c r="A63" s="108">
        <v>76</v>
      </c>
      <c r="B63" s="113" t="str">
        <f>VLOOKUP($A63,Сотрудники!$A$3:$L$1202,2,0)</f>
        <v xml:space="preserve">Мокрова Анастасия</v>
      </c>
      <c r="C63" s="113" t="str">
        <f>VLOOKUP($A63,Сотрудники!$A$3:$L$1202,8,0)</f>
        <v>СПБ</v>
      </c>
      <c r="D63" s="115" t="str">
        <f t="shared" si="229"/>
        <v>Работал</v>
      </c>
      <c r="E63" s="115" t="str">
        <f t="shared" si="229"/>
        <v>Работал</v>
      </c>
      <c r="F63" s="115" t="str">
        <f t="shared" si="229"/>
        <v>Работал</v>
      </c>
      <c r="G63" s="115" t="str">
        <f t="shared" si="229"/>
        <v>Работал</v>
      </c>
      <c r="H63" s="133" t="str">
        <f t="shared" si="229"/>
        <v/>
      </c>
      <c r="I63" s="133" t="str">
        <f t="shared" si="229"/>
        <v/>
      </c>
      <c r="J63" s="115" t="str">
        <f t="shared" si="229"/>
        <v>Работал</v>
      </c>
      <c r="K63" s="115" t="str">
        <f t="shared" si="229"/>
        <v>Работал</v>
      </c>
      <c r="L63" s="115" t="str">
        <f t="shared" si="229"/>
        <v>Работал</v>
      </c>
      <c r="M63" s="115" t="str">
        <f t="shared" si="229"/>
        <v>Работал</v>
      </c>
      <c r="N63" s="115" t="str">
        <f t="shared" si="229"/>
        <v>Работал</v>
      </c>
      <c r="O63" s="133" t="str">
        <f t="shared" si="229"/>
        <v/>
      </c>
      <c r="P63" s="133" t="str">
        <f t="shared" si="229"/>
        <v/>
      </c>
      <c r="Q63" s="115" t="str">
        <f t="shared" si="229"/>
        <v>Работал</v>
      </c>
      <c r="R63" s="115" t="str">
        <f t="shared" si="229"/>
        <v>Работал</v>
      </c>
      <c r="S63" s="115" t="str">
        <f t="shared" si="229"/>
        <v>Работал</v>
      </c>
      <c r="T63" s="115" t="str">
        <f t="shared" si="229"/>
        <v>Работал</v>
      </c>
      <c r="U63" s="115" t="str">
        <f t="shared" si="229"/>
        <v>Работал</v>
      </c>
      <c r="V63" s="133" t="str">
        <f t="shared" si="229"/>
        <v/>
      </c>
      <c r="W63" s="133" t="str">
        <f t="shared" si="229"/>
        <v/>
      </c>
      <c r="X63" s="115" t="str">
        <f t="shared" si="232"/>
        <v>Работал</v>
      </c>
      <c r="Y63" s="115" t="str">
        <f t="shared" si="232"/>
        <v>Работал</v>
      </c>
      <c r="Z63" s="115" t="str">
        <f t="shared" si="235"/>
        <v>Работал</v>
      </c>
      <c r="AA63" s="115" t="str">
        <f t="shared" si="235"/>
        <v>Работал</v>
      </c>
      <c r="AB63" s="115" t="str">
        <f t="shared" si="235"/>
        <v>Работал</v>
      </c>
      <c r="AC63" s="133" t="str">
        <f t="shared" si="235"/>
        <v/>
      </c>
      <c r="AD63" s="133" t="str">
        <f t="shared" si="235"/>
        <v/>
      </c>
      <c r="AE63" s="115" t="str">
        <f t="shared" si="235"/>
        <v>Работал</v>
      </c>
      <c r="AF63" s="115" t="str">
        <f t="shared" si="235"/>
        <v>Работал</v>
      </c>
      <c r="AG63" s="115" t="str">
        <f t="shared" si="235"/>
        <v>Работал</v>
      </c>
      <c r="AH63" s="115" t="str">
        <f t="shared" si="233"/>
        <v>Работал</v>
      </c>
      <c r="AI63" s="115"/>
      <c r="AJ63" s="115"/>
    </row>
    <row r="64">
      <c r="A64" s="108">
        <v>77</v>
      </c>
      <c r="B64" s="113" t="str">
        <f>VLOOKUP($A64,Сотрудники!$A$3:$L$1202,2,0)</f>
        <v xml:space="preserve">Волотов Илья</v>
      </c>
      <c r="C64" s="113" t="str">
        <f>VLOOKUP($A64,Сотрудники!$A$3:$L$1202,8,0)</f>
        <v>Москва</v>
      </c>
      <c r="D64" s="115" t="str">
        <f t="shared" si="229"/>
        <v>Работал</v>
      </c>
      <c r="E64" s="115" t="str">
        <f t="shared" si="229"/>
        <v>Работал</v>
      </c>
      <c r="F64" s="115" t="str">
        <f t="shared" si="229"/>
        <v>Работал</v>
      </c>
      <c r="G64" s="115" t="str">
        <f t="shared" si="229"/>
        <v>Работал</v>
      </c>
      <c r="H64" s="133" t="str">
        <f t="shared" si="229"/>
        <v/>
      </c>
      <c r="I64" s="133" t="str">
        <f t="shared" si="229"/>
        <v/>
      </c>
      <c r="J64" s="115" t="str">
        <f t="shared" si="229"/>
        <v>Работал</v>
      </c>
      <c r="K64" s="115" t="str">
        <f t="shared" si="229"/>
        <v>Работал</v>
      </c>
      <c r="L64" s="115" t="str">
        <f t="shared" si="229"/>
        <v>Работал</v>
      </c>
      <c r="M64" s="115" t="str">
        <f t="shared" si="229"/>
        <v>Работал</v>
      </c>
      <c r="N64" s="115" t="str">
        <f t="shared" si="229"/>
        <v>Работал</v>
      </c>
      <c r="O64" s="133" t="str">
        <f t="shared" si="229"/>
        <v/>
      </c>
      <c r="P64" s="133" t="str">
        <f t="shared" si="229"/>
        <v/>
      </c>
      <c r="Q64" s="115" t="str">
        <f t="shared" si="229"/>
        <v>Работал</v>
      </c>
      <c r="R64" s="115" t="str">
        <f t="shared" si="229"/>
        <v>Работал</v>
      </c>
      <c r="S64" s="115" t="str">
        <f t="shared" si="229"/>
        <v>Работал</v>
      </c>
      <c r="T64" s="115" t="str">
        <f t="shared" si="229"/>
        <v>Работал</v>
      </c>
      <c r="U64" s="115" t="str">
        <f t="shared" si="229"/>
        <v>Работал</v>
      </c>
      <c r="V64" s="133" t="str">
        <f t="shared" si="229"/>
        <v/>
      </c>
      <c r="W64" s="133" t="str">
        <f t="shared" si="229"/>
        <v/>
      </c>
      <c r="X64" s="115" t="str">
        <f t="shared" si="232"/>
        <v>Работал</v>
      </c>
      <c r="Y64" s="115" t="str">
        <f t="shared" si="232"/>
        <v>Работал</v>
      </c>
      <c r="Z64" s="115" t="str">
        <f t="shared" si="235"/>
        <v>Работал</v>
      </c>
      <c r="AA64" s="115" t="str">
        <f t="shared" si="235"/>
        <v>Работал</v>
      </c>
      <c r="AB64" s="115" t="str">
        <f t="shared" si="235"/>
        <v>Работал</v>
      </c>
      <c r="AC64" s="133" t="str">
        <f t="shared" si="235"/>
        <v/>
      </c>
      <c r="AD64" s="133" t="str">
        <f t="shared" si="235"/>
        <v/>
      </c>
      <c r="AE64" s="115" t="str">
        <f t="shared" si="235"/>
        <v>Работал</v>
      </c>
      <c r="AF64" s="115" t="str">
        <f t="shared" si="235"/>
        <v>Работал</v>
      </c>
      <c r="AG64" s="115" t="str">
        <f t="shared" si="235"/>
        <v>Работал</v>
      </c>
      <c r="AH64" s="115" t="str">
        <f t="shared" si="233"/>
        <v>Работал</v>
      </c>
      <c r="AI64" s="115"/>
      <c r="AJ64" s="115"/>
    </row>
    <row r="65">
      <c r="A65" s="108">
        <v>78</v>
      </c>
      <c r="B65" s="113" t="str">
        <f>VLOOKUP($A65,Сотрудники!$A$3:$L$1202,2,0)</f>
        <v xml:space="preserve">Гаврилова Екатерина</v>
      </c>
      <c r="C65" s="113" t="str">
        <f>VLOOKUP($A65,Сотрудники!$A$3:$L$1202,8,0)</f>
        <v>Чебоксары</v>
      </c>
      <c r="D65" s="115" t="str">
        <f t="shared" si="229"/>
        <v>Работал</v>
      </c>
      <c r="E65" s="115" t="str">
        <f t="shared" si="229"/>
        <v>Работал</v>
      </c>
      <c r="F65" s="115" t="str">
        <f t="shared" si="229"/>
        <v>Работал</v>
      </c>
      <c r="G65" s="115" t="str">
        <f t="shared" si="229"/>
        <v>Работал</v>
      </c>
      <c r="H65" s="133" t="str">
        <f t="shared" si="229"/>
        <v/>
      </c>
      <c r="I65" s="133" t="str">
        <f t="shared" si="229"/>
        <v/>
      </c>
      <c r="J65" s="115" t="str">
        <f t="shared" si="229"/>
        <v>Работал</v>
      </c>
      <c r="K65" s="115" t="str">
        <f t="shared" si="229"/>
        <v>Работал</v>
      </c>
      <c r="L65" s="115" t="str">
        <f t="shared" si="229"/>
        <v>Работал</v>
      </c>
      <c r="M65" s="115" t="str">
        <f t="shared" si="229"/>
        <v>Работал</v>
      </c>
      <c r="N65" s="115" t="str">
        <f t="shared" si="229"/>
        <v>Работал</v>
      </c>
      <c r="O65" s="133" t="str">
        <f t="shared" si="229"/>
        <v/>
      </c>
      <c r="P65" s="133" t="str">
        <f t="shared" si="229"/>
        <v/>
      </c>
      <c r="Q65" s="115" t="str">
        <f t="shared" si="229"/>
        <v>Работал</v>
      </c>
      <c r="R65" s="115" t="str">
        <f t="shared" si="229"/>
        <v>Работал</v>
      </c>
      <c r="S65" s="115" t="str">
        <f t="shared" si="229"/>
        <v>Работал</v>
      </c>
      <c r="T65" s="115" t="str">
        <f t="shared" si="229"/>
        <v>Работал</v>
      </c>
      <c r="U65" s="115" t="str">
        <f t="shared" si="229"/>
        <v>Работал</v>
      </c>
      <c r="V65" s="133" t="str">
        <f t="shared" si="229"/>
        <v/>
      </c>
      <c r="W65" s="133" t="str">
        <f t="shared" si="229"/>
        <v/>
      </c>
      <c r="X65" s="115" t="str">
        <f t="shared" si="232"/>
        <v>Работал</v>
      </c>
      <c r="Y65" s="115" t="str">
        <f t="shared" si="232"/>
        <v>Работал</v>
      </c>
      <c r="Z65" s="115" t="str">
        <f t="shared" si="235"/>
        <v>Работал</v>
      </c>
      <c r="AA65" s="115" t="str">
        <f t="shared" si="235"/>
        <v>Работал</v>
      </c>
      <c r="AB65" s="115" t="str">
        <f t="shared" si="235"/>
        <v>Работал</v>
      </c>
      <c r="AC65" s="133" t="str">
        <f t="shared" si="235"/>
        <v/>
      </c>
      <c r="AD65" s="133" t="str">
        <f t="shared" si="235"/>
        <v/>
      </c>
      <c r="AE65" s="115" t="str">
        <f t="shared" si="235"/>
        <v>Работал</v>
      </c>
      <c r="AF65" s="115" t="str">
        <f t="shared" si="235"/>
        <v>Работал</v>
      </c>
      <c r="AG65" s="115" t="str">
        <f t="shared" si="235"/>
        <v>Работал</v>
      </c>
      <c r="AH65" s="115" t="str">
        <f t="shared" si="233"/>
        <v>Работал</v>
      </c>
      <c r="AI65" s="115"/>
      <c r="AJ65" s="115"/>
    </row>
    <row r="66">
      <c r="A66" s="108">
        <v>79</v>
      </c>
      <c r="B66" s="113" t="str">
        <f>VLOOKUP($A66,Сотрудники!$A$3:$L$1202,2,0)</f>
        <v xml:space="preserve">Шакиров Вадим</v>
      </c>
      <c r="C66" s="113" t="str">
        <f>VLOOKUP($A66,Сотрудники!$A$3:$L$1202,8,0)</f>
        <v>Иннополис</v>
      </c>
      <c r="D66" s="115" t="str">
        <f t="shared" si="229"/>
        <v>Работал</v>
      </c>
      <c r="E66" s="115" t="str">
        <f t="shared" si="229"/>
        <v>Работал</v>
      </c>
      <c r="F66" s="115" t="str">
        <f t="shared" si="229"/>
        <v>Работал</v>
      </c>
      <c r="G66" s="115" t="str">
        <f t="shared" si="229"/>
        <v>Работал</v>
      </c>
      <c r="H66" s="133" t="str">
        <f t="shared" si="229"/>
        <v/>
      </c>
      <c r="I66" s="133" t="str">
        <f t="shared" si="229"/>
        <v/>
      </c>
      <c r="J66" s="115" t="str">
        <f t="shared" si="229"/>
        <v>Работал</v>
      </c>
      <c r="K66" s="115" t="str">
        <f t="shared" si="229"/>
        <v>Работал</v>
      </c>
      <c r="L66" s="115" t="str">
        <f t="shared" si="229"/>
        <v>Работал</v>
      </c>
      <c r="M66" s="115" t="str">
        <f t="shared" si="229"/>
        <v>Работал</v>
      </c>
      <c r="N66" s="115" t="str">
        <f t="shared" si="229"/>
        <v>Работал</v>
      </c>
      <c r="O66" s="133" t="str">
        <f t="shared" si="229"/>
        <v/>
      </c>
      <c r="P66" s="133" t="str">
        <f t="shared" si="229"/>
        <v/>
      </c>
      <c r="Q66" s="115" t="str">
        <f t="shared" si="229"/>
        <v>Работал</v>
      </c>
      <c r="R66" s="115" t="str">
        <f t="shared" si="229"/>
        <v>Работал</v>
      </c>
      <c r="S66" s="115" t="str">
        <f t="shared" si="229"/>
        <v>Работал</v>
      </c>
      <c r="T66" s="115" t="str">
        <f t="shared" si="229"/>
        <v>Работал</v>
      </c>
      <c r="U66" s="115" t="str">
        <f t="shared" si="229"/>
        <v>Работал</v>
      </c>
      <c r="V66" s="133" t="str">
        <f t="shared" si="229"/>
        <v/>
      </c>
      <c r="W66" s="133" t="str">
        <f t="shared" si="229"/>
        <v/>
      </c>
      <c r="X66" s="115" t="str">
        <f t="shared" si="232"/>
        <v>Работал</v>
      </c>
      <c r="Y66" s="115" t="str">
        <f t="shared" si="232"/>
        <v>Работал</v>
      </c>
      <c r="Z66" s="115" t="str">
        <f t="shared" si="235"/>
        <v>Работал</v>
      </c>
      <c r="AA66" s="115" t="str">
        <f t="shared" si="235"/>
        <v>Работал</v>
      </c>
      <c r="AB66" s="115" t="str">
        <f t="shared" si="235"/>
        <v>Работал</v>
      </c>
      <c r="AC66" s="133" t="str">
        <f t="shared" si="235"/>
        <v/>
      </c>
      <c r="AD66" s="133" t="str">
        <f t="shared" si="235"/>
        <v/>
      </c>
      <c r="AE66" s="115" t="str">
        <f t="shared" si="235"/>
        <v>Работал</v>
      </c>
      <c r="AF66" s="115" t="str">
        <f t="shared" si="235"/>
        <v>Работал</v>
      </c>
      <c r="AG66" s="115" t="str">
        <f t="shared" si="235"/>
        <v>Работал</v>
      </c>
      <c r="AH66" s="115" t="str">
        <f t="shared" si="233"/>
        <v>Работал</v>
      </c>
      <c r="AI66" s="115"/>
      <c r="AJ66" s="115"/>
    </row>
    <row r="67">
      <c r="A67" s="108">
        <v>80</v>
      </c>
      <c r="B67" s="113" t="str">
        <f>VLOOKUP($A67,Сотрудники!$A$3:$L$1202,2,0)</f>
        <v xml:space="preserve">Павлов Никита</v>
      </c>
      <c r="C67" s="113" t="str">
        <f>VLOOKUP($A67,Сотрудники!$A$3:$L$1202,8,0)</f>
        <v>Москва</v>
      </c>
      <c r="D67" s="115" t="str">
        <f t="shared" si="229"/>
        <v>Работал</v>
      </c>
      <c r="E67" s="115" t="str">
        <f t="shared" si="229"/>
        <v>Работал</v>
      </c>
      <c r="F67" s="115" t="str">
        <f t="shared" si="229"/>
        <v>Работал</v>
      </c>
      <c r="G67" s="115" t="str">
        <f t="shared" si="229"/>
        <v>Работал</v>
      </c>
      <c r="H67" s="133" t="str">
        <f t="shared" si="229"/>
        <v/>
      </c>
      <c r="I67" s="133" t="str">
        <f t="shared" si="229"/>
        <v/>
      </c>
      <c r="J67" s="115" t="str">
        <f t="shared" si="229"/>
        <v>Работал</v>
      </c>
      <c r="K67" s="115" t="str">
        <f t="shared" si="229"/>
        <v>Работал</v>
      </c>
      <c r="L67" s="115" t="str">
        <f t="shared" si="229"/>
        <v>Работал</v>
      </c>
      <c r="M67" s="115" t="str">
        <f t="shared" si="229"/>
        <v>Работал</v>
      </c>
      <c r="N67" s="115" t="str">
        <f t="shared" si="229"/>
        <v>Работал</v>
      </c>
      <c r="O67" s="133" t="str">
        <f t="shared" si="229"/>
        <v/>
      </c>
      <c r="P67" s="133" t="str">
        <f t="shared" si="229"/>
        <v/>
      </c>
      <c r="Q67" s="115" t="str">
        <f t="shared" si="229"/>
        <v>Работал</v>
      </c>
      <c r="R67" s="115" t="str">
        <f t="shared" si="229"/>
        <v>Работал</v>
      </c>
      <c r="S67" s="115" t="str">
        <f t="shared" si="229"/>
        <v>Работал</v>
      </c>
      <c r="T67" s="115" t="str">
        <f t="shared" si="229"/>
        <v>Работал</v>
      </c>
      <c r="U67" s="115" t="str">
        <f t="shared" si="229"/>
        <v>Работал</v>
      </c>
      <c r="V67" s="133" t="str">
        <f t="shared" si="229"/>
        <v/>
      </c>
      <c r="W67" s="133" t="str">
        <f t="shared" si="229"/>
        <v/>
      </c>
      <c r="X67" s="115" t="str">
        <f t="shared" si="232"/>
        <v>Работал</v>
      </c>
      <c r="Y67" s="115" t="str">
        <f t="shared" si="232"/>
        <v>Работал</v>
      </c>
      <c r="Z67" s="115" t="str">
        <f t="shared" si="235"/>
        <v>Работал</v>
      </c>
      <c r="AA67" s="115" t="str">
        <f t="shared" si="235"/>
        <v>Работал</v>
      </c>
      <c r="AB67" s="115" t="str">
        <f t="shared" si="235"/>
        <v>Работал</v>
      </c>
      <c r="AC67" s="133" t="str">
        <f t="shared" si="235"/>
        <v/>
      </c>
      <c r="AD67" s="133" t="str">
        <f t="shared" si="235"/>
        <v/>
      </c>
      <c r="AE67" s="115" t="str">
        <f t="shared" si="235"/>
        <v>Работал</v>
      </c>
      <c r="AF67" s="115" t="str">
        <f t="shared" si="235"/>
        <v>Работал</v>
      </c>
      <c r="AG67" s="115" t="str">
        <f t="shared" si="235"/>
        <v>Работал</v>
      </c>
      <c r="AH67" s="115" t="str">
        <f t="shared" si="233"/>
        <v>Работал</v>
      </c>
      <c r="AI67" s="115"/>
      <c r="AJ67" s="115"/>
    </row>
    <row r="68">
      <c r="A68" s="108">
        <v>81</v>
      </c>
      <c r="B68" s="113" t="str">
        <f>VLOOKUP($A68,Сотрудники!$A$3:$L$1202,2,0)</f>
        <v xml:space="preserve">Александрова Кристина</v>
      </c>
      <c r="C68" s="113" t="str">
        <f>VLOOKUP($A68,Сотрудники!$A$3:$L$1202,8,0)</f>
        <v>Москва</v>
      </c>
      <c r="D68" s="115" t="str">
        <f t="shared" si="229"/>
        <v>Работал</v>
      </c>
      <c r="E68" s="115" t="str">
        <f t="shared" si="229"/>
        <v>Работал</v>
      </c>
      <c r="F68" s="115" t="str">
        <f t="shared" si="229"/>
        <v>Работал</v>
      </c>
      <c r="G68" s="115" t="str">
        <f t="shared" si="229"/>
        <v>Работал</v>
      </c>
      <c r="H68" s="133" t="str">
        <f t="shared" si="229"/>
        <v/>
      </c>
      <c r="I68" s="133" t="str">
        <f t="shared" si="229"/>
        <v/>
      </c>
      <c r="J68" s="115" t="str">
        <f t="shared" si="229"/>
        <v>Работал</v>
      </c>
      <c r="K68" s="115" t="str">
        <f t="shared" si="229"/>
        <v>Работал</v>
      </c>
      <c r="L68" s="115" t="str">
        <f t="shared" si="229"/>
        <v>Работал</v>
      </c>
      <c r="M68" s="115" t="str">
        <f t="shared" si="229"/>
        <v>Работал</v>
      </c>
      <c r="N68" s="115" t="str">
        <f t="shared" si="229"/>
        <v>Работал</v>
      </c>
      <c r="O68" s="133" t="str">
        <f t="shared" si="229"/>
        <v/>
      </c>
      <c r="P68" s="133" t="str">
        <f t="shared" si="229"/>
        <v/>
      </c>
      <c r="Q68" s="115" t="str">
        <f t="shared" si="229"/>
        <v>Работал</v>
      </c>
      <c r="R68" s="115" t="str">
        <f t="shared" si="229"/>
        <v>Работал</v>
      </c>
      <c r="S68" s="115" t="str">
        <f t="shared" si="229"/>
        <v>Работал</v>
      </c>
      <c r="T68" s="115" t="str">
        <f t="shared" si="229"/>
        <v>Работал</v>
      </c>
      <c r="U68" s="115" t="str">
        <f t="shared" si="229"/>
        <v>Работал</v>
      </c>
      <c r="V68" s="133" t="str">
        <f t="shared" si="229"/>
        <v/>
      </c>
      <c r="W68" s="133" t="str">
        <f t="shared" si="229"/>
        <v/>
      </c>
      <c r="X68" s="115" t="str">
        <f t="shared" si="232"/>
        <v>Работал</v>
      </c>
      <c r="Y68" s="115" t="str">
        <f t="shared" si="232"/>
        <v>Работал</v>
      </c>
      <c r="Z68" s="115" t="str">
        <f t="shared" si="235"/>
        <v>Работал</v>
      </c>
      <c r="AA68" s="115" t="str">
        <f t="shared" si="235"/>
        <v>Работал</v>
      </c>
      <c r="AB68" s="115" t="str">
        <f t="shared" si="235"/>
        <v>Работал</v>
      </c>
      <c r="AC68" s="133" t="str">
        <f t="shared" si="235"/>
        <v/>
      </c>
      <c r="AD68" s="133" t="str">
        <f t="shared" si="235"/>
        <v/>
      </c>
      <c r="AE68" s="115" t="str">
        <f t="shared" si="235"/>
        <v>Работал</v>
      </c>
      <c r="AF68" s="115" t="str">
        <f t="shared" si="235"/>
        <v>Работал</v>
      </c>
      <c r="AG68" s="115" t="str">
        <f t="shared" si="235"/>
        <v>Работал</v>
      </c>
      <c r="AH68" s="115" t="str">
        <f t="shared" si="233"/>
        <v>Работал</v>
      </c>
      <c r="AI68" s="115"/>
      <c r="AJ68" s="115"/>
    </row>
    <row r="69">
      <c r="A69" s="108">
        <v>82</v>
      </c>
      <c r="B69" s="113" t="str">
        <f>VLOOKUP($A69,Сотрудники!$A$3:$L$1202,2,0)</f>
        <v xml:space="preserve">Крапивин Сергей</v>
      </c>
      <c r="C69" s="113" t="str">
        <f>VLOOKUP($A69,Сотрудники!$A$3:$L$1202,8,0)</f>
        <v>Краснодар</v>
      </c>
      <c r="D69" s="115" t="str">
        <f t="shared" si="229"/>
        <v>Работал</v>
      </c>
      <c r="E69" s="115" t="str">
        <f t="shared" si="229"/>
        <v>Работал</v>
      </c>
      <c r="F69" s="115" t="str">
        <f t="shared" si="229"/>
        <v>Работал</v>
      </c>
      <c r="G69" s="115" t="str">
        <f t="shared" si="229"/>
        <v>Работал</v>
      </c>
      <c r="H69" s="133" t="str">
        <f t="shared" si="229"/>
        <v/>
      </c>
      <c r="I69" s="133" t="str">
        <f t="shared" si="229"/>
        <v/>
      </c>
      <c r="J69" s="115" t="str">
        <f t="shared" si="229"/>
        <v>Работал</v>
      </c>
      <c r="K69" s="115" t="str">
        <f t="shared" si="229"/>
        <v>Работал</v>
      </c>
      <c r="L69" s="115" t="str">
        <f t="shared" si="229"/>
        <v>Работал</v>
      </c>
      <c r="M69" s="115" t="str">
        <f t="shared" si="229"/>
        <v>Работал</v>
      </c>
      <c r="N69" s="115" t="str">
        <f t="shared" si="229"/>
        <v>Работал</v>
      </c>
      <c r="O69" s="133" t="str">
        <f t="shared" si="229"/>
        <v/>
      </c>
      <c r="P69" s="133" t="str">
        <f t="shared" si="229"/>
        <v/>
      </c>
      <c r="Q69" s="115" t="str">
        <f t="shared" si="229"/>
        <v>Работал</v>
      </c>
      <c r="R69" s="115" t="str">
        <f t="shared" si="229"/>
        <v>Работал</v>
      </c>
      <c r="S69" s="115" t="str">
        <f t="shared" ref="S69:Y84" si="236">IF(ISBLANK(S156),"",IF(S156=0,"Выходной",IF(S156&lt;&gt;0,"Работал","")))</f>
        <v>Работал</v>
      </c>
      <c r="T69" s="115" t="str">
        <f t="shared" si="236"/>
        <v>Работал</v>
      </c>
      <c r="U69" s="115" t="str">
        <f t="shared" si="236"/>
        <v>Работал</v>
      </c>
      <c r="V69" s="133" t="str">
        <f t="shared" si="236"/>
        <v/>
      </c>
      <c r="W69" s="133" t="str">
        <f t="shared" si="236"/>
        <v/>
      </c>
      <c r="X69" s="115" t="str">
        <f t="shared" si="236"/>
        <v>Работал</v>
      </c>
      <c r="Y69" s="115" t="str">
        <f t="shared" si="236"/>
        <v>Работал</v>
      </c>
      <c r="Z69" s="115" t="str">
        <f t="shared" si="235"/>
        <v>Работал</v>
      </c>
      <c r="AA69" s="115" t="str">
        <f t="shared" si="235"/>
        <v>Работал</v>
      </c>
      <c r="AB69" s="115" t="str">
        <f t="shared" si="235"/>
        <v>Работал</v>
      </c>
      <c r="AC69" s="133" t="str">
        <f t="shared" si="235"/>
        <v/>
      </c>
      <c r="AD69" s="133" t="str">
        <f t="shared" si="235"/>
        <v/>
      </c>
      <c r="AE69" s="115" t="str">
        <f t="shared" si="235"/>
        <v>Работал</v>
      </c>
      <c r="AF69" s="115" t="str">
        <f t="shared" si="235"/>
        <v>Работал</v>
      </c>
      <c r="AG69" s="115" t="str">
        <f t="shared" si="235"/>
        <v>Работал</v>
      </c>
      <c r="AH69" s="115" t="str">
        <f t="shared" si="233"/>
        <v>Работал</v>
      </c>
      <c r="AI69" s="115"/>
      <c r="AJ69" s="115"/>
    </row>
    <row r="70">
      <c r="A70" s="108">
        <v>84</v>
      </c>
      <c r="B70" s="113" t="str">
        <f>VLOOKUP($A70,Сотрудники!$A$3:$L$1202,2,0)</f>
        <v xml:space="preserve">Сабиров Артур</v>
      </c>
      <c r="C70" s="113" t="str">
        <f>VLOOKUP($A70,Сотрудники!$A$3:$L$1202,8,0)</f>
        <v>Казань</v>
      </c>
      <c r="D70" s="115" t="str">
        <f t="shared" si="229"/>
        <v>Работал</v>
      </c>
      <c r="E70" s="115" t="str">
        <f t="shared" si="229"/>
        <v>Работал</v>
      </c>
      <c r="F70" s="115" t="str">
        <f t="shared" si="229"/>
        <v>Работал</v>
      </c>
      <c r="G70" s="115" t="str">
        <f t="shared" si="229"/>
        <v>Работал</v>
      </c>
      <c r="H70" s="133" t="str">
        <f t="shared" si="229"/>
        <v/>
      </c>
      <c r="I70" s="133" t="str">
        <f t="shared" si="229"/>
        <v/>
      </c>
      <c r="J70" s="115" t="str">
        <f t="shared" si="229"/>
        <v>Работал</v>
      </c>
      <c r="K70" s="115" t="str">
        <f t="shared" si="229"/>
        <v>Работал</v>
      </c>
      <c r="L70" s="115" t="str">
        <f t="shared" si="229"/>
        <v>Работал</v>
      </c>
      <c r="M70" s="115" t="str">
        <f t="shared" si="229"/>
        <v>Работал</v>
      </c>
      <c r="N70" s="115" t="str">
        <f t="shared" si="229"/>
        <v>Работал</v>
      </c>
      <c r="O70" s="133" t="str">
        <f t="shared" si="229"/>
        <v/>
      </c>
      <c r="P70" s="133" t="str">
        <f t="shared" si="229"/>
        <v/>
      </c>
      <c r="Q70" s="115" t="str">
        <f t="shared" si="229"/>
        <v>Работал</v>
      </c>
      <c r="R70" s="115" t="str">
        <f t="shared" si="229"/>
        <v>Работал</v>
      </c>
      <c r="S70" s="115" t="str">
        <f t="shared" si="229"/>
        <v>Работал</v>
      </c>
      <c r="T70" s="115" t="str">
        <f t="shared" si="236"/>
        <v>Работал</v>
      </c>
      <c r="U70" s="115" t="str">
        <f t="shared" si="236"/>
        <v>Работал</v>
      </c>
      <c r="V70" s="133" t="str">
        <f t="shared" si="236"/>
        <v/>
      </c>
      <c r="W70" s="133" t="str">
        <f t="shared" si="236"/>
        <v/>
      </c>
      <c r="X70" s="115" t="str">
        <f t="shared" si="236"/>
        <v>Работал</v>
      </c>
      <c r="Y70" s="115" t="str">
        <f t="shared" si="236"/>
        <v>Работал</v>
      </c>
      <c r="Z70" s="115" t="str">
        <f t="shared" si="235"/>
        <v>Работал</v>
      </c>
      <c r="AA70" s="115" t="str">
        <f t="shared" si="235"/>
        <v>Работал</v>
      </c>
      <c r="AB70" s="115" t="str">
        <f t="shared" si="235"/>
        <v>Работал</v>
      </c>
      <c r="AC70" s="133" t="str">
        <f t="shared" si="235"/>
        <v/>
      </c>
      <c r="AD70" s="133" t="str">
        <f t="shared" si="235"/>
        <v/>
      </c>
      <c r="AE70" s="115" t="str">
        <f t="shared" si="235"/>
        <v>Работал</v>
      </c>
      <c r="AF70" s="115" t="str">
        <f t="shared" si="235"/>
        <v>Работал</v>
      </c>
      <c r="AG70" s="115" t="str">
        <f t="shared" si="235"/>
        <v>Работал</v>
      </c>
      <c r="AH70" s="115" t="str">
        <f t="shared" si="233"/>
        <v>Работал</v>
      </c>
      <c r="AI70" s="115"/>
      <c r="AJ70" s="115"/>
    </row>
    <row r="71">
      <c r="A71" s="108">
        <v>85</v>
      </c>
      <c r="B71" s="113" t="str">
        <f>VLOOKUP($A71,Сотрудники!$A$3:$L$1202,2,0)</f>
        <v xml:space="preserve">Рудаков Сергей</v>
      </c>
      <c r="C71" s="113" t="str">
        <f>VLOOKUP($A71,Сотрудники!$A$3:$L$1202,8,0)</f>
        <v>Москва</v>
      </c>
      <c r="D71" s="115" t="str">
        <f t="shared" si="229"/>
        <v>Работал</v>
      </c>
      <c r="E71" s="115" t="str">
        <f t="shared" si="229"/>
        <v>Работал</v>
      </c>
      <c r="F71" s="115" t="str">
        <f t="shared" si="229"/>
        <v>Работал</v>
      </c>
      <c r="G71" s="115" t="str">
        <f t="shared" si="229"/>
        <v>Работал</v>
      </c>
      <c r="H71" s="133" t="str">
        <f t="shared" si="229"/>
        <v/>
      </c>
      <c r="I71" s="133" t="str">
        <f t="shared" si="229"/>
        <v/>
      </c>
      <c r="J71" s="115" t="str">
        <f t="shared" si="229"/>
        <v>Работал</v>
      </c>
      <c r="K71" s="115" t="str">
        <f t="shared" si="229"/>
        <v>Работал</v>
      </c>
      <c r="L71" s="115" t="str">
        <f t="shared" si="229"/>
        <v>Работал</v>
      </c>
      <c r="M71" s="115" t="str">
        <f t="shared" si="229"/>
        <v>Работал</v>
      </c>
      <c r="N71" s="115" t="str">
        <f t="shared" si="229"/>
        <v>Работал</v>
      </c>
      <c r="O71" s="133" t="str">
        <f t="shared" si="229"/>
        <v/>
      </c>
      <c r="P71" s="133" t="str">
        <f t="shared" si="229"/>
        <v/>
      </c>
      <c r="Q71" s="115" t="str">
        <f t="shared" si="229"/>
        <v>Работал</v>
      </c>
      <c r="R71" s="115" t="str">
        <f t="shared" si="229"/>
        <v>Работал</v>
      </c>
      <c r="S71" s="115" t="str">
        <f t="shared" si="229"/>
        <v>Работал</v>
      </c>
      <c r="T71" s="115" t="str">
        <f t="shared" si="236"/>
        <v>Работал</v>
      </c>
      <c r="U71" s="115" t="str">
        <f t="shared" si="236"/>
        <v>Работал</v>
      </c>
      <c r="V71" s="133" t="str">
        <f t="shared" si="236"/>
        <v/>
      </c>
      <c r="W71" s="133" t="str">
        <f t="shared" si="236"/>
        <v/>
      </c>
      <c r="X71" s="115" t="str">
        <f t="shared" si="236"/>
        <v>Работал</v>
      </c>
      <c r="Y71" s="115" t="str">
        <f t="shared" si="236"/>
        <v>Работал</v>
      </c>
      <c r="Z71" s="115" t="str">
        <f t="shared" si="235"/>
        <v>Работал</v>
      </c>
      <c r="AA71" s="115" t="str">
        <f t="shared" si="235"/>
        <v>Работал</v>
      </c>
      <c r="AB71" s="115" t="str">
        <f t="shared" si="235"/>
        <v>Работал</v>
      </c>
      <c r="AC71" s="133" t="str">
        <f t="shared" si="235"/>
        <v/>
      </c>
      <c r="AD71" s="133" t="str">
        <f t="shared" si="235"/>
        <v/>
      </c>
      <c r="AE71" s="115" t="str">
        <f t="shared" si="235"/>
        <v>Работал</v>
      </c>
      <c r="AF71" s="115" t="str">
        <f t="shared" si="235"/>
        <v>Работал</v>
      </c>
      <c r="AG71" s="115" t="str">
        <f t="shared" si="235"/>
        <v>Работал</v>
      </c>
      <c r="AH71" s="115" t="str">
        <f t="shared" si="233"/>
        <v>Работал</v>
      </c>
      <c r="AI71" s="115"/>
      <c r="AJ71" s="115"/>
    </row>
    <row r="72">
      <c r="A72" s="108">
        <v>86</v>
      </c>
      <c r="B72" s="113" t="str">
        <f>VLOOKUP($A72,Сотрудники!$A$3:$L$1202,2,0)</f>
        <v xml:space="preserve">Михеев Дмитрий</v>
      </c>
      <c r="C72" s="113" t="str">
        <f>VLOOKUP($A72,Сотрудники!$A$3:$L$1202,8,0)</f>
        <v>СПБ</v>
      </c>
      <c r="D72" s="115" t="str">
        <f t="shared" si="229"/>
        <v>Работал</v>
      </c>
      <c r="E72" s="115" t="str">
        <f t="shared" si="229"/>
        <v>Работал</v>
      </c>
      <c r="F72" s="115" t="str">
        <f t="shared" si="229"/>
        <v>Работал</v>
      </c>
      <c r="G72" s="115" t="str">
        <f t="shared" si="229"/>
        <v>Работал</v>
      </c>
      <c r="H72" s="133" t="str">
        <f t="shared" si="229"/>
        <v/>
      </c>
      <c r="I72" s="133" t="str">
        <f t="shared" si="229"/>
        <v/>
      </c>
      <c r="J72" s="115" t="str">
        <f t="shared" si="229"/>
        <v>Работал</v>
      </c>
      <c r="K72" s="115" t="str">
        <f t="shared" si="229"/>
        <v>Работал</v>
      </c>
      <c r="L72" s="115" t="str">
        <f t="shared" si="229"/>
        <v>Работал</v>
      </c>
      <c r="M72" s="115" t="str">
        <f t="shared" si="229"/>
        <v>Работал</v>
      </c>
      <c r="N72" s="115" t="str">
        <f t="shared" si="229"/>
        <v>Работал</v>
      </c>
      <c r="O72" s="133" t="str">
        <f t="shared" si="229"/>
        <v/>
      </c>
      <c r="P72" s="133" t="str">
        <f t="shared" si="229"/>
        <v/>
      </c>
      <c r="Q72" s="115" t="str">
        <f t="shared" si="229"/>
        <v>Работал</v>
      </c>
      <c r="R72" s="115" t="str">
        <f t="shared" si="229"/>
        <v>Работал</v>
      </c>
      <c r="S72" s="115" t="str">
        <f t="shared" si="229"/>
        <v>Работал</v>
      </c>
      <c r="T72" s="115" t="str">
        <f t="shared" si="236"/>
        <v>Работал</v>
      </c>
      <c r="U72" s="115" t="str">
        <f t="shared" si="236"/>
        <v>Работал</v>
      </c>
      <c r="V72" s="133" t="str">
        <f t="shared" si="236"/>
        <v/>
      </c>
      <c r="W72" s="133" t="str">
        <f t="shared" si="236"/>
        <v/>
      </c>
      <c r="X72" s="115" t="str">
        <f t="shared" si="236"/>
        <v>Работал</v>
      </c>
      <c r="Y72" s="115" t="str">
        <f t="shared" si="236"/>
        <v>Работал</v>
      </c>
      <c r="Z72" s="115" t="str">
        <f t="shared" si="235"/>
        <v>Работал</v>
      </c>
      <c r="AA72" s="115" t="str">
        <f t="shared" si="235"/>
        <v>Работал</v>
      </c>
      <c r="AB72" s="115" t="str">
        <f t="shared" si="235"/>
        <v>Работал</v>
      </c>
      <c r="AC72" s="133" t="str">
        <f t="shared" si="235"/>
        <v/>
      </c>
      <c r="AD72" s="133" t="str">
        <f t="shared" si="235"/>
        <v/>
      </c>
      <c r="AE72" s="115" t="str">
        <f t="shared" si="235"/>
        <v>Работал</v>
      </c>
      <c r="AF72" s="115" t="str">
        <f t="shared" si="235"/>
        <v>Работал</v>
      </c>
      <c r="AG72" s="115" t="str">
        <f t="shared" si="235"/>
        <v>Работал</v>
      </c>
      <c r="AH72" s="115" t="str">
        <f t="shared" si="233"/>
        <v>Работал</v>
      </c>
      <c r="AI72" s="115"/>
      <c r="AJ72" s="115"/>
    </row>
    <row r="73">
      <c r="A73" s="108">
        <v>87</v>
      </c>
      <c r="B73" s="113" t="str">
        <f>VLOOKUP($A73,Сотрудники!$A$3:$L$1202,2,0)</f>
        <v xml:space="preserve">Борисова Алёна</v>
      </c>
      <c r="C73" s="113" t="str">
        <f>VLOOKUP($A73,Сотрудники!$A$3:$L$1202,8,0)</f>
        <v>Екатеринбург</v>
      </c>
      <c r="D73" s="115" t="str">
        <f t="shared" si="229"/>
        <v>Работал</v>
      </c>
      <c r="E73" s="115" t="str">
        <f t="shared" si="229"/>
        <v>Работал</v>
      </c>
      <c r="F73" s="115" t="str">
        <f t="shared" si="229"/>
        <v>Работал</v>
      </c>
      <c r="G73" s="115" t="str">
        <f t="shared" si="229"/>
        <v>Работал</v>
      </c>
      <c r="H73" s="133" t="str">
        <f t="shared" si="229"/>
        <v/>
      </c>
      <c r="I73" s="133" t="str">
        <f t="shared" si="229"/>
        <v/>
      </c>
      <c r="J73" s="115" t="str">
        <f t="shared" si="229"/>
        <v>Работал</v>
      </c>
      <c r="K73" s="115" t="str">
        <f t="shared" si="229"/>
        <v>Работал</v>
      </c>
      <c r="L73" s="115" t="str">
        <f t="shared" si="229"/>
        <v>Работал</v>
      </c>
      <c r="M73" s="115" t="str">
        <f t="shared" si="229"/>
        <v>Работал</v>
      </c>
      <c r="N73" s="115" t="str">
        <f t="shared" si="229"/>
        <v>Работал</v>
      </c>
      <c r="O73" s="133" t="str">
        <f t="shared" si="229"/>
        <v/>
      </c>
      <c r="P73" s="133" t="str">
        <f t="shared" si="229"/>
        <v/>
      </c>
      <c r="Q73" s="115" t="str">
        <f t="shared" si="229"/>
        <v>Работал</v>
      </c>
      <c r="R73" s="115" t="str">
        <f t="shared" si="229"/>
        <v>Работал</v>
      </c>
      <c r="S73" s="115" t="str">
        <f t="shared" si="229"/>
        <v>Работал</v>
      </c>
      <c r="T73" s="115" t="str">
        <f t="shared" si="236"/>
        <v>Работал</v>
      </c>
      <c r="U73" s="115" t="str">
        <f t="shared" si="236"/>
        <v>Работал</v>
      </c>
      <c r="V73" s="133" t="str">
        <f t="shared" si="236"/>
        <v/>
      </c>
      <c r="W73" s="133" t="str">
        <f t="shared" si="236"/>
        <v/>
      </c>
      <c r="X73" s="115" t="str">
        <f t="shared" si="236"/>
        <v>Работал</v>
      </c>
      <c r="Y73" s="115" t="str">
        <f t="shared" si="236"/>
        <v>Работал</v>
      </c>
      <c r="Z73" s="115" t="str">
        <f t="shared" si="235"/>
        <v>Работал</v>
      </c>
      <c r="AA73" s="115" t="str">
        <f t="shared" si="235"/>
        <v>Работал</v>
      </c>
      <c r="AB73" s="115" t="str">
        <f t="shared" si="235"/>
        <v>Работал</v>
      </c>
      <c r="AC73" s="133" t="str">
        <f t="shared" si="235"/>
        <v/>
      </c>
      <c r="AD73" s="133" t="str">
        <f t="shared" si="235"/>
        <v/>
      </c>
      <c r="AE73" s="115" t="str">
        <f t="shared" si="235"/>
        <v>Работал</v>
      </c>
      <c r="AF73" s="115" t="str">
        <f t="shared" si="235"/>
        <v>Работал</v>
      </c>
      <c r="AG73" s="115" t="str">
        <f t="shared" si="235"/>
        <v>Работал</v>
      </c>
      <c r="AH73" s="115" t="str">
        <f t="shared" si="233"/>
        <v>Работал</v>
      </c>
      <c r="AI73" s="115"/>
      <c r="AJ73" s="115"/>
    </row>
    <row r="74">
      <c r="A74" s="108">
        <v>88</v>
      </c>
      <c r="B74" s="113" t="str">
        <f>VLOOKUP($A74,Сотрудники!$A$3:$L$1202,2,0)</f>
        <v xml:space="preserve">Коурова Мария</v>
      </c>
      <c r="C74" s="113" t="str">
        <f>VLOOKUP($A74,Сотрудники!$A$3:$L$1202,8,0)</f>
        <v>Екатеринбург</v>
      </c>
      <c r="D74" s="115" t="str">
        <f t="shared" si="229"/>
        <v>Работал</v>
      </c>
      <c r="E74" s="115" t="str">
        <f t="shared" si="229"/>
        <v>Работал</v>
      </c>
      <c r="F74" s="115" t="str">
        <f t="shared" si="229"/>
        <v>Работал</v>
      </c>
      <c r="G74" s="115" t="str">
        <f t="shared" si="229"/>
        <v>Работал</v>
      </c>
      <c r="H74" s="133" t="str">
        <f t="shared" si="229"/>
        <v/>
      </c>
      <c r="I74" s="133" t="str">
        <f t="shared" si="229"/>
        <v/>
      </c>
      <c r="J74" s="115" t="str">
        <f t="shared" si="229"/>
        <v>Работал</v>
      </c>
      <c r="K74" s="115" t="str">
        <f t="shared" si="229"/>
        <v>Работал</v>
      </c>
      <c r="L74" s="115" t="str">
        <f t="shared" si="229"/>
        <v>Работал</v>
      </c>
      <c r="M74" s="115" t="str">
        <f t="shared" si="229"/>
        <v>Работал</v>
      </c>
      <c r="N74" s="115" t="str">
        <f t="shared" si="229"/>
        <v>Работал</v>
      </c>
      <c r="O74" s="133" t="str">
        <f t="shared" si="229"/>
        <v/>
      </c>
      <c r="P74" s="133" t="str">
        <f t="shared" si="229"/>
        <v/>
      </c>
      <c r="Q74" s="115" t="str">
        <f t="shared" si="229"/>
        <v>Работал</v>
      </c>
      <c r="R74" s="115" t="str">
        <f t="shared" si="229"/>
        <v>Работал</v>
      </c>
      <c r="S74" s="115" t="str">
        <f t="shared" si="229"/>
        <v>Работал</v>
      </c>
      <c r="T74" s="115" t="str">
        <f t="shared" si="236"/>
        <v>Работал</v>
      </c>
      <c r="U74" s="115" t="str">
        <f t="shared" si="236"/>
        <v>Работал</v>
      </c>
      <c r="V74" s="133" t="str">
        <f t="shared" si="236"/>
        <v/>
      </c>
      <c r="W74" s="133" t="str">
        <f t="shared" si="236"/>
        <v/>
      </c>
      <c r="X74" s="115" t="str">
        <f t="shared" si="236"/>
        <v>Работал</v>
      </c>
      <c r="Y74" s="115" t="str">
        <f t="shared" si="236"/>
        <v>Работал</v>
      </c>
      <c r="Z74" s="115" t="str">
        <f t="shared" si="235"/>
        <v>Работал</v>
      </c>
      <c r="AA74" s="115" t="str">
        <f t="shared" si="235"/>
        <v>Работал</v>
      </c>
      <c r="AB74" s="115" t="str">
        <f t="shared" si="235"/>
        <v>Работал</v>
      </c>
      <c r="AC74" s="133" t="str">
        <f t="shared" si="235"/>
        <v/>
      </c>
      <c r="AD74" s="133" t="str">
        <f t="shared" si="235"/>
        <v/>
      </c>
      <c r="AE74" s="115" t="str">
        <f t="shared" si="235"/>
        <v>Работал</v>
      </c>
      <c r="AF74" s="115" t="str">
        <f t="shared" si="235"/>
        <v>Работал</v>
      </c>
      <c r="AG74" s="115" t="str">
        <f t="shared" si="235"/>
        <v>Работал</v>
      </c>
      <c r="AH74" s="115" t="str">
        <f t="shared" si="233"/>
        <v>Работал</v>
      </c>
      <c r="AI74" s="115"/>
      <c r="AJ74" s="115"/>
    </row>
    <row r="75">
      <c r="A75" s="108">
        <v>89</v>
      </c>
      <c r="B75" s="113" t="str">
        <f>VLOOKUP($A75,Сотрудники!$A$3:$L$1202,2,0)</f>
        <v xml:space="preserve">Рамазанов Виталий</v>
      </c>
      <c r="C75" s="113" t="str">
        <f>VLOOKUP($A75,Сотрудники!$A$3:$L$1202,8,0)</f>
        <v>Москва</v>
      </c>
      <c r="D75" s="115" t="str">
        <f t="shared" si="229"/>
        <v>Работал</v>
      </c>
      <c r="E75" s="115" t="str">
        <f t="shared" si="229"/>
        <v>Работал</v>
      </c>
      <c r="F75" s="115" t="str">
        <f t="shared" si="229"/>
        <v>Работал</v>
      </c>
      <c r="G75" s="115" t="str">
        <f t="shared" si="229"/>
        <v>Работал</v>
      </c>
      <c r="H75" s="133" t="str">
        <f t="shared" si="229"/>
        <v/>
      </c>
      <c r="I75" s="133" t="str">
        <f t="shared" si="229"/>
        <v/>
      </c>
      <c r="J75" s="115" t="str">
        <f t="shared" si="229"/>
        <v>Работал</v>
      </c>
      <c r="K75" s="115" t="str">
        <f t="shared" si="229"/>
        <v>Работал</v>
      </c>
      <c r="L75" s="115" t="str">
        <f t="shared" si="229"/>
        <v>Работал</v>
      </c>
      <c r="M75" s="115" t="str">
        <f t="shared" si="229"/>
        <v>Работал</v>
      </c>
      <c r="N75" s="115" t="str">
        <f t="shared" si="229"/>
        <v>Работал</v>
      </c>
      <c r="O75" s="133" t="str">
        <f t="shared" si="229"/>
        <v/>
      </c>
      <c r="P75" s="133" t="str">
        <f t="shared" si="229"/>
        <v/>
      </c>
      <c r="Q75" s="115" t="str">
        <f t="shared" si="229"/>
        <v>Работал</v>
      </c>
      <c r="R75" s="115" t="str">
        <f t="shared" si="229"/>
        <v>Работал</v>
      </c>
      <c r="S75" s="115" t="str">
        <f t="shared" si="229"/>
        <v>Работал</v>
      </c>
      <c r="T75" s="115" t="str">
        <f t="shared" si="229"/>
        <v>Работал</v>
      </c>
      <c r="U75" s="115" t="str">
        <f t="shared" si="229"/>
        <v>Работал</v>
      </c>
      <c r="V75" s="133" t="str">
        <f t="shared" si="229"/>
        <v/>
      </c>
      <c r="W75" s="133" t="str">
        <f t="shared" si="229"/>
        <v/>
      </c>
      <c r="X75" s="115" t="str">
        <f t="shared" si="236"/>
        <v>Работал</v>
      </c>
      <c r="Y75" s="115" t="str">
        <f t="shared" si="236"/>
        <v>Работал</v>
      </c>
      <c r="Z75" s="115" t="str">
        <f t="shared" si="235"/>
        <v>Работал</v>
      </c>
      <c r="AA75" s="115" t="str">
        <f t="shared" si="235"/>
        <v>Работал</v>
      </c>
      <c r="AB75" s="115" t="str">
        <f t="shared" si="235"/>
        <v>Работал</v>
      </c>
      <c r="AC75" s="133" t="str">
        <f t="shared" si="235"/>
        <v/>
      </c>
      <c r="AD75" s="133" t="str">
        <f t="shared" si="235"/>
        <v/>
      </c>
      <c r="AE75" s="115" t="str">
        <f t="shared" si="235"/>
        <v>Работал</v>
      </c>
      <c r="AF75" s="115" t="str">
        <f t="shared" si="235"/>
        <v>Работал</v>
      </c>
      <c r="AG75" s="115" t="str">
        <f t="shared" si="235"/>
        <v>Работал</v>
      </c>
      <c r="AH75" s="115" t="str">
        <f t="shared" si="233"/>
        <v>Работал</v>
      </c>
      <c r="AI75" s="115"/>
      <c r="AJ75" s="115"/>
    </row>
    <row r="76">
      <c r="A76" s="108">
        <v>90</v>
      </c>
      <c r="B76" s="113" t="str">
        <f>VLOOKUP($A76,Сотрудники!$A$3:$L$1202,2,0)</f>
        <v xml:space="preserve">Майорова Дарья</v>
      </c>
      <c r="C76" s="113" t="str">
        <f>VLOOKUP($A76,Сотрудники!$A$3:$L$1202,8,0)</f>
        <v>Ульяновск</v>
      </c>
      <c r="D76" s="115" t="str">
        <f t="shared" si="229"/>
        <v>Работал</v>
      </c>
      <c r="E76" s="115" t="str">
        <f t="shared" si="229"/>
        <v>Работал</v>
      </c>
      <c r="F76" s="115" t="str">
        <f t="shared" si="229"/>
        <v>Работал</v>
      </c>
      <c r="G76" s="115" t="str">
        <f t="shared" si="229"/>
        <v>Работал</v>
      </c>
      <c r="H76" s="133" t="str">
        <f t="shared" si="229"/>
        <v/>
      </c>
      <c r="I76" s="133" t="str">
        <f t="shared" si="229"/>
        <v/>
      </c>
      <c r="J76" s="115" t="str">
        <f t="shared" si="229"/>
        <v>Работал</v>
      </c>
      <c r="K76" s="115" t="str">
        <f t="shared" si="229"/>
        <v>Работал</v>
      </c>
      <c r="L76" s="115" t="str">
        <f t="shared" si="229"/>
        <v>Работал</v>
      </c>
      <c r="M76" s="115" t="str">
        <f t="shared" si="229"/>
        <v>Работал</v>
      </c>
      <c r="N76" s="115" t="str">
        <f t="shared" si="229"/>
        <v>Работал</v>
      </c>
      <c r="O76" s="133" t="str">
        <f t="shared" si="229"/>
        <v/>
      </c>
      <c r="P76" s="133" t="str">
        <f t="shared" si="229"/>
        <v/>
      </c>
      <c r="Q76" s="115" t="str">
        <f t="shared" si="229"/>
        <v>Работал</v>
      </c>
      <c r="R76" s="115" t="str">
        <f t="shared" si="229"/>
        <v>Работал</v>
      </c>
      <c r="S76" s="115" t="str">
        <f t="shared" si="229"/>
        <v>Работал</v>
      </c>
      <c r="T76" s="115" t="str">
        <f t="shared" si="229"/>
        <v>Работал</v>
      </c>
      <c r="U76" s="115" t="str">
        <f t="shared" si="229"/>
        <v>Работал</v>
      </c>
      <c r="V76" s="133" t="str">
        <f t="shared" si="229"/>
        <v/>
      </c>
      <c r="W76" s="133" t="str">
        <f t="shared" si="229"/>
        <v/>
      </c>
      <c r="X76" s="115" t="str">
        <f t="shared" si="236"/>
        <v>Работал</v>
      </c>
      <c r="Y76" s="115" t="str">
        <f t="shared" si="236"/>
        <v>Работал</v>
      </c>
      <c r="Z76" s="115" t="str">
        <f t="shared" si="235"/>
        <v>Работал</v>
      </c>
      <c r="AA76" s="115" t="str">
        <f t="shared" si="235"/>
        <v>Работал</v>
      </c>
      <c r="AB76" s="115" t="str">
        <f t="shared" si="235"/>
        <v>Работал</v>
      </c>
      <c r="AC76" s="133" t="str">
        <f t="shared" si="235"/>
        <v/>
      </c>
      <c r="AD76" s="133" t="str">
        <f t="shared" si="235"/>
        <v/>
      </c>
      <c r="AE76" s="115" t="str">
        <f t="shared" si="235"/>
        <v>Работал</v>
      </c>
      <c r="AF76" s="115" t="str">
        <f t="shared" si="235"/>
        <v>Работал</v>
      </c>
      <c r="AG76" s="115" t="str">
        <f t="shared" si="235"/>
        <v>Работал</v>
      </c>
      <c r="AH76" s="115" t="str">
        <f t="shared" si="233"/>
        <v>Работал</v>
      </c>
      <c r="AI76" s="115"/>
      <c r="AJ76" s="115"/>
    </row>
    <row r="77">
      <c r="A77" s="108">
        <v>91</v>
      </c>
      <c r="B77" s="113" t="str">
        <f>VLOOKUP($A77,Сотрудники!$A$3:$L$1202,2,0)</f>
        <v xml:space="preserve">Макаров Владимир</v>
      </c>
      <c r="C77" s="113" t="str">
        <f>VLOOKUP($A77,Сотрудники!$A$3:$L$1202,8,0)</f>
        <v>Екатеринбург</v>
      </c>
      <c r="D77" s="115" t="str">
        <f t="shared" si="229"/>
        <v/>
      </c>
      <c r="E77" s="115" t="str">
        <f t="shared" si="229"/>
        <v/>
      </c>
      <c r="F77" s="115" t="str">
        <f t="shared" si="229"/>
        <v/>
      </c>
      <c r="G77" s="115" t="str">
        <f t="shared" si="229"/>
        <v>Работал</v>
      </c>
      <c r="H77" s="133" t="str">
        <f t="shared" si="229"/>
        <v/>
      </c>
      <c r="I77" s="133" t="str">
        <f t="shared" si="229"/>
        <v/>
      </c>
      <c r="J77" s="115" t="str">
        <f t="shared" si="229"/>
        <v>Работал</v>
      </c>
      <c r="K77" s="115" t="str">
        <f t="shared" si="229"/>
        <v>Работал</v>
      </c>
      <c r="L77" s="115" t="str">
        <f t="shared" si="229"/>
        <v>Работал</v>
      </c>
      <c r="M77" s="115" t="str">
        <f t="shared" si="229"/>
        <v>Работал</v>
      </c>
      <c r="N77" s="115" t="str">
        <f t="shared" si="229"/>
        <v>Работал</v>
      </c>
      <c r="O77" s="133" t="str">
        <f t="shared" si="229"/>
        <v/>
      </c>
      <c r="P77" s="133" t="str">
        <f t="shared" si="229"/>
        <v/>
      </c>
      <c r="Q77" s="115" t="str">
        <f t="shared" si="229"/>
        <v>Работал</v>
      </c>
      <c r="R77" s="115" t="str">
        <f t="shared" si="229"/>
        <v>Работал</v>
      </c>
      <c r="S77" s="115" t="str">
        <f t="shared" si="229"/>
        <v>Работал</v>
      </c>
      <c r="T77" s="115" t="str">
        <f t="shared" si="229"/>
        <v>Работал</v>
      </c>
      <c r="U77" s="115" t="str">
        <f t="shared" si="229"/>
        <v>Работал</v>
      </c>
      <c r="V77" s="133" t="str">
        <f t="shared" si="229"/>
        <v/>
      </c>
      <c r="W77" s="133" t="str">
        <f t="shared" si="229"/>
        <v/>
      </c>
      <c r="X77" s="115" t="str">
        <f t="shared" si="236"/>
        <v>Работал</v>
      </c>
      <c r="Y77" s="115" t="str">
        <f t="shared" si="236"/>
        <v>Работал</v>
      </c>
      <c r="Z77" s="115" t="str">
        <f t="shared" si="235"/>
        <v>Работал</v>
      </c>
      <c r="AA77" s="115" t="str">
        <f t="shared" si="235"/>
        <v>Работал</v>
      </c>
      <c r="AB77" s="115" t="str">
        <f t="shared" si="235"/>
        <v>Работал</v>
      </c>
      <c r="AC77" s="133" t="str">
        <f t="shared" si="235"/>
        <v/>
      </c>
      <c r="AD77" s="133" t="str">
        <f t="shared" si="235"/>
        <v/>
      </c>
      <c r="AE77" s="115" t="str">
        <f t="shared" si="235"/>
        <v>Работал</v>
      </c>
      <c r="AF77" s="115" t="str">
        <f t="shared" si="235"/>
        <v>Работал</v>
      </c>
      <c r="AG77" s="115" t="str">
        <f t="shared" si="235"/>
        <v>Работал</v>
      </c>
      <c r="AH77" s="115" t="str">
        <f t="shared" si="233"/>
        <v>Работал</v>
      </c>
      <c r="AI77" s="115"/>
      <c r="AJ77" s="115"/>
    </row>
    <row r="78">
      <c r="A78" s="108">
        <v>92</v>
      </c>
      <c r="B78" s="113" t="str">
        <f>VLOOKUP($A78,Сотрудники!$A$3:$L$1202,2,0)</f>
        <v xml:space="preserve">Митрофанов Кирилл</v>
      </c>
      <c r="C78" s="113" t="str">
        <f>VLOOKUP($A78,Сотрудники!$A$3:$L$1202,8,0)</f>
        <v>Рязань</v>
      </c>
      <c r="D78" s="115" t="str">
        <f t="shared" si="229"/>
        <v/>
      </c>
      <c r="E78" s="115" t="str">
        <f t="shared" si="229"/>
        <v/>
      </c>
      <c r="F78" s="115" t="str">
        <f t="shared" si="229"/>
        <v/>
      </c>
      <c r="G78" s="115" t="str">
        <f t="shared" si="229"/>
        <v/>
      </c>
      <c r="H78" s="133" t="str">
        <f t="shared" si="229"/>
        <v/>
      </c>
      <c r="I78" s="133" t="str">
        <f t="shared" si="229"/>
        <v/>
      </c>
      <c r="J78" s="115" t="str">
        <f t="shared" si="229"/>
        <v>Работал</v>
      </c>
      <c r="K78" s="115" t="str">
        <f t="shared" si="229"/>
        <v>Работал</v>
      </c>
      <c r="L78" s="115" t="str">
        <f t="shared" si="229"/>
        <v>Работал</v>
      </c>
      <c r="M78" s="115" t="str">
        <f t="shared" si="229"/>
        <v>Работал</v>
      </c>
      <c r="N78" s="115" t="str">
        <f t="shared" si="229"/>
        <v>Работал</v>
      </c>
      <c r="O78" s="133" t="str">
        <f t="shared" si="229"/>
        <v/>
      </c>
      <c r="P78" s="133" t="str">
        <f t="shared" si="229"/>
        <v/>
      </c>
      <c r="Q78" s="115" t="str">
        <f t="shared" si="229"/>
        <v>Работал</v>
      </c>
      <c r="R78" s="115" t="str">
        <f t="shared" si="229"/>
        <v>Работал</v>
      </c>
      <c r="S78" s="115" t="str">
        <f t="shared" si="229"/>
        <v>Работал</v>
      </c>
      <c r="T78" s="115" t="str">
        <f t="shared" si="229"/>
        <v>Работал</v>
      </c>
      <c r="U78" s="115" t="str">
        <f t="shared" si="229"/>
        <v>Работал</v>
      </c>
      <c r="V78" s="133" t="str">
        <f t="shared" si="229"/>
        <v/>
      </c>
      <c r="W78" s="133" t="str">
        <f t="shared" si="229"/>
        <v/>
      </c>
      <c r="X78" s="115" t="str">
        <f t="shared" si="236"/>
        <v>Работал</v>
      </c>
      <c r="Y78" s="115" t="str">
        <f t="shared" si="236"/>
        <v>Работал</v>
      </c>
      <c r="Z78" s="115" t="str">
        <f t="shared" si="235"/>
        <v>Работал</v>
      </c>
      <c r="AA78" s="115" t="str">
        <f t="shared" si="235"/>
        <v>Работал</v>
      </c>
      <c r="AB78" s="115" t="str">
        <f t="shared" si="235"/>
        <v>Работал</v>
      </c>
      <c r="AC78" s="133" t="str">
        <f t="shared" si="235"/>
        <v/>
      </c>
      <c r="AD78" s="133" t="str">
        <f t="shared" si="235"/>
        <v/>
      </c>
      <c r="AE78" s="115" t="str">
        <f t="shared" si="235"/>
        <v>Работал</v>
      </c>
      <c r="AF78" s="115" t="str">
        <f t="shared" si="235"/>
        <v>Работал</v>
      </c>
      <c r="AG78" s="115" t="str">
        <f t="shared" si="235"/>
        <v>Работал</v>
      </c>
      <c r="AH78" s="115" t="str">
        <f t="shared" si="233"/>
        <v>Работал</v>
      </c>
      <c r="AI78" s="115"/>
      <c r="AJ78" s="115"/>
    </row>
    <row r="79">
      <c r="A79" s="108">
        <v>93</v>
      </c>
      <c r="B79" s="113" t="str">
        <f>VLOOKUP($A79,Сотрудники!$A$3:$L$1202,2,0)</f>
        <v xml:space="preserve">Шурков Дмитрий</v>
      </c>
      <c r="C79" s="113" t="str">
        <f>VLOOKUP($A79,Сотрудники!$A$3:$L$1202,8,0)</f>
        <v>Калининград</v>
      </c>
      <c r="D79" s="115" t="str">
        <f t="shared" si="229"/>
        <v/>
      </c>
      <c r="E79" s="115" t="str">
        <f t="shared" si="229"/>
        <v/>
      </c>
      <c r="F79" s="115" t="str">
        <f t="shared" si="229"/>
        <v/>
      </c>
      <c r="G79" s="115" t="str">
        <f t="shared" si="229"/>
        <v/>
      </c>
      <c r="H79" s="133" t="str">
        <f t="shared" si="229"/>
        <v/>
      </c>
      <c r="I79" s="133" t="str">
        <f t="shared" si="229"/>
        <v/>
      </c>
      <c r="J79" s="115" t="str">
        <f t="shared" si="229"/>
        <v>Работал</v>
      </c>
      <c r="K79" s="115" t="str">
        <f t="shared" si="229"/>
        <v>Работал</v>
      </c>
      <c r="L79" s="115" t="str">
        <f t="shared" si="229"/>
        <v>Работал</v>
      </c>
      <c r="M79" s="115" t="str">
        <f t="shared" si="229"/>
        <v>Работал</v>
      </c>
      <c r="N79" s="115" t="str">
        <f t="shared" si="229"/>
        <v>Работал</v>
      </c>
      <c r="O79" s="133" t="str">
        <f t="shared" si="229"/>
        <v/>
      </c>
      <c r="P79" s="133" t="str">
        <f t="shared" si="229"/>
        <v/>
      </c>
      <c r="Q79" s="115" t="str">
        <f t="shared" si="229"/>
        <v>Работал</v>
      </c>
      <c r="R79" s="115" t="str">
        <f t="shared" si="229"/>
        <v>Работал</v>
      </c>
      <c r="S79" s="115" t="str">
        <f t="shared" si="229"/>
        <v>Работал</v>
      </c>
      <c r="T79" s="115" t="str">
        <f t="shared" si="229"/>
        <v>Работал</v>
      </c>
      <c r="U79" s="115" t="str">
        <f t="shared" si="229"/>
        <v>Работал</v>
      </c>
      <c r="V79" s="133" t="str">
        <f t="shared" si="229"/>
        <v/>
      </c>
      <c r="W79" s="133" t="str">
        <f t="shared" si="229"/>
        <v/>
      </c>
      <c r="X79" s="115" t="str">
        <f t="shared" si="236"/>
        <v>Работал</v>
      </c>
      <c r="Y79" s="115" t="str">
        <f t="shared" si="236"/>
        <v>Работал</v>
      </c>
      <c r="Z79" s="115" t="str">
        <f t="shared" si="235"/>
        <v>Работал</v>
      </c>
      <c r="AA79" s="115" t="str">
        <f t="shared" si="235"/>
        <v>Работал</v>
      </c>
      <c r="AB79" s="115" t="str">
        <f t="shared" si="235"/>
        <v>Работал</v>
      </c>
      <c r="AC79" s="133" t="str">
        <f t="shared" si="235"/>
        <v/>
      </c>
      <c r="AD79" s="133" t="str">
        <f t="shared" si="235"/>
        <v/>
      </c>
      <c r="AE79" s="115" t="str">
        <f t="shared" si="235"/>
        <v>Работал</v>
      </c>
      <c r="AF79" s="115" t="str">
        <f t="shared" si="235"/>
        <v>Работал</v>
      </c>
      <c r="AG79" s="115" t="str">
        <f t="shared" si="235"/>
        <v>Работал</v>
      </c>
      <c r="AH79" s="115" t="str">
        <f t="shared" si="233"/>
        <v>Работал</v>
      </c>
      <c r="AI79" s="115"/>
      <c r="AJ79" s="115"/>
    </row>
    <row r="80">
      <c r="A80" s="108">
        <v>94</v>
      </c>
      <c r="B80" s="113" t="str">
        <f>VLOOKUP($A80,Сотрудники!$A$3:$L$1202,2,0)</f>
        <v xml:space="preserve">Русев Дмитрий</v>
      </c>
      <c r="C80" s="113" t="str">
        <f>VLOOKUP($A80,Сотрудники!$A$3:$L$1202,8,0)</f>
        <v>Москва</v>
      </c>
      <c r="D80" s="115" t="str">
        <f t="shared" si="229"/>
        <v/>
      </c>
      <c r="E80" s="115" t="str">
        <f t="shared" si="229"/>
        <v/>
      </c>
      <c r="F80" s="115" t="str">
        <f t="shared" si="229"/>
        <v/>
      </c>
      <c r="G80" s="115" t="str">
        <f t="shared" si="229"/>
        <v/>
      </c>
      <c r="H80" s="133" t="str">
        <f t="shared" si="229"/>
        <v/>
      </c>
      <c r="I80" s="133" t="str">
        <f t="shared" si="229"/>
        <v/>
      </c>
      <c r="J80" s="115" t="str">
        <f t="shared" si="229"/>
        <v>Работал</v>
      </c>
      <c r="K80" s="115" t="str">
        <f t="shared" si="229"/>
        <v>Работал</v>
      </c>
      <c r="L80" s="115" t="str">
        <f t="shared" si="229"/>
        <v>Работал</v>
      </c>
      <c r="M80" s="115" t="str">
        <f t="shared" si="229"/>
        <v>Работал</v>
      </c>
      <c r="N80" s="115" t="str">
        <f t="shared" si="229"/>
        <v>Работал</v>
      </c>
      <c r="O80" s="133" t="str">
        <f t="shared" si="229"/>
        <v/>
      </c>
      <c r="P80" s="133" t="str">
        <f t="shared" si="229"/>
        <v/>
      </c>
      <c r="Q80" s="115" t="str">
        <f t="shared" si="229"/>
        <v>Работал</v>
      </c>
      <c r="R80" s="115" t="str">
        <f t="shared" si="229"/>
        <v>Работал</v>
      </c>
      <c r="S80" s="115" t="str">
        <f t="shared" si="229"/>
        <v>Работал</v>
      </c>
      <c r="T80" s="115" t="str">
        <f t="shared" si="229"/>
        <v>Работал</v>
      </c>
      <c r="U80" s="115" t="str">
        <f t="shared" si="229"/>
        <v>Работал</v>
      </c>
      <c r="V80" s="133" t="str">
        <f t="shared" si="229"/>
        <v/>
      </c>
      <c r="W80" s="133" t="str">
        <f t="shared" si="229"/>
        <v/>
      </c>
      <c r="X80" s="115" t="str">
        <f t="shared" si="236"/>
        <v>Работал</v>
      </c>
      <c r="Y80" s="115" t="str">
        <f t="shared" si="236"/>
        <v>Работал</v>
      </c>
      <c r="Z80" s="115" t="str">
        <f t="shared" si="235"/>
        <v>Работал</v>
      </c>
      <c r="AA80" s="115" t="str">
        <f t="shared" si="235"/>
        <v>Работал</v>
      </c>
      <c r="AB80" s="115" t="str">
        <f t="shared" si="235"/>
        <v>Работал</v>
      </c>
      <c r="AC80" s="133" t="str">
        <f t="shared" si="235"/>
        <v/>
      </c>
      <c r="AD80" s="133" t="str">
        <f t="shared" si="235"/>
        <v/>
      </c>
      <c r="AE80" s="115" t="str">
        <f t="shared" si="235"/>
        <v>Работал</v>
      </c>
      <c r="AF80" s="115" t="str">
        <f t="shared" si="235"/>
        <v>Работал</v>
      </c>
      <c r="AG80" s="115" t="str">
        <f t="shared" si="235"/>
        <v>Работал</v>
      </c>
      <c r="AH80" s="115" t="str">
        <f t="shared" si="233"/>
        <v>Работал</v>
      </c>
      <c r="AI80" s="115"/>
      <c r="AJ80" s="115"/>
    </row>
    <row r="81">
      <c r="A81" s="108">
        <v>95</v>
      </c>
      <c r="B81" s="113" t="str">
        <f>VLOOKUP($A81,Сотрудники!$A$3:$L$1202,2,0)</f>
        <v xml:space="preserve">Шутов Максим</v>
      </c>
      <c r="C81" s="113" t="str">
        <f>VLOOKUP($A81,Сотрудники!$A$3:$L$1202,8,0)</f>
        <v>Москва</v>
      </c>
      <c r="D81" s="115" t="str">
        <f t="shared" si="229"/>
        <v/>
      </c>
      <c r="E81" s="115" t="str">
        <f t="shared" si="229"/>
        <v/>
      </c>
      <c r="F81" s="115" t="str">
        <f t="shared" si="229"/>
        <v/>
      </c>
      <c r="G81" s="115" t="str">
        <f t="shared" si="229"/>
        <v/>
      </c>
      <c r="H81" s="133" t="str">
        <f t="shared" si="229"/>
        <v/>
      </c>
      <c r="I81" s="133" t="str">
        <f t="shared" si="229"/>
        <v/>
      </c>
      <c r="J81" s="115" t="str">
        <f t="shared" si="229"/>
        <v/>
      </c>
      <c r="K81" s="115" t="str">
        <f t="shared" si="229"/>
        <v/>
      </c>
      <c r="L81" s="115" t="str">
        <f t="shared" si="229"/>
        <v/>
      </c>
      <c r="M81" s="115" t="str">
        <f t="shared" si="229"/>
        <v/>
      </c>
      <c r="N81" s="115" t="str">
        <f t="shared" si="229"/>
        <v/>
      </c>
      <c r="O81" s="133" t="str">
        <f t="shared" si="229"/>
        <v/>
      </c>
      <c r="P81" s="133" t="str">
        <f t="shared" si="229"/>
        <v/>
      </c>
      <c r="Q81" s="115" t="str">
        <f t="shared" si="229"/>
        <v>Работал</v>
      </c>
      <c r="R81" s="115" t="str">
        <f t="shared" si="229"/>
        <v>Работал</v>
      </c>
      <c r="S81" s="115" t="str">
        <f t="shared" si="229"/>
        <v>Работал</v>
      </c>
      <c r="T81" s="115" t="str">
        <f t="shared" si="229"/>
        <v>Работал</v>
      </c>
      <c r="U81" s="115" t="str">
        <f t="shared" si="229"/>
        <v>Работал</v>
      </c>
      <c r="V81" s="133" t="str">
        <f t="shared" si="229"/>
        <v/>
      </c>
      <c r="W81" s="133" t="str">
        <f t="shared" si="229"/>
        <v/>
      </c>
      <c r="X81" s="115" t="str">
        <f t="shared" si="236"/>
        <v>Работал</v>
      </c>
      <c r="Y81" s="115" t="str">
        <f t="shared" si="236"/>
        <v>Работал</v>
      </c>
      <c r="Z81" s="115" t="str">
        <f t="shared" si="235"/>
        <v>Работал</v>
      </c>
      <c r="AA81" s="115" t="str">
        <f t="shared" si="235"/>
        <v>Работал</v>
      </c>
      <c r="AB81" s="115" t="str">
        <f t="shared" si="235"/>
        <v>Работал</v>
      </c>
      <c r="AC81" s="133" t="str">
        <f t="shared" si="235"/>
        <v/>
      </c>
      <c r="AD81" s="133" t="str">
        <f t="shared" si="235"/>
        <v/>
      </c>
      <c r="AE81" s="115" t="str">
        <f t="shared" si="235"/>
        <v>Работал</v>
      </c>
      <c r="AF81" s="115" t="str">
        <f t="shared" si="235"/>
        <v>Работал</v>
      </c>
      <c r="AG81" s="115" t="str">
        <f t="shared" si="235"/>
        <v>Работал</v>
      </c>
      <c r="AH81" s="115" t="str">
        <f t="shared" si="233"/>
        <v>Работал</v>
      </c>
      <c r="AI81" s="115"/>
      <c r="AJ81" s="115"/>
    </row>
    <row r="82">
      <c r="A82" s="108">
        <v>96</v>
      </c>
      <c r="B82" s="113" t="str">
        <f>VLOOKUP($A82,Сотрудники!$A$3:$L$1202,2,0)</f>
        <v xml:space="preserve">Мелёхин Александр</v>
      </c>
      <c r="C82" s="113" t="str">
        <f>VLOOKUP($A82,Сотрудники!$A$3:$L$1202,8,0)</f>
        <v>Москва</v>
      </c>
      <c r="D82" s="115" t="str">
        <f t="shared" si="229"/>
        <v/>
      </c>
      <c r="E82" s="115" t="str">
        <f t="shared" si="229"/>
        <v/>
      </c>
      <c r="F82" s="115" t="str">
        <f t="shared" si="229"/>
        <v/>
      </c>
      <c r="G82" s="115" t="str">
        <f t="shared" si="229"/>
        <v/>
      </c>
      <c r="H82" s="133" t="str">
        <f t="shared" si="229"/>
        <v/>
      </c>
      <c r="I82" s="133" t="str">
        <f t="shared" si="229"/>
        <v/>
      </c>
      <c r="J82" s="115" t="str">
        <f t="shared" si="229"/>
        <v/>
      </c>
      <c r="K82" s="115" t="str">
        <f t="shared" si="229"/>
        <v/>
      </c>
      <c r="L82" s="115" t="str">
        <f t="shared" si="229"/>
        <v/>
      </c>
      <c r="M82" s="115" t="str">
        <f t="shared" si="229"/>
        <v/>
      </c>
      <c r="N82" s="115" t="str">
        <f t="shared" si="229"/>
        <v/>
      </c>
      <c r="O82" s="133" t="str">
        <f t="shared" si="229"/>
        <v/>
      </c>
      <c r="P82" s="133" t="str">
        <f t="shared" si="229"/>
        <v/>
      </c>
      <c r="Q82" s="115" t="str">
        <f t="shared" si="229"/>
        <v/>
      </c>
      <c r="R82" s="115" t="str">
        <f t="shared" si="229"/>
        <v/>
      </c>
      <c r="S82" s="115" t="str">
        <f t="shared" si="229"/>
        <v/>
      </c>
      <c r="T82" s="115" t="str">
        <f t="shared" si="229"/>
        <v/>
      </c>
      <c r="U82" s="115" t="str">
        <f t="shared" si="229"/>
        <v/>
      </c>
      <c r="V82" s="133" t="str">
        <f t="shared" si="229"/>
        <v/>
      </c>
      <c r="W82" s="133" t="str">
        <f t="shared" si="229"/>
        <v/>
      </c>
      <c r="X82" s="115" t="str">
        <f t="shared" si="236"/>
        <v/>
      </c>
      <c r="Y82" s="115" t="str">
        <f t="shared" si="236"/>
        <v/>
      </c>
      <c r="Z82" s="115" t="str">
        <f t="shared" si="235"/>
        <v>Работал</v>
      </c>
      <c r="AA82" s="115" t="str">
        <f t="shared" si="235"/>
        <v>Работал</v>
      </c>
      <c r="AB82" s="115" t="str">
        <f t="shared" si="235"/>
        <v>Работал</v>
      </c>
      <c r="AC82" s="133" t="str">
        <f t="shared" si="235"/>
        <v/>
      </c>
      <c r="AD82" s="133" t="str">
        <f t="shared" si="235"/>
        <v/>
      </c>
      <c r="AE82" s="115" t="str">
        <f t="shared" si="235"/>
        <v>Работал</v>
      </c>
      <c r="AF82" s="115" t="str">
        <f t="shared" si="235"/>
        <v>Работал</v>
      </c>
      <c r="AG82" s="115" t="str">
        <f t="shared" si="235"/>
        <v>Работал</v>
      </c>
      <c r="AH82" s="115" t="str">
        <f t="shared" si="233"/>
        <v>Работал</v>
      </c>
      <c r="AI82" s="115"/>
      <c r="AJ82" s="115"/>
    </row>
    <row r="83">
      <c r="A83" s="108">
        <v>97</v>
      </c>
      <c r="B83" s="113" t="str">
        <f>VLOOKUP($A83,Сотрудники!$A$3:$L$1202,2,0)</f>
        <v xml:space="preserve">Карев Андрей</v>
      </c>
      <c r="C83" s="113" t="str">
        <f>VLOOKUP($A83,Сотрудники!$A$3:$L$1202,8,0)</f>
        <v>СПБ</v>
      </c>
      <c r="D83" s="115" t="str">
        <f t="shared" si="229"/>
        <v/>
      </c>
      <c r="E83" s="115" t="str">
        <f t="shared" si="229"/>
        <v/>
      </c>
      <c r="F83" s="115" t="str">
        <f t="shared" si="229"/>
        <v/>
      </c>
      <c r="G83" s="115" t="str">
        <f t="shared" si="229"/>
        <v/>
      </c>
      <c r="H83" s="133" t="str">
        <f t="shared" si="229"/>
        <v/>
      </c>
      <c r="I83" s="133" t="str">
        <f t="shared" si="229"/>
        <v/>
      </c>
      <c r="J83" s="115" t="str">
        <f t="shared" si="229"/>
        <v/>
      </c>
      <c r="K83" s="115" t="str">
        <f t="shared" si="229"/>
        <v/>
      </c>
      <c r="L83" s="115" t="str">
        <f t="shared" si="229"/>
        <v/>
      </c>
      <c r="M83" s="115" t="str">
        <f t="shared" si="229"/>
        <v/>
      </c>
      <c r="N83" s="115" t="str">
        <f t="shared" si="229"/>
        <v/>
      </c>
      <c r="O83" s="133" t="str">
        <f t="shared" si="229"/>
        <v/>
      </c>
      <c r="P83" s="133" t="str">
        <f t="shared" si="229"/>
        <v/>
      </c>
      <c r="Q83" s="115" t="str">
        <f t="shared" si="229"/>
        <v/>
      </c>
      <c r="R83" s="115" t="str">
        <f t="shared" si="229"/>
        <v/>
      </c>
      <c r="S83" s="115" t="str">
        <f t="shared" si="229"/>
        <v/>
      </c>
      <c r="T83" s="115" t="str">
        <f t="shared" si="229"/>
        <v/>
      </c>
      <c r="U83" s="115" t="str">
        <f t="shared" si="229"/>
        <v/>
      </c>
      <c r="V83" s="133" t="str">
        <f t="shared" si="229"/>
        <v/>
      </c>
      <c r="W83" s="133" t="str">
        <f t="shared" si="229"/>
        <v/>
      </c>
      <c r="X83" s="115" t="str">
        <f t="shared" si="236"/>
        <v/>
      </c>
      <c r="Y83" s="115" t="str">
        <f t="shared" si="236"/>
        <v/>
      </c>
      <c r="Z83" s="115" t="str">
        <f t="shared" si="235"/>
        <v/>
      </c>
      <c r="AA83" s="115" t="str">
        <f t="shared" si="235"/>
        <v/>
      </c>
      <c r="AB83" s="115" t="str">
        <f t="shared" si="235"/>
        <v/>
      </c>
      <c r="AC83" s="133" t="str">
        <f t="shared" si="235"/>
        <v/>
      </c>
      <c r="AD83" s="133" t="str">
        <f t="shared" si="235"/>
        <v/>
      </c>
      <c r="AE83" s="115" t="str">
        <f t="shared" si="235"/>
        <v>Работал</v>
      </c>
      <c r="AF83" s="115" t="str">
        <f t="shared" si="235"/>
        <v>Работал</v>
      </c>
      <c r="AG83" s="115" t="str">
        <f t="shared" si="235"/>
        <v>Работал</v>
      </c>
      <c r="AH83" s="115" t="str">
        <f t="shared" si="233"/>
        <v>Работал</v>
      </c>
      <c r="AI83" s="115"/>
      <c r="AJ83" s="115"/>
    </row>
    <row r="84">
      <c r="A84" s="108">
        <v>98</v>
      </c>
      <c r="B84" s="113" t="str">
        <f>VLOOKUP($A84,Сотрудники!$A$3:$L$1202,2,0)</f>
        <v xml:space="preserve">Новикова Анастасия</v>
      </c>
      <c r="C84" s="113" t="str">
        <f>VLOOKUP($A84,Сотрудники!$A$3:$L$1202,8,0)</f>
        <v>Москва</v>
      </c>
      <c r="D84" s="115" t="str">
        <f t="shared" si="229"/>
        <v/>
      </c>
      <c r="E84" s="115" t="str">
        <f t="shared" si="229"/>
        <v/>
      </c>
      <c r="F84" s="115" t="str">
        <f t="shared" si="229"/>
        <v/>
      </c>
      <c r="G84" s="115" t="str">
        <f t="shared" si="229"/>
        <v/>
      </c>
      <c r="H84" s="133" t="str">
        <f t="shared" si="229"/>
        <v/>
      </c>
      <c r="I84" s="133" t="str">
        <f t="shared" si="229"/>
        <v/>
      </c>
      <c r="J84" s="115" t="str">
        <f t="shared" si="229"/>
        <v/>
      </c>
      <c r="K84" s="115" t="str">
        <f t="shared" si="229"/>
        <v/>
      </c>
      <c r="L84" s="115" t="str">
        <f t="shared" si="229"/>
        <v/>
      </c>
      <c r="M84" s="115" t="str">
        <f t="shared" si="229"/>
        <v/>
      </c>
      <c r="N84" s="115" t="str">
        <f t="shared" si="229"/>
        <v/>
      </c>
      <c r="O84" s="133" t="str">
        <f t="shared" si="229"/>
        <v/>
      </c>
      <c r="P84" s="133" t="str">
        <f t="shared" si="229"/>
        <v/>
      </c>
      <c r="Q84" s="115" t="str">
        <f t="shared" si="229"/>
        <v/>
      </c>
      <c r="R84" s="115" t="str">
        <f t="shared" si="229"/>
        <v/>
      </c>
      <c r="S84" s="115" t="str">
        <f t="shared" si="229"/>
        <v/>
      </c>
      <c r="T84" s="115" t="str">
        <f t="shared" si="229"/>
        <v/>
      </c>
      <c r="U84" s="115" t="str">
        <f t="shared" si="229"/>
        <v/>
      </c>
      <c r="V84" s="133" t="str">
        <f t="shared" si="229"/>
        <v/>
      </c>
      <c r="W84" s="133" t="str">
        <f t="shared" si="229"/>
        <v/>
      </c>
      <c r="X84" s="115" t="str">
        <f t="shared" si="236"/>
        <v/>
      </c>
      <c r="Y84" s="115" t="str">
        <f t="shared" si="236"/>
        <v/>
      </c>
      <c r="Z84" s="115" t="str">
        <f t="shared" si="235"/>
        <v/>
      </c>
      <c r="AA84" s="115" t="str">
        <f t="shared" si="235"/>
        <v/>
      </c>
      <c r="AB84" s="115" t="str">
        <f t="shared" si="235"/>
        <v/>
      </c>
      <c r="AC84" s="133" t="str">
        <f t="shared" si="235"/>
        <v/>
      </c>
      <c r="AD84" s="133" t="str">
        <f t="shared" si="235"/>
        <v/>
      </c>
      <c r="AE84" s="115" t="str">
        <f t="shared" si="235"/>
        <v>Работал</v>
      </c>
      <c r="AF84" s="115" t="str">
        <f t="shared" si="235"/>
        <v>Работал</v>
      </c>
      <c r="AG84" s="115" t="str">
        <f t="shared" si="235"/>
        <v>Работал</v>
      </c>
      <c r="AH84" s="115" t="str">
        <f t="shared" si="233"/>
        <v>Работал</v>
      </c>
      <c r="AI84" s="115"/>
      <c r="AJ84" s="115"/>
    </row>
    <row r="85">
      <c r="A85" s="108">
        <v>99</v>
      </c>
      <c r="B85" s="113" t="str">
        <f>VLOOKUP($A85,Сотрудники!$A$3:$L$1202,2,0)</f>
        <v xml:space="preserve">Борисова Елизавета</v>
      </c>
      <c r="C85" s="113" t="str">
        <f>VLOOKUP($A85,Сотрудники!$A$3:$L$1202,8,0)</f>
        <v>Екатеринбург</v>
      </c>
      <c r="D85" s="115" t="str">
        <f t="shared" si="229"/>
        <v/>
      </c>
      <c r="E85" s="115" t="str">
        <f t="shared" si="229"/>
        <v/>
      </c>
      <c r="F85" s="115" t="str">
        <f t="shared" si="229"/>
        <v/>
      </c>
      <c r="G85" s="115" t="str">
        <f t="shared" si="229"/>
        <v/>
      </c>
      <c r="H85" s="133" t="str">
        <f t="shared" si="229"/>
        <v/>
      </c>
      <c r="I85" s="133" t="str">
        <f t="shared" si="229"/>
        <v/>
      </c>
      <c r="J85" s="115" t="str">
        <f t="shared" si="229"/>
        <v/>
      </c>
      <c r="K85" s="115" t="str">
        <f t="shared" si="229"/>
        <v/>
      </c>
      <c r="L85" s="115" t="str">
        <f t="shared" si="229"/>
        <v/>
      </c>
      <c r="M85" s="115" t="str">
        <f t="shared" si="229"/>
        <v/>
      </c>
      <c r="N85" s="115" t="str">
        <f t="shared" si="229"/>
        <v/>
      </c>
      <c r="O85" s="133" t="str">
        <f t="shared" si="229"/>
        <v/>
      </c>
      <c r="P85" s="133" t="str">
        <f t="shared" si="229"/>
        <v/>
      </c>
      <c r="Q85" s="115" t="str">
        <f t="shared" si="229"/>
        <v/>
      </c>
      <c r="R85" s="115" t="str">
        <f t="shared" si="229"/>
        <v/>
      </c>
      <c r="S85" s="115" t="str">
        <f t="shared" si="229"/>
        <v/>
      </c>
      <c r="T85" s="115" t="str">
        <f t="shared" si="229"/>
        <v/>
      </c>
      <c r="U85" s="115" t="str">
        <f t="shared" si="229"/>
        <v/>
      </c>
      <c r="V85" s="133" t="str">
        <f t="shared" si="229"/>
        <v/>
      </c>
      <c r="W85" s="133" t="str">
        <f t="shared" si="229"/>
        <v/>
      </c>
      <c r="X85" s="115" t="str">
        <f t="shared" si="229"/>
        <v/>
      </c>
      <c r="Y85" s="115" t="str">
        <f t="shared" si="229"/>
        <v/>
      </c>
      <c r="Z85" s="115" t="str">
        <f t="shared" si="235"/>
        <v/>
      </c>
      <c r="AA85" s="115" t="str">
        <f t="shared" si="235"/>
        <v/>
      </c>
      <c r="AB85" s="115" t="str">
        <f t="shared" si="235"/>
        <v/>
      </c>
      <c r="AC85" s="133" t="str">
        <f t="shared" si="235"/>
        <v/>
      </c>
      <c r="AD85" s="133" t="str">
        <f t="shared" si="235"/>
        <v/>
      </c>
      <c r="AE85" s="115" t="str">
        <f t="shared" si="235"/>
        <v>Работал</v>
      </c>
      <c r="AF85" s="115" t="str">
        <f t="shared" si="235"/>
        <v>Работал</v>
      </c>
      <c r="AG85" s="115" t="str">
        <f t="shared" si="235"/>
        <v>Работал</v>
      </c>
      <c r="AH85" s="115" t="str">
        <f t="shared" si="233"/>
        <v>Работал</v>
      </c>
      <c r="AI85" s="115"/>
      <c r="AJ85" s="115"/>
    </row>
    <row r="86">
      <c r="A86" s="108">
        <v>100</v>
      </c>
      <c r="B86" s="113" t="str">
        <f>VLOOKUP($A86,Сотрудники!$A$3:$L$1202,2,0)</f>
        <v xml:space="preserve">Любкина Анна</v>
      </c>
      <c r="C86" s="113" t="str">
        <f>VLOOKUP($A86,Сотрудники!$A$3:$L$1202,8,0)</f>
        <v>Москва</v>
      </c>
      <c r="D86" s="115" t="str">
        <f t="shared" si="229"/>
        <v/>
      </c>
      <c r="E86" s="115" t="str">
        <f t="shared" si="229"/>
        <v/>
      </c>
      <c r="F86" s="115" t="str">
        <f t="shared" si="229"/>
        <v/>
      </c>
      <c r="G86" s="115" t="str">
        <f t="shared" si="229"/>
        <v/>
      </c>
      <c r="H86" s="133" t="str">
        <f t="shared" si="229"/>
        <v/>
      </c>
      <c r="I86" s="133" t="str">
        <f t="shared" si="229"/>
        <v/>
      </c>
      <c r="J86" s="115" t="str">
        <f t="shared" si="229"/>
        <v/>
      </c>
      <c r="K86" s="115" t="str">
        <f t="shared" si="229"/>
        <v/>
      </c>
      <c r="L86" s="115" t="str">
        <f t="shared" si="229"/>
        <v/>
      </c>
      <c r="M86" s="115" t="str">
        <f t="shared" si="229"/>
        <v/>
      </c>
      <c r="N86" s="115" t="str">
        <f t="shared" si="229"/>
        <v/>
      </c>
      <c r="O86" s="133" t="str">
        <f t="shared" si="229"/>
        <v/>
      </c>
      <c r="P86" s="133" t="str">
        <f t="shared" si="229"/>
        <v/>
      </c>
      <c r="Q86" s="115" t="str">
        <f t="shared" si="229"/>
        <v/>
      </c>
      <c r="R86" s="115" t="str">
        <f t="shared" si="229"/>
        <v/>
      </c>
      <c r="S86" s="115" t="str">
        <f t="shared" si="229"/>
        <v/>
      </c>
      <c r="T86" s="115" t="str">
        <f t="shared" si="229"/>
        <v/>
      </c>
      <c r="U86" s="115" t="str">
        <f t="shared" si="229"/>
        <v/>
      </c>
      <c r="V86" s="133" t="str">
        <f t="shared" si="229"/>
        <v/>
      </c>
      <c r="W86" s="133" t="str">
        <f t="shared" si="229"/>
        <v/>
      </c>
      <c r="X86" s="115" t="str">
        <f t="shared" si="229"/>
        <v/>
      </c>
      <c r="Y86" s="115" t="str">
        <f t="shared" si="229"/>
        <v/>
      </c>
      <c r="Z86" s="115" t="str">
        <f t="shared" si="235"/>
        <v/>
      </c>
      <c r="AA86" s="115" t="str">
        <f t="shared" si="235"/>
        <v/>
      </c>
      <c r="AB86" s="115" t="str">
        <f t="shared" si="235"/>
        <v/>
      </c>
      <c r="AC86" s="133" t="str">
        <f t="shared" si="235"/>
        <v/>
      </c>
      <c r="AD86" s="133" t="str">
        <f t="shared" si="235"/>
        <v/>
      </c>
      <c r="AE86" s="115" t="str">
        <f t="shared" si="235"/>
        <v/>
      </c>
      <c r="AF86" s="115" t="str">
        <f t="shared" si="235"/>
        <v>Работал</v>
      </c>
      <c r="AG86" s="115" t="str">
        <f t="shared" si="235"/>
        <v>Работал</v>
      </c>
      <c r="AH86" s="115" t="str">
        <f t="shared" si="233"/>
        <v>Работал</v>
      </c>
      <c r="AI86" s="115"/>
      <c r="AJ86" s="115"/>
    </row>
    <row r="87">
      <c r="B87" s="116" t="s">
        <v>644</v>
      </c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</row>
    <row r="88">
      <c r="B88" s="117" t="s">
        <v>645</v>
      </c>
      <c r="C88" s="117" t="s">
        <v>646</v>
      </c>
      <c r="D88" s="116" t="s">
        <v>647</v>
      </c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</row>
    <row r="89">
      <c r="B89" s="116"/>
      <c r="C89" s="118" t="s">
        <v>643</v>
      </c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16" t="s">
        <v>648</v>
      </c>
    </row>
    <row r="90">
      <c r="A90" s="113">
        <v>1</v>
      </c>
      <c r="B90" s="113" t="str">
        <f>VLOOKUP($A90,Сотрудники!$A$3:$L$1202,2,0)</f>
        <v xml:space="preserve">Кузьмин Антон</v>
      </c>
      <c r="C90" s="113" t="str">
        <f>VLOOKUP($A90,Сотрудники!$A$3:$L$1202,8,0)</f>
        <v>Москва</v>
      </c>
      <c r="D90" s="115">
        <v>8</v>
      </c>
      <c r="E90" s="115">
        <v>8</v>
      </c>
      <c r="F90" s="115">
        <v>8</v>
      </c>
      <c r="G90" s="115">
        <v>8</v>
      </c>
      <c r="H90" s="133"/>
      <c r="I90" s="133"/>
      <c r="J90" s="115">
        <v>8</v>
      </c>
      <c r="K90" s="115">
        <v>8</v>
      </c>
      <c r="L90" s="115">
        <v>8</v>
      </c>
      <c r="M90" s="115">
        <v>8</v>
      </c>
      <c r="N90" s="115">
        <v>8</v>
      </c>
      <c r="O90" s="133"/>
      <c r="P90" s="133"/>
      <c r="Q90" s="115">
        <v>8</v>
      </c>
      <c r="R90" s="115">
        <v>8</v>
      </c>
      <c r="S90" s="115">
        <v>8</v>
      </c>
      <c r="T90" s="115">
        <v>8</v>
      </c>
      <c r="U90" s="115">
        <v>8</v>
      </c>
      <c r="V90" s="133"/>
      <c r="W90" s="133"/>
      <c r="X90" s="115">
        <v>8</v>
      </c>
      <c r="Y90" s="115">
        <v>8</v>
      </c>
      <c r="Z90" s="115">
        <v>8</v>
      </c>
      <c r="AA90" s="115">
        <v>8</v>
      </c>
      <c r="AB90" s="115">
        <v>8</v>
      </c>
      <c r="AC90" s="133"/>
      <c r="AD90" s="133"/>
      <c r="AE90" s="115">
        <v>8</v>
      </c>
      <c r="AF90" s="115">
        <v>8</v>
      </c>
      <c r="AG90" s="115">
        <v>8</v>
      </c>
      <c r="AH90" s="115">
        <v>7</v>
      </c>
      <c r="AI90" s="115"/>
      <c r="AJ90" s="115"/>
      <c r="AK90" s="116">
        <f t="shared" ref="AK90:AK151" si="237">SUM(D90:AJ90)</f>
        <v>183</v>
      </c>
    </row>
    <row r="91">
      <c r="A91" s="113">
        <v>2</v>
      </c>
      <c r="B91" s="113" t="str">
        <f>VLOOKUP($A91,Сотрудники!$A$3:$L$1202,2,0)</f>
        <v xml:space="preserve">Крейнделин Борис </v>
      </c>
      <c r="C91" s="113" t="str">
        <f>VLOOKUP($A91,Сотрудники!$A$3:$L$1202,8,0)</f>
        <v>Москва</v>
      </c>
      <c r="D91" s="115">
        <v>8</v>
      </c>
      <c r="E91" s="115">
        <v>8</v>
      </c>
      <c r="F91" s="115">
        <v>8</v>
      </c>
      <c r="G91" s="115">
        <v>8</v>
      </c>
      <c r="H91" s="133"/>
      <c r="I91" s="133"/>
      <c r="J91" s="115">
        <v>8</v>
      </c>
      <c r="K91" s="115">
        <v>8</v>
      </c>
      <c r="L91" s="115">
        <v>8</v>
      </c>
      <c r="M91" s="115">
        <v>8</v>
      </c>
      <c r="N91" s="115">
        <v>8</v>
      </c>
      <c r="O91" s="133"/>
      <c r="P91" s="133"/>
      <c r="Q91" s="115">
        <v>8</v>
      </c>
      <c r="R91" s="115">
        <v>8</v>
      </c>
      <c r="S91" s="115">
        <v>8</v>
      </c>
      <c r="T91" s="115">
        <v>8</v>
      </c>
      <c r="U91" s="115">
        <v>8</v>
      </c>
      <c r="V91" s="133"/>
      <c r="W91" s="133"/>
      <c r="X91" s="115">
        <v>8</v>
      </c>
      <c r="Y91" s="115">
        <v>8</v>
      </c>
      <c r="Z91" s="115">
        <v>8</v>
      </c>
      <c r="AA91" s="115">
        <v>8</v>
      </c>
      <c r="AB91" s="115">
        <v>8</v>
      </c>
      <c r="AC91" s="133"/>
      <c r="AD91" s="133"/>
      <c r="AE91" s="115">
        <v>8</v>
      </c>
      <c r="AF91" s="115">
        <v>8</v>
      </c>
      <c r="AG91" s="115">
        <v>8</v>
      </c>
      <c r="AH91" s="115">
        <v>7</v>
      </c>
      <c r="AI91" s="115"/>
      <c r="AJ91" s="115"/>
      <c r="AK91" s="116">
        <f t="shared" si="237"/>
        <v>183</v>
      </c>
    </row>
    <row r="92">
      <c r="A92" s="113">
        <v>3</v>
      </c>
      <c r="B92" s="113" t="str">
        <f>VLOOKUP($A92,Сотрудники!$A$3:$L$1202,2,0)</f>
        <v xml:space="preserve">Асеев Феофан</v>
      </c>
      <c r="C92" s="113" t="str">
        <f>VLOOKUP($A92,Сотрудники!$A$3:$L$1202,8,0)</f>
        <v>Москва</v>
      </c>
      <c r="D92" s="115">
        <v>8</v>
      </c>
      <c r="E92" s="115">
        <v>8</v>
      </c>
      <c r="F92" s="115">
        <v>8</v>
      </c>
      <c r="G92" s="115">
        <v>8</v>
      </c>
      <c r="H92" s="133"/>
      <c r="I92" s="133"/>
      <c r="J92" s="115">
        <v>8</v>
      </c>
      <c r="K92" s="115">
        <v>8</v>
      </c>
      <c r="L92" s="115">
        <v>8</v>
      </c>
      <c r="M92" s="115">
        <v>8</v>
      </c>
      <c r="N92" s="115">
        <v>8</v>
      </c>
      <c r="O92" s="133"/>
      <c r="P92" s="133"/>
      <c r="Q92" s="115">
        <v>8</v>
      </c>
      <c r="R92" s="115">
        <v>8</v>
      </c>
      <c r="S92" s="115">
        <v>8</v>
      </c>
      <c r="T92" s="115">
        <v>8</v>
      </c>
      <c r="U92" s="115">
        <v>0</v>
      </c>
      <c r="V92" s="133">
        <v>0</v>
      </c>
      <c r="W92" s="133">
        <v>0</v>
      </c>
      <c r="X92" s="115">
        <v>0</v>
      </c>
      <c r="Y92" s="115">
        <v>0</v>
      </c>
      <c r="Z92" s="115">
        <v>0</v>
      </c>
      <c r="AA92" s="115">
        <v>0</v>
      </c>
      <c r="AB92" s="115">
        <v>0</v>
      </c>
      <c r="AC92" s="133">
        <v>0</v>
      </c>
      <c r="AD92" s="133">
        <v>0</v>
      </c>
      <c r="AE92" s="115">
        <v>0</v>
      </c>
      <c r="AF92" s="115">
        <v>0</v>
      </c>
      <c r="AG92" s="115">
        <v>0</v>
      </c>
      <c r="AH92" s="115">
        <v>0</v>
      </c>
      <c r="AI92" s="115"/>
      <c r="AJ92" s="115"/>
      <c r="AK92" s="116">
        <f t="shared" si="237"/>
        <v>104</v>
      </c>
    </row>
    <row r="93">
      <c r="A93" s="108">
        <v>5</v>
      </c>
      <c r="B93" s="113" t="str">
        <f>VLOOKUP($A93,Сотрудники!$A$3:$L$1202,2,0)</f>
        <v xml:space="preserve">Яковлев Дмитрий</v>
      </c>
      <c r="C93" s="113" t="str">
        <f>VLOOKUP($A93,Сотрудники!$A$3:$L$1202,8,0)</f>
        <v>Москва</v>
      </c>
      <c r="D93" s="115">
        <v>8</v>
      </c>
      <c r="E93" s="115">
        <v>8</v>
      </c>
      <c r="F93" s="115">
        <v>8</v>
      </c>
      <c r="G93" s="115">
        <v>8</v>
      </c>
      <c r="H93" s="133"/>
      <c r="I93" s="133"/>
      <c r="J93" s="115">
        <v>8</v>
      </c>
      <c r="K93" s="115">
        <v>8</v>
      </c>
      <c r="L93" s="115">
        <v>8</v>
      </c>
      <c r="M93" s="115">
        <v>8</v>
      </c>
      <c r="N93" s="115">
        <v>8</v>
      </c>
      <c r="O93" s="133"/>
      <c r="P93" s="133"/>
      <c r="Q93" s="115">
        <v>8</v>
      </c>
      <c r="R93" s="115">
        <v>8</v>
      </c>
      <c r="S93" s="115">
        <v>8</v>
      </c>
      <c r="T93" s="115">
        <v>8</v>
      </c>
      <c r="U93" s="115">
        <v>8</v>
      </c>
      <c r="V93" s="133"/>
      <c r="W93" s="133"/>
      <c r="X93" s="115">
        <v>8</v>
      </c>
      <c r="Y93" s="115">
        <v>8</v>
      </c>
      <c r="Z93" s="115">
        <v>8</v>
      </c>
      <c r="AA93" s="115">
        <v>8</v>
      </c>
      <c r="AB93" s="115">
        <v>8</v>
      </c>
      <c r="AC93" s="133"/>
      <c r="AD93" s="133"/>
      <c r="AE93" s="115">
        <v>8</v>
      </c>
      <c r="AF93" s="115">
        <v>8</v>
      </c>
      <c r="AG93" s="115">
        <v>8</v>
      </c>
      <c r="AH93" s="115">
        <v>7</v>
      </c>
      <c r="AI93" s="115"/>
      <c r="AJ93" s="115"/>
      <c r="AK93" s="116">
        <f t="shared" si="237"/>
        <v>183</v>
      </c>
    </row>
    <row r="94">
      <c r="A94" s="108">
        <v>8</v>
      </c>
      <c r="B94" s="113" t="str">
        <f>VLOOKUP($A94,Сотрудники!$A$3:$L$1202,2,0)</f>
        <v xml:space="preserve">Хохлова Крестина</v>
      </c>
      <c r="C94" s="113" t="str">
        <f>VLOOKUP($A94,Сотрудники!$A$3:$L$1202,8,0)</f>
        <v>Москва</v>
      </c>
      <c r="D94" s="115">
        <v>8</v>
      </c>
      <c r="E94" s="115">
        <v>8</v>
      </c>
      <c r="F94" s="115">
        <v>8</v>
      </c>
      <c r="G94" s="115">
        <v>8</v>
      </c>
      <c r="H94" s="133"/>
      <c r="I94" s="133"/>
      <c r="J94" s="115">
        <v>8</v>
      </c>
      <c r="K94" s="115">
        <v>8</v>
      </c>
      <c r="L94" s="115">
        <v>8</v>
      </c>
      <c r="M94" s="115">
        <v>8</v>
      </c>
      <c r="N94" s="115">
        <v>8</v>
      </c>
      <c r="O94" s="133"/>
      <c r="P94" s="133"/>
      <c r="Q94" s="115">
        <v>8</v>
      </c>
      <c r="R94" s="115">
        <v>8</v>
      </c>
      <c r="S94" s="115">
        <v>8</v>
      </c>
      <c r="T94" s="115">
        <v>8</v>
      </c>
      <c r="U94" s="115">
        <v>8</v>
      </c>
      <c r="V94" s="133"/>
      <c r="W94" s="133"/>
      <c r="X94" s="115">
        <v>8</v>
      </c>
      <c r="Y94" s="115">
        <v>8</v>
      </c>
      <c r="Z94" s="115">
        <v>8</v>
      </c>
      <c r="AA94" s="115">
        <v>8</v>
      </c>
      <c r="AB94" s="115">
        <v>8</v>
      </c>
      <c r="AC94" s="133"/>
      <c r="AD94" s="133"/>
      <c r="AE94" s="115">
        <v>8</v>
      </c>
      <c r="AF94" s="115">
        <v>8</v>
      </c>
      <c r="AG94" s="115">
        <v>8</v>
      </c>
      <c r="AH94" s="115">
        <v>7</v>
      </c>
      <c r="AI94" s="115"/>
      <c r="AJ94" s="115"/>
      <c r="AK94" s="116">
        <f t="shared" si="237"/>
        <v>183</v>
      </c>
    </row>
    <row r="95">
      <c r="A95" s="108">
        <v>9</v>
      </c>
      <c r="B95" s="113" t="str">
        <f>VLOOKUP($A95,Сотрудники!$A$3:$L$1202,2,0)</f>
        <v xml:space="preserve">Пойш Виталий</v>
      </c>
      <c r="C95" s="113" t="str">
        <f>VLOOKUP($A95,Сотрудники!$A$3:$L$1202,8,0)</f>
        <v>Екатеринбург</v>
      </c>
      <c r="D95" s="115">
        <v>8</v>
      </c>
      <c r="E95" s="115">
        <v>8</v>
      </c>
      <c r="F95" s="115">
        <v>8</v>
      </c>
      <c r="G95" s="115">
        <v>8</v>
      </c>
      <c r="H95" s="133">
        <v>8</v>
      </c>
      <c r="I95" s="133"/>
      <c r="J95" s="115">
        <v>8</v>
      </c>
      <c r="K95" s="115">
        <v>8</v>
      </c>
      <c r="L95" s="115">
        <v>8</v>
      </c>
      <c r="M95" s="115">
        <v>8</v>
      </c>
      <c r="N95" s="115">
        <v>8</v>
      </c>
      <c r="O95" s="133"/>
      <c r="P95" s="133"/>
      <c r="Q95" s="115">
        <v>8</v>
      </c>
      <c r="R95" s="115">
        <v>8</v>
      </c>
      <c r="S95" s="115">
        <v>8</v>
      </c>
      <c r="T95" s="115">
        <v>8</v>
      </c>
      <c r="U95" s="115">
        <v>8</v>
      </c>
      <c r="V95" s="133"/>
      <c r="W95" s="133"/>
      <c r="X95" s="115">
        <v>8</v>
      </c>
      <c r="Y95" s="115">
        <v>8</v>
      </c>
      <c r="Z95" s="115">
        <v>8</v>
      </c>
      <c r="AA95" s="115">
        <v>8</v>
      </c>
      <c r="AB95" s="115">
        <v>8</v>
      </c>
      <c r="AC95" s="133"/>
      <c r="AD95" s="133"/>
      <c r="AE95" s="115">
        <v>8</v>
      </c>
      <c r="AF95" s="115">
        <v>8</v>
      </c>
      <c r="AG95" s="115">
        <v>8</v>
      </c>
      <c r="AH95" s="115">
        <v>7</v>
      </c>
      <c r="AI95" s="113"/>
      <c r="AJ95" s="113"/>
      <c r="AK95" s="116">
        <f t="shared" si="237"/>
        <v>191</v>
      </c>
    </row>
    <row r="96">
      <c r="A96" s="108">
        <v>10</v>
      </c>
      <c r="B96" s="113" t="str">
        <f>VLOOKUP($A96,Сотрудники!$A$3:$L$1202,2,0)</f>
        <v xml:space="preserve">Офицеров Дмитрий</v>
      </c>
      <c r="C96" s="113" t="str">
        <f>VLOOKUP($A96,Сотрудники!$A$3:$L$1202,8,0)</f>
        <v>СПБ</v>
      </c>
      <c r="D96" s="115">
        <v>8</v>
      </c>
      <c r="E96" s="115">
        <v>8</v>
      </c>
      <c r="F96" s="115">
        <v>8</v>
      </c>
      <c r="G96" s="115">
        <v>8</v>
      </c>
      <c r="H96" s="133"/>
      <c r="I96" s="133"/>
      <c r="J96" s="115">
        <v>8</v>
      </c>
      <c r="K96" s="115">
        <v>8</v>
      </c>
      <c r="L96" s="115">
        <v>8</v>
      </c>
      <c r="M96" s="115">
        <v>8</v>
      </c>
      <c r="N96" s="115">
        <v>8</v>
      </c>
      <c r="O96" s="133"/>
      <c r="P96" s="133"/>
      <c r="Q96" s="115">
        <v>8</v>
      </c>
      <c r="R96" s="115">
        <v>8</v>
      </c>
      <c r="S96" s="115">
        <v>8</v>
      </c>
      <c r="T96" s="115">
        <v>8</v>
      </c>
      <c r="U96" s="115">
        <v>8</v>
      </c>
      <c r="V96" s="133"/>
      <c r="W96" s="133"/>
      <c r="X96" s="115">
        <v>8</v>
      </c>
      <c r="Y96" s="115">
        <v>8</v>
      </c>
      <c r="Z96" s="115">
        <v>8</v>
      </c>
      <c r="AA96" s="115">
        <v>8</v>
      </c>
      <c r="AB96" s="115">
        <v>8</v>
      </c>
      <c r="AC96" s="133"/>
      <c r="AD96" s="133"/>
      <c r="AE96" s="115">
        <v>8</v>
      </c>
      <c r="AF96" s="115">
        <v>8</v>
      </c>
      <c r="AG96" s="115">
        <v>8</v>
      </c>
      <c r="AH96" s="115">
        <v>7</v>
      </c>
      <c r="AI96" s="113"/>
      <c r="AJ96" s="113"/>
      <c r="AK96" s="116">
        <f t="shared" si="237"/>
        <v>183</v>
      </c>
    </row>
    <row r="97">
      <c r="A97" s="108">
        <v>11</v>
      </c>
      <c r="B97" s="113" t="str">
        <f>VLOOKUP($A97,Сотрудники!$A$3:$L$1202,2,0)</f>
        <v xml:space="preserve">Муштекенов Тимур</v>
      </c>
      <c r="C97" s="113" t="str">
        <f>VLOOKUP($A97,Сотрудники!$A$3:$L$1202,8,0)</f>
        <v>СПБ</v>
      </c>
      <c r="D97" s="115">
        <v>8</v>
      </c>
      <c r="E97" s="115">
        <v>8</v>
      </c>
      <c r="F97" s="115">
        <v>8</v>
      </c>
      <c r="G97" s="115">
        <v>8</v>
      </c>
      <c r="H97" s="133"/>
      <c r="I97" s="133"/>
      <c r="J97" s="115">
        <v>8</v>
      </c>
      <c r="K97" s="115">
        <v>8</v>
      </c>
      <c r="L97" s="115">
        <v>8</v>
      </c>
      <c r="M97" s="115">
        <v>8</v>
      </c>
      <c r="N97" s="115">
        <v>8</v>
      </c>
      <c r="O97" s="133"/>
      <c r="P97" s="133"/>
      <c r="Q97" s="115">
        <v>8</v>
      </c>
      <c r="R97" s="115">
        <v>8</v>
      </c>
      <c r="S97" s="115">
        <v>8</v>
      </c>
      <c r="T97" s="115">
        <v>8</v>
      </c>
      <c r="U97" s="115">
        <v>8</v>
      </c>
      <c r="V97" s="133"/>
      <c r="W97" s="133"/>
      <c r="X97" s="115">
        <v>8</v>
      </c>
      <c r="Y97" s="115">
        <v>8</v>
      </c>
      <c r="Z97" s="115">
        <v>8</v>
      </c>
      <c r="AA97" s="115">
        <v>8</v>
      </c>
      <c r="AB97" s="115">
        <v>8</v>
      </c>
      <c r="AC97" s="133"/>
      <c r="AD97" s="133"/>
      <c r="AE97" s="115">
        <v>8</v>
      </c>
      <c r="AF97" s="115">
        <v>8</v>
      </c>
      <c r="AG97" s="115">
        <v>8</v>
      </c>
      <c r="AH97" s="115">
        <v>7</v>
      </c>
      <c r="AI97" s="113"/>
      <c r="AJ97" s="113"/>
      <c r="AK97" s="116">
        <f t="shared" si="237"/>
        <v>183</v>
      </c>
    </row>
    <row r="98">
      <c r="A98" s="108">
        <v>13</v>
      </c>
      <c r="B98" s="113" t="str">
        <f>VLOOKUP($A98,Сотрудники!$A$3:$L$1202,2,0)</f>
        <v xml:space="preserve">Богданов Михаил</v>
      </c>
      <c r="C98" s="113" t="str">
        <f>VLOOKUP($A98,Сотрудники!$A$3:$L$1202,8,0)</f>
        <v>СПБ</v>
      </c>
      <c r="D98" s="115">
        <v>8</v>
      </c>
      <c r="E98" s="115">
        <v>8</v>
      </c>
      <c r="F98" s="115">
        <v>8</v>
      </c>
      <c r="G98" s="115">
        <v>8</v>
      </c>
      <c r="H98" s="133">
        <v>8</v>
      </c>
      <c r="I98" s="133"/>
      <c r="J98" s="115">
        <v>8</v>
      </c>
      <c r="K98" s="115">
        <v>8</v>
      </c>
      <c r="L98" s="115">
        <v>8</v>
      </c>
      <c r="M98" s="115">
        <v>8</v>
      </c>
      <c r="N98" s="115">
        <v>8</v>
      </c>
      <c r="O98" s="133">
        <v>8</v>
      </c>
      <c r="P98" s="133"/>
      <c r="Q98" s="115">
        <v>8</v>
      </c>
      <c r="R98" s="115">
        <v>8</v>
      </c>
      <c r="S98" s="115">
        <v>8</v>
      </c>
      <c r="T98" s="115">
        <v>8</v>
      </c>
      <c r="U98" s="115">
        <v>8</v>
      </c>
      <c r="V98" s="133">
        <v>8</v>
      </c>
      <c r="W98" s="133"/>
      <c r="X98" s="115">
        <v>8</v>
      </c>
      <c r="Y98" s="115">
        <v>8</v>
      </c>
      <c r="Z98" s="115">
        <v>8</v>
      </c>
      <c r="AA98" s="115">
        <v>8</v>
      </c>
      <c r="AB98" s="115">
        <v>8</v>
      </c>
      <c r="AC98" s="133"/>
      <c r="AD98" s="133"/>
      <c r="AE98" s="115">
        <v>8</v>
      </c>
      <c r="AF98" s="115">
        <v>8</v>
      </c>
      <c r="AG98" s="115">
        <v>8</v>
      </c>
      <c r="AH98" s="115">
        <v>7</v>
      </c>
      <c r="AI98" s="113"/>
      <c r="AJ98" s="113"/>
      <c r="AK98" s="116">
        <f t="shared" si="237"/>
        <v>207</v>
      </c>
    </row>
    <row r="99">
      <c r="A99" s="108">
        <v>14</v>
      </c>
      <c r="B99" s="113" t="str">
        <f>VLOOKUP($A99,Сотрудники!$A$3:$L$1202,2,0)</f>
        <v xml:space="preserve">Смирнова Екатерина</v>
      </c>
      <c r="C99" s="113" t="str">
        <f>VLOOKUP($A99,Сотрудники!$A$3:$L$1202,8,0)</f>
        <v>Москва</v>
      </c>
      <c r="D99" s="115">
        <v>8</v>
      </c>
      <c r="E99" s="115">
        <v>8</v>
      </c>
      <c r="F99" s="115">
        <v>8</v>
      </c>
      <c r="G99" s="115">
        <v>8</v>
      </c>
      <c r="H99" s="133"/>
      <c r="I99" s="133"/>
      <c r="J99" s="115">
        <v>8</v>
      </c>
      <c r="K99" s="115">
        <v>8</v>
      </c>
      <c r="L99" s="115">
        <v>8</v>
      </c>
      <c r="M99" s="115">
        <v>8</v>
      </c>
      <c r="N99" s="115">
        <v>8</v>
      </c>
      <c r="O99" s="133"/>
      <c r="P99" s="133"/>
      <c r="Q99" s="115">
        <v>8</v>
      </c>
      <c r="R99" s="115">
        <v>8</v>
      </c>
      <c r="S99" s="115">
        <v>8</v>
      </c>
      <c r="T99" s="115">
        <v>8</v>
      </c>
      <c r="U99" s="115">
        <v>8</v>
      </c>
      <c r="V99" s="133"/>
      <c r="W99" s="133"/>
      <c r="X99" s="115"/>
      <c r="Y99" s="115"/>
      <c r="Z99" s="115"/>
      <c r="AA99" s="115"/>
      <c r="AB99" s="115"/>
      <c r="AC99" s="133"/>
      <c r="AD99" s="133"/>
      <c r="AE99" s="115"/>
      <c r="AF99" s="115"/>
      <c r="AG99" s="115"/>
      <c r="AH99" s="115"/>
      <c r="AI99" s="113"/>
      <c r="AJ99" s="113"/>
      <c r="AK99" s="116">
        <f t="shared" si="237"/>
        <v>112</v>
      </c>
    </row>
    <row r="100">
      <c r="A100" s="108">
        <v>15</v>
      </c>
      <c r="B100" s="113" t="str">
        <f>VLOOKUP($A100,Сотрудники!$A$3:$L$1202,2,0)</f>
        <v xml:space="preserve">Герасимова Елизавета</v>
      </c>
      <c r="C100" s="113" t="str">
        <f>VLOOKUP($A100,Сотрудники!$A$3:$L$1202,8,0)</f>
        <v>Москва</v>
      </c>
      <c r="D100" s="115">
        <v>8</v>
      </c>
      <c r="E100" s="115">
        <v>8</v>
      </c>
      <c r="F100" s="115">
        <v>8</v>
      </c>
      <c r="G100" s="115">
        <v>8</v>
      </c>
      <c r="H100" s="133"/>
      <c r="I100" s="133"/>
      <c r="J100" s="115">
        <v>8</v>
      </c>
      <c r="K100" s="115">
        <v>8</v>
      </c>
      <c r="L100" s="115">
        <v>8</v>
      </c>
      <c r="M100" s="115">
        <v>8</v>
      </c>
      <c r="N100" s="115">
        <v>8</v>
      </c>
      <c r="O100" s="133"/>
      <c r="P100" s="133"/>
      <c r="Q100" s="115">
        <v>8</v>
      </c>
      <c r="R100" s="115">
        <v>8</v>
      </c>
      <c r="S100" s="115">
        <v>8</v>
      </c>
      <c r="T100" s="115">
        <v>8</v>
      </c>
      <c r="U100" s="115">
        <v>8</v>
      </c>
      <c r="V100" s="133"/>
      <c r="W100" s="133"/>
      <c r="X100" s="115">
        <v>8</v>
      </c>
      <c r="Y100" s="115">
        <v>8</v>
      </c>
      <c r="Z100" s="115">
        <v>8</v>
      </c>
      <c r="AA100" s="115">
        <v>8</v>
      </c>
      <c r="AB100" s="115">
        <v>8</v>
      </c>
      <c r="AC100" s="133"/>
      <c r="AD100" s="133"/>
      <c r="AE100" s="115">
        <v>8</v>
      </c>
      <c r="AF100" s="115">
        <v>8</v>
      </c>
      <c r="AG100" s="115">
        <v>8</v>
      </c>
      <c r="AH100" s="115">
        <v>7</v>
      </c>
      <c r="AI100" s="113"/>
      <c r="AJ100" s="113"/>
      <c r="AK100" s="116">
        <f t="shared" si="237"/>
        <v>183</v>
      </c>
    </row>
    <row r="101">
      <c r="A101" s="108">
        <v>16</v>
      </c>
      <c r="B101" s="113" t="str">
        <f>VLOOKUP($A101,Сотрудники!$A$3:$L$1202,2,0)</f>
        <v xml:space="preserve">Абдуллаева Анжелика</v>
      </c>
      <c r="C101" s="113" t="str">
        <f>VLOOKUP($A101,Сотрудники!$A$3:$L$1202,8,0)</f>
        <v>Москва</v>
      </c>
      <c r="D101" s="115">
        <v>8</v>
      </c>
      <c r="E101" s="115">
        <v>8</v>
      </c>
      <c r="F101" s="115">
        <v>8</v>
      </c>
      <c r="G101" s="115">
        <v>8</v>
      </c>
      <c r="H101" s="133"/>
      <c r="I101" s="133"/>
      <c r="J101" s="115">
        <v>8</v>
      </c>
      <c r="K101" s="115">
        <v>8</v>
      </c>
      <c r="L101" s="115">
        <v>8</v>
      </c>
      <c r="M101" s="115">
        <v>8</v>
      </c>
      <c r="N101" s="115">
        <v>8</v>
      </c>
      <c r="O101" s="133"/>
      <c r="P101" s="133"/>
      <c r="Q101" s="115">
        <v>8</v>
      </c>
      <c r="R101" s="115">
        <v>8</v>
      </c>
      <c r="S101" s="115">
        <v>8</v>
      </c>
      <c r="T101" s="115">
        <v>8</v>
      </c>
      <c r="U101" s="115">
        <v>8</v>
      </c>
      <c r="V101" s="133"/>
      <c r="W101" s="133"/>
      <c r="X101" s="115">
        <v>8</v>
      </c>
      <c r="Y101" s="115">
        <v>8</v>
      </c>
      <c r="Z101" s="115">
        <v>8</v>
      </c>
      <c r="AA101" s="115">
        <v>8</v>
      </c>
      <c r="AB101" s="115">
        <v>8</v>
      </c>
      <c r="AC101" s="133"/>
      <c r="AD101" s="133"/>
      <c r="AE101" s="115">
        <v>8</v>
      </c>
      <c r="AF101" s="115">
        <v>8</v>
      </c>
      <c r="AG101" s="115">
        <v>8</v>
      </c>
      <c r="AH101" s="115">
        <v>7</v>
      </c>
      <c r="AI101" s="113"/>
      <c r="AJ101" s="113"/>
      <c r="AK101" s="116">
        <f t="shared" si="237"/>
        <v>183</v>
      </c>
    </row>
    <row r="102">
      <c r="A102" s="108">
        <v>17</v>
      </c>
      <c r="B102" s="113" t="str">
        <f>VLOOKUP($A102,Сотрудники!$A$3:$L$1202,2,0)</f>
        <v xml:space="preserve">Наймушин Евгений</v>
      </c>
      <c r="C102" s="113" t="str">
        <f>VLOOKUP($A102,Сотрудники!$A$3:$L$1202,8,0)</f>
        <v>Екатеринбург</v>
      </c>
      <c r="D102" s="115">
        <v>8</v>
      </c>
      <c r="E102" s="115">
        <v>8</v>
      </c>
      <c r="F102" s="115">
        <v>8</v>
      </c>
      <c r="G102" s="115">
        <v>8</v>
      </c>
      <c r="H102" s="133"/>
      <c r="I102" s="133"/>
      <c r="J102" s="115">
        <v>8</v>
      </c>
      <c r="K102" s="115">
        <v>8</v>
      </c>
      <c r="L102" s="115">
        <v>8</v>
      </c>
      <c r="M102" s="115">
        <v>8</v>
      </c>
      <c r="N102" s="115">
        <v>8</v>
      </c>
      <c r="O102" s="133"/>
      <c r="P102" s="133"/>
      <c r="Q102" s="115">
        <v>8</v>
      </c>
      <c r="R102" s="115">
        <v>8</v>
      </c>
      <c r="S102" s="115">
        <v>8</v>
      </c>
      <c r="T102" s="115">
        <v>8</v>
      </c>
      <c r="U102" s="115">
        <v>8</v>
      </c>
      <c r="V102" s="133"/>
      <c r="W102" s="133"/>
      <c r="X102" s="115">
        <v>8</v>
      </c>
      <c r="Y102" s="115">
        <v>8</v>
      </c>
      <c r="Z102" s="115">
        <v>8</v>
      </c>
      <c r="AA102" s="115">
        <v>8</v>
      </c>
      <c r="AB102" s="115">
        <v>0</v>
      </c>
      <c r="AC102" s="133"/>
      <c r="AD102" s="133"/>
      <c r="AE102" s="115">
        <v>0</v>
      </c>
      <c r="AF102" s="115">
        <v>0</v>
      </c>
      <c r="AG102" s="115">
        <v>0</v>
      </c>
      <c r="AH102" s="115">
        <v>7</v>
      </c>
      <c r="AI102" s="113"/>
      <c r="AJ102" s="113"/>
      <c r="AK102" s="116">
        <f t="shared" si="237"/>
        <v>151</v>
      </c>
    </row>
    <row r="103">
      <c r="A103" s="108">
        <v>19</v>
      </c>
      <c r="B103" s="113" t="str">
        <f>VLOOKUP($A103,Сотрудники!$A$3:$L$1202,2,0)</f>
        <v xml:space="preserve">Лопатин Максим</v>
      </c>
      <c r="C103" s="113" t="str">
        <f>VLOOKUP($A103,Сотрудники!$A$3:$L$1202,8,0)</f>
        <v>Москва</v>
      </c>
      <c r="D103" s="115">
        <v>8</v>
      </c>
      <c r="E103" s="115">
        <v>8</v>
      </c>
      <c r="F103" s="115">
        <v>8</v>
      </c>
      <c r="G103" s="115">
        <v>8</v>
      </c>
      <c r="H103" s="133"/>
      <c r="I103" s="133"/>
      <c r="J103" s="115">
        <v>8</v>
      </c>
      <c r="K103" s="115">
        <v>8</v>
      </c>
      <c r="L103" s="115">
        <v>8</v>
      </c>
      <c r="M103" s="115">
        <v>8</v>
      </c>
      <c r="N103" s="115">
        <v>8</v>
      </c>
      <c r="O103" s="133"/>
      <c r="P103" s="133"/>
      <c r="Q103" s="115">
        <v>8</v>
      </c>
      <c r="R103" s="115">
        <v>8</v>
      </c>
      <c r="S103" s="115">
        <v>8</v>
      </c>
      <c r="T103" s="115">
        <v>8</v>
      </c>
      <c r="U103" s="115">
        <v>8</v>
      </c>
      <c r="V103" s="133"/>
      <c r="W103" s="133"/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33">
        <v>0</v>
      </c>
      <c r="AD103" s="133">
        <v>0</v>
      </c>
      <c r="AE103" s="115">
        <v>0</v>
      </c>
      <c r="AF103" s="115">
        <v>0</v>
      </c>
      <c r="AG103" s="115">
        <v>0</v>
      </c>
      <c r="AH103" s="115">
        <v>0</v>
      </c>
      <c r="AI103" s="113"/>
      <c r="AJ103" s="113"/>
      <c r="AK103" s="116">
        <f t="shared" si="237"/>
        <v>112</v>
      </c>
    </row>
    <row r="104">
      <c r="A104" s="108">
        <v>21</v>
      </c>
      <c r="B104" s="113" t="str">
        <f>VLOOKUP($A104,Сотрудники!$A$3:$L$1202,2,0)</f>
        <v xml:space="preserve">Шимберев Борис</v>
      </c>
      <c r="C104" s="113" t="str">
        <f>VLOOKUP($A104,Сотрудники!$A$3:$L$1202,8,0)</f>
        <v>СПБ</v>
      </c>
      <c r="D104" s="115">
        <v>8</v>
      </c>
      <c r="E104" s="115">
        <v>8</v>
      </c>
      <c r="F104" s="115">
        <v>8</v>
      </c>
      <c r="G104" s="115">
        <v>8</v>
      </c>
      <c r="H104" s="133"/>
      <c r="I104" s="133"/>
      <c r="J104" s="115">
        <v>8</v>
      </c>
      <c r="K104" s="115">
        <v>8</v>
      </c>
      <c r="L104" s="115">
        <v>8</v>
      </c>
      <c r="M104" s="115">
        <v>8</v>
      </c>
      <c r="N104" s="115">
        <v>8</v>
      </c>
      <c r="O104" s="133"/>
      <c r="P104" s="133"/>
      <c r="Q104" s="115">
        <v>8</v>
      </c>
      <c r="R104" s="115">
        <v>8</v>
      </c>
      <c r="S104" s="115">
        <v>8</v>
      </c>
      <c r="T104" s="115">
        <v>8</v>
      </c>
      <c r="U104" s="115">
        <v>8</v>
      </c>
      <c r="V104" s="133"/>
      <c r="W104" s="133"/>
      <c r="X104" s="115">
        <v>8</v>
      </c>
      <c r="Y104" s="115">
        <v>8</v>
      </c>
      <c r="Z104" s="115">
        <v>8</v>
      </c>
      <c r="AA104" s="115">
        <v>8</v>
      </c>
      <c r="AB104" s="115">
        <v>8</v>
      </c>
      <c r="AC104" s="133"/>
      <c r="AD104" s="133"/>
      <c r="AE104" s="115">
        <v>8</v>
      </c>
      <c r="AF104" s="115">
        <v>8</v>
      </c>
      <c r="AG104" s="115">
        <v>8</v>
      </c>
      <c r="AH104" s="115">
        <v>7</v>
      </c>
      <c r="AI104" s="113"/>
      <c r="AJ104" s="113"/>
      <c r="AK104" s="116">
        <f t="shared" si="237"/>
        <v>183</v>
      </c>
    </row>
    <row r="105">
      <c r="A105" s="108">
        <v>22</v>
      </c>
      <c r="B105" s="113" t="str">
        <f>VLOOKUP($A105,Сотрудники!$A$3:$L$1202,2,0)</f>
        <v xml:space="preserve">Виштак Татьяна</v>
      </c>
      <c r="C105" s="113" t="str">
        <f>VLOOKUP($A105,Сотрудники!$A$3:$L$1202,8,0)</f>
        <v>Москва</v>
      </c>
      <c r="D105" s="115">
        <v>8</v>
      </c>
      <c r="E105" s="115">
        <v>8</v>
      </c>
      <c r="F105" s="115">
        <v>8</v>
      </c>
      <c r="G105" s="115">
        <v>8</v>
      </c>
      <c r="H105" s="133"/>
      <c r="I105" s="133"/>
      <c r="J105" s="115">
        <v>8</v>
      </c>
      <c r="K105" s="115">
        <v>8</v>
      </c>
      <c r="L105" s="115">
        <v>8</v>
      </c>
      <c r="M105" s="115">
        <v>8</v>
      </c>
      <c r="N105" s="115">
        <v>8</v>
      </c>
      <c r="O105" s="133"/>
      <c r="P105" s="133"/>
      <c r="Q105" s="115">
        <v>0</v>
      </c>
      <c r="R105" s="115">
        <v>8</v>
      </c>
      <c r="S105" s="115">
        <v>8</v>
      </c>
      <c r="T105" s="115">
        <v>8</v>
      </c>
      <c r="U105" s="115">
        <v>8</v>
      </c>
      <c r="V105" s="133"/>
      <c r="W105" s="133"/>
      <c r="X105" s="115">
        <v>8</v>
      </c>
      <c r="Y105" s="115">
        <v>8</v>
      </c>
      <c r="Z105" s="115">
        <v>8</v>
      </c>
      <c r="AA105" s="115">
        <v>8</v>
      </c>
      <c r="AB105" s="115">
        <v>8</v>
      </c>
      <c r="AC105" s="133"/>
      <c r="AD105" s="133"/>
      <c r="AE105" s="115">
        <v>0</v>
      </c>
      <c r="AF105" s="115">
        <v>0</v>
      </c>
      <c r="AG105" s="115">
        <v>0</v>
      </c>
      <c r="AH105" s="115">
        <v>0</v>
      </c>
      <c r="AI105" s="113"/>
      <c r="AJ105" s="113"/>
      <c r="AK105" s="116">
        <f t="shared" si="237"/>
        <v>144</v>
      </c>
    </row>
    <row r="106">
      <c r="A106" s="108">
        <v>23</v>
      </c>
      <c r="B106" s="113" t="str">
        <f>VLOOKUP($A106,Сотрудники!$A$3:$L$1202,2,0)</f>
        <v xml:space="preserve">Путилов Александр</v>
      </c>
      <c r="C106" s="113" t="str">
        <f>VLOOKUP($A106,Сотрудники!$A$3:$L$1202,8,0)</f>
        <v>Екатеринбург</v>
      </c>
      <c r="D106" s="115">
        <v>8</v>
      </c>
      <c r="E106" s="115">
        <v>8</v>
      </c>
      <c r="F106" s="115">
        <v>8</v>
      </c>
      <c r="G106" s="115">
        <v>8</v>
      </c>
      <c r="H106" s="133"/>
      <c r="I106" s="133"/>
      <c r="J106" s="115">
        <v>8</v>
      </c>
      <c r="K106" s="115">
        <v>8</v>
      </c>
      <c r="L106" s="115">
        <v>8</v>
      </c>
      <c r="M106" s="115">
        <v>8</v>
      </c>
      <c r="N106" s="115">
        <v>8</v>
      </c>
      <c r="O106" s="133"/>
      <c r="P106" s="133"/>
      <c r="Q106" s="115">
        <v>8</v>
      </c>
      <c r="R106" s="115">
        <v>8</v>
      </c>
      <c r="S106" s="115">
        <v>8</v>
      </c>
      <c r="T106" s="115">
        <v>8</v>
      </c>
      <c r="U106" s="115">
        <v>8</v>
      </c>
      <c r="V106" s="133"/>
      <c r="W106" s="133"/>
      <c r="X106" s="115">
        <v>8</v>
      </c>
      <c r="Y106" s="115">
        <v>8</v>
      </c>
      <c r="Z106" s="115">
        <v>8</v>
      </c>
      <c r="AA106" s="115">
        <v>8</v>
      </c>
      <c r="AB106" s="115">
        <v>8</v>
      </c>
      <c r="AC106" s="133"/>
      <c r="AD106" s="133"/>
      <c r="AE106" s="115">
        <v>8</v>
      </c>
      <c r="AF106" s="115">
        <v>8</v>
      </c>
      <c r="AG106" s="115">
        <v>0</v>
      </c>
      <c r="AH106" s="115">
        <v>0</v>
      </c>
      <c r="AI106" s="113"/>
      <c r="AJ106" s="113"/>
      <c r="AK106" s="116">
        <f t="shared" si="237"/>
        <v>168</v>
      </c>
    </row>
    <row r="107">
      <c r="A107" s="108">
        <v>24</v>
      </c>
      <c r="B107" s="113" t="str">
        <f>VLOOKUP($A107,Сотрудники!$A$3:$L$1202,2,0)</f>
        <v xml:space="preserve">Цыганкова Анастасия</v>
      </c>
      <c r="C107" s="113" t="str">
        <f>VLOOKUP($A107,Сотрудники!$A$3:$L$1202,8,0)</f>
        <v>Москва</v>
      </c>
      <c r="D107" s="115">
        <v>8</v>
      </c>
      <c r="E107" s="115">
        <v>8</v>
      </c>
      <c r="F107" s="115">
        <v>8</v>
      </c>
      <c r="G107" s="115">
        <v>8</v>
      </c>
      <c r="H107" s="133"/>
      <c r="I107" s="133"/>
      <c r="J107" s="115">
        <v>8</v>
      </c>
      <c r="K107" s="115">
        <v>8</v>
      </c>
      <c r="L107" s="115">
        <v>8</v>
      </c>
      <c r="M107" s="115">
        <v>8</v>
      </c>
      <c r="N107" s="115">
        <v>8</v>
      </c>
      <c r="O107" s="133"/>
      <c r="P107" s="133"/>
      <c r="Q107" s="115">
        <v>8</v>
      </c>
      <c r="R107" s="115">
        <v>8</v>
      </c>
      <c r="S107" s="115">
        <v>8</v>
      </c>
      <c r="T107" s="115">
        <v>8</v>
      </c>
      <c r="U107" s="115">
        <v>8</v>
      </c>
      <c r="V107" s="133"/>
      <c r="W107" s="133"/>
      <c r="X107" s="115">
        <v>0</v>
      </c>
      <c r="Y107" s="115">
        <v>0</v>
      </c>
      <c r="Z107" s="115">
        <v>0</v>
      </c>
      <c r="AA107" s="115">
        <v>0</v>
      </c>
      <c r="AB107" s="115">
        <v>0</v>
      </c>
      <c r="AC107" s="133">
        <v>0</v>
      </c>
      <c r="AD107" s="133">
        <v>0</v>
      </c>
      <c r="AE107" s="115">
        <v>0</v>
      </c>
      <c r="AF107" s="115">
        <v>0</v>
      </c>
      <c r="AG107" s="115">
        <v>0</v>
      </c>
      <c r="AH107" s="115">
        <v>0</v>
      </c>
      <c r="AI107" s="113"/>
      <c r="AJ107" s="113"/>
      <c r="AK107" s="116">
        <f t="shared" si="237"/>
        <v>112</v>
      </c>
    </row>
    <row r="108">
      <c r="A108" s="108">
        <v>25</v>
      </c>
      <c r="B108" s="113" t="str">
        <f>VLOOKUP($A108,Сотрудники!$A$3:$L$1202,2,0)</f>
        <v xml:space="preserve">Беседин Игорь</v>
      </c>
      <c r="C108" s="113" t="str">
        <f>VLOOKUP($A108,Сотрудники!$A$3:$L$1202,8,0)</f>
        <v xml:space="preserve">Нижний Новгород</v>
      </c>
      <c r="D108" s="115">
        <v>8</v>
      </c>
      <c r="E108" s="115">
        <v>8</v>
      </c>
      <c r="F108" s="115">
        <v>8</v>
      </c>
      <c r="G108" s="115">
        <v>8</v>
      </c>
      <c r="H108" s="133"/>
      <c r="I108" s="133"/>
      <c r="J108" s="115">
        <v>0</v>
      </c>
      <c r="K108" s="115">
        <v>0</v>
      </c>
      <c r="L108" s="115">
        <v>0</v>
      </c>
      <c r="M108" s="115">
        <v>0</v>
      </c>
      <c r="N108" s="115">
        <v>0</v>
      </c>
      <c r="O108" s="133">
        <v>0</v>
      </c>
      <c r="P108" s="133">
        <v>0</v>
      </c>
      <c r="Q108" s="115">
        <v>0</v>
      </c>
      <c r="R108" s="115">
        <v>0</v>
      </c>
      <c r="S108" s="115">
        <v>0</v>
      </c>
      <c r="T108" s="115">
        <v>0</v>
      </c>
      <c r="U108" s="115">
        <v>0</v>
      </c>
      <c r="V108" s="133">
        <v>0</v>
      </c>
      <c r="W108" s="133">
        <v>0</v>
      </c>
      <c r="X108" s="115">
        <v>8</v>
      </c>
      <c r="Y108" s="115">
        <v>8</v>
      </c>
      <c r="Z108" s="115">
        <v>8</v>
      </c>
      <c r="AA108" s="115">
        <v>8</v>
      </c>
      <c r="AB108" s="115">
        <v>8</v>
      </c>
      <c r="AC108" s="133"/>
      <c r="AD108" s="133"/>
      <c r="AE108" s="115">
        <v>8</v>
      </c>
      <c r="AF108" s="115">
        <v>8</v>
      </c>
      <c r="AG108" s="115">
        <v>8</v>
      </c>
      <c r="AH108" s="115">
        <v>7</v>
      </c>
      <c r="AI108" s="113"/>
      <c r="AJ108" s="113"/>
      <c r="AK108" s="116">
        <f t="shared" si="237"/>
        <v>103</v>
      </c>
    </row>
    <row r="109">
      <c r="A109" s="108">
        <v>26</v>
      </c>
      <c r="B109" s="113" t="str">
        <f>VLOOKUP($A109,Сотрудники!$A$3:$L$1202,2,0)</f>
        <v xml:space="preserve">Молчанов Роман</v>
      </c>
      <c r="C109" s="113" t="str">
        <f>VLOOKUP($A109,Сотрудники!$A$3:$L$1202,8,0)</f>
        <v>Москва</v>
      </c>
      <c r="D109" s="115">
        <v>8</v>
      </c>
      <c r="E109" s="115">
        <v>8</v>
      </c>
      <c r="F109" s="115">
        <v>8</v>
      </c>
      <c r="G109" s="115">
        <v>8</v>
      </c>
      <c r="H109" s="133"/>
      <c r="I109" s="133"/>
      <c r="J109" s="115">
        <v>8</v>
      </c>
      <c r="K109" s="115">
        <v>8</v>
      </c>
      <c r="L109" s="115">
        <v>8</v>
      </c>
      <c r="M109" s="115">
        <v>8</v>
      </c>
      <c r="N109" s="115">
        <v>8</v>
      </c>
      <c r="O109" s="133"/>
      <c r="P109" s="133"/>
      <c r="Q109" s="115">
        <v>8</v>
      </c>
      <c r="R109" s="115">
        <v>8</v>
      </c>
      <c r="S109" s="115">
        <v>8</v>
      </c>
      <c r="T109" s="115">
        <v>8</v>
      </c>
      <c r="U109" s="115">
        <v>8</v>
      </c>
      <c r="V109" s="133"/>
      <c r="W109" s="133"/>
      <c r="X109" s="115">
        <v>8</v>
      </c>
      <c r="Y109" s="115">
        <v>8</v>
      </c>
      <c r="Z109" s="115">
        <v>8</v>
      </c>
      <c r="AA109" s="115">
        <v>8</v>
      </c>
      <c r="AB109" s="115">
        <v>8</v>
      </c>
      <c r="AC109" s="133"/>
      <c r="AD109" s="133"/>
      <c r="AE109" s="115">
        <v>8</v>
      </c>
      <c r="AF109" s="115">
        <v>8</v>
      </c>
      <c r="AG109" s="115">
        <v>8</v>
      </c>
      <c r="AH109" s="115">
        <v>7</v>
      </c>
      <c r="AI109" s="113"/>
      <c r="AJ109" s="113"/>
      <c r="AK109" s="116">
        <f t="shared" si="237"/>
        <v>183</v>
      </c>
    </row>
    <row r="110">
      <c r="A110" s="108">
        <v>27</v>
      </c>
      <c r="B110" s="113" t="str">
        <f>VLOOKUP($A110,Сотрудники!$A$3:$L$1202,2,0)</f>
        <v xml:space="preserve">Пузанов Андрей</v>
      </c>
      <c r="C110" s="113" t="str">
        <f>VLOOKUP($A110,Сотрудники!$A$3:$L$1202,8,0)</f>
        <v>Москва</v>
      </c>
      <c r="D110" s="115">
        <v>8</v>
      </c>
      <c r="E110" s="115">
        <v>8</v>
      </c>
      <c r="F110" s="115">
        <v>8</v>
      </c>
      <c r="G110" s="115">
        <v>8</v>
      </c>
      <c r="H110" s="133"/>
      <c r="I110" s="133"/>
      <c r="J110" s="115">
        <v>8</v>
      </c>
      <c r="K110" s="115">
        <v>8</v>
      </c>
      <c r="L110" s="115">
        <v>8</v>
      </c>
      <c r="M110" s="115">
        <v>8</v>
      </c>
      <c r="N110" s="115">
        <v>8</v>
      </c>
      <c r="O110" s="133"/>
      <c r="P110" s="133"/>
      <c r="Q110" s="115">
        <v>8</v>
      </c>
      <c r="R110" s="115">
        <v>8</v>
      </c>
      <c r="S110" s="115">
        <v>8</v>
      </c>
      <c r="T110" s="115">
        <v>8</v>
      </c>
      <c r="U110" s="115">
        <v>0</v>
      </c>
      <c r="V110" s="133">
        <v>0</v>
      </c>
      <c r="W110" s="133">
        <v>0</v>
      </c>
      <c r="X110" s="115">
        <v>0</v>
      </c>
      <c r="Y110" s="115">
        <v>0</v>
      </c>
      <c r="Z110" s="115">
        <v>0</v>
      </c>
      <c r="AA110" s="115">
        <v>0</v>
      </c>
      <c r="AB110" s="115">
        <v>0</v>
      </c>
      <c r="AC110" s="133">
        <v>0</v>
      </c>
      <c r="AD110" s="133">
        <v>0</v>
      </c>
      <c r="AE110" s="115">
        <v>0</v>
      </c>
      <c r="AF110" s="115">
        <v>0</v>
      </c>
      <c r="AG110" s="115">
        <v>0</v>
      </c>
      <c r="AH110" s="115">
        <v>0</v>
      </c>
      <c r="AI110" s="113"/>
      <c r="AJ110" s="113"/>
      <c r="AK110" s="116">
        <f t="shared" si="237"/>
        <v>104</v>
      </c>
    </row>
    <row r="111">
      <c r="A111" s="108">
        <v>28</v>
      </c>
      <c r="B111" s="113" t="str">
        <f>VLOOKUP($A111,Сотрудники!$A$3:$L$1202,2,0)</f>
        <v xml:space="preserve">Хотулев Дмитрий</v>
      </c>
      <c r="C111" s="113" t="str">
        <f>VLOOKUP($A111,Сотрудники!$A$3:$L$1202,8,0)</f>
        <v>Саратов</v>
      </c>
      <c r="D111" s="115">
        <v>8</v>
      </c>
      <c r="E111" s="115">
        <v>8</v>
      </c>
      <c r="F111" s="115">
        <v>8</v>
      </c>
      <c r="G111" s="115">
        <v>8</v>
      </c>
      <c r="H111" s="133"/>
      <c r="I111" s="133"/>
      <c r="J111" s="115">
        <v>8</v>
      </c>
      <c r="K111" s="115">
        <v>8</v>
      </c>
      <c r="L111" s="115">
        <v>8</v>
      </c>
      <c r="M111" s="115">
        <v>8</v>
      </c>
      <c r="N111" s="115">
        <v>8</v>
      </c>
      <c r="O111" s="133"/>
      <c r="P111" s="133"/>
      <c r="Q111" s="115">
        <v>8</v>
      </c>
      <c r="R111" s="115">
        <v>8</v>
      </c>
      <c r="S111" s="115">
        <v>8</v>
      </c>
      <c r="T111" s="115">
        <v>8</v>
      </c>
      <c r="U111" s="115">
        <v>8</v>
      </c>
      <c r="V111" s="133"/>
      <c r="W111" s="133"/>
      <c r="X111" s="115">
        <v>8</v>
      </c>
      <c r="Y111" s="115">
        <v>8</v>
      </c>
      <c r="Z111" s="115">
        <v>8</v>
      </c>
      <c r="AA111" s="115">
        <v>8</v>
      </c>
      <c r="AB111" s="115">
        <v>8</v>
      </c>
      <c r="AC111" s="133"/>
      <c r="AD111" s="133"/>
      <c r="AE111" s="115">
        <v>8</v>
      </c>
      <c r="AF111" s="115">
        <v>8</v>
      </c>
      <c r="AG111" s="115">
        <v>8</v>
      </c>
      <c r="AH111" s="115">
        <v>7</v>
      </c>
      <c r="AI111" s="113"/>
      <c r="AJ111" s="113"/>
      <c r="AK111" s="116">
        <f t="shared" si="237"/>
        <v>183</v>
      </c>
    </row>
    <row r="112">
      <c r="A112" s="108">
        <v>30</v>
      </c>
      <c r="B112" s="113" t="str">
        <f>VLOOKUP($A112,Сотрудники!$A$3:$L$1202,2,0)</f>
        <v xml:space="preserve">Тарасов Алексей</v>
      </c>
      <c r="C112" s="113" t="str">
        <f>VLOOKUP($A112,Сотрудники!$A$3:$L$1202,8,0)</f>
        <v>СПБ</v>
      </c>
      <c r="D112" s="115">
        <v>8</v>
      </c>
      <c r="E112" s="115">
        <v>8</v>
      </c>
      <c r="F112" s="115">
        <v>8</v>
      </c>
      <c r="G112" s="115">
        <v>8</v>
      </c>
      <c r="H112" s="133"/>
      <c r="I112" s="133"/>
      <c r="J112" s="115">
        <v>8</v>
      </c>
      <c r="K112" s="115">
        <v>8</v>
      </c>
      <c r="L112" s="115">
        <v>8</v>
      </c>
      <c r="M112" s="115">
        <v>8</v>
      </c>
      <c r="N112" s="115">
        <v>8</v>
      </c>
      <c r="O112" s="133"/>
      <c r="P112" s="133"/>
      <c r="Q112" s="115">
        <v>8</v>
      </c>
      <c r="R112" s="115">
        <v>8</v>
      </c>
      <c r="S112" s="115">
        <v>8</v>
      </c>
      <c r="T112" s="115">
        <v>8</v>
      </c>
      <c r="U112" s="115">
        <v>8</v>
      </c>
      <c r="V112" s="133"/>
      <c r="W112" s="133"/>
      <c r="X112" s="115">
        <v>8</v>
      </c>
      <c r="Y112" s="115">
        <v>8</v>
      </c>
      <c r="Z112" s="115">
        <v>8</v>
      </c>
      <c r="AA112" s="115">
        <v>8</v>
      </c>
      <c r="AB112" s="115">
        <v>8</v>
      </c>
      <c r="AC112" s="133"/>
      <c r="AD112" s="133"/>
      <c r="AE112" s="115">
        <v>8</v>
      </c>
      <c r="AF112" s="115">
        <v>8</v>
      </c>
      <c r="AG112" s="115">
        <v>8</v>
      </c>
      <c r="AH112" s="115">
        <v>7</v>
      </c>
      <c r="AI112" s="113"/>
      <c r="AJ112" s="113"/>
      <c r="AK112" s="116">
        <f t="shared" si="237"/>
        <v>183</v>
      </c>
    </row>
    <row r="113">
      <c r="A113" s="108">
        <v>31</v>
      </c>
      <c r="B113" s="113" t="str">
        <f>VLOOKUP($A113,Сотрудники!$A$3:$L$1202,2,0)</f>
        <v xml:space="preserve">Саринков Андрей</v>
      </c>
      <c r="C113" s="113" t="str">
        <f>VLOOKUP($A113,Сотрудники!$A$3:$L$1202,8,0)</f>
        <v>Москва</v>
      </c>
      <c r="D113" s="115">
        <v>8</v>
      </c>
      <c r="E113" s="115">
        <v>8</v>
      </c>
      <c r="F113" s="115">
        <v>8</v>
      </c>
      <c r="G113" s="115">
        <v>8</v>
      </c>
      <c r="H113" s="133"/>
      <c r="I113" s="133"/>
      <c r="J113" s="115">
        <v>8</v>
      </c>
      <c r="K113" s="115">
        <v>8</v>
      </c>
      <c r="L113" s="115">
        <v>8</v>
      </c>
      <c r="M113" s="115">
        <v>8</v>
      </c>
      <c r="N113" s="115">
        <v>8</v>
      </c>
      <c r="O113" s="133"/>
      <c r="P113" s="133"/>
      <c r="Q113" s="115">
        <v>8</v>
      </c>
      <c r="R113" s="115">
        <v>8</v>
      </c>
      <c r="S113" s="115">
        <v>8</v>
      </c>
      <c r="T113" s="115">
        <v>8</v>
      </c>
      <c r="U113" s="115">
        <v>8</v>
      </c>
      <c r="V113" s="133"/>
      <c r="W113" s="133"/>
      <c r="X113" s="115">
        <v>8</v>
      </c>
      <c r="Y113" s="115">
        <v>8</v>
      </c>
      <c r="Z113" s="115">
        <v>8</v>
      </c>
      <c r="AA113" s="115">
        <v>8</v>
      </c>
      <c r="AB113" s="115">
        <v>8</v>
      </c>
      <c r="AC113" s="133"/>
      <c r="AD113" s="133"/>
      <c r="AE113" s="115">
        <v>8</v>
      </c>
      <c r="AF113" s="115">
        <v>8</v>
      </c>
      <c r="AG113" s="115">
        <v>8</v>
      </c>
      <c r="AH113" s="115">
        <v>7</v>
      </c>
      <c r="AI113" s="113"/>
      <c r="AJ113" s="113"/>
      <c r="AK113" s="116">
        <f t="shared" si="237"/>
        <v>183</v>
      </c>
    </row>
    <row r="114">
      <c r="A114" s="108">
        <v>33</v>
      </c>
      <c r="B114" s="113" t="str">
        <f>VLOOKUP($A114,Сотрудники!$A$3:$L$1202,2,0)</f>
        <v xml:space="preserve">Киевский Сергей</v>
      </c>
      <c r="C114" s="113" t="str">
        <f>VLOOKUP($A114,Сотрудники!$A$3:$L$1202,8,0)</f>
        <v>Москва</v>
      </c>
      <c r="D114" s="115">
        <v>8</v>
      </c>
      <c r="E114" s="115">
        <v>8</v>
      </c>
      <c r="F114" s="115">
        <v>8</v>
      </c>
      <c r="G114" s="115">
        <v>8</v>
      </c>
      <c r="H114" s="133"/>
      <c r="I114" s="133"/>
      <c r="J114" s="115">
        <v>8</v>
      </c>
      <c r="K114" s="115">
        <v>8</v>
      </c>
      <c r="L114" s="115">
        <v>8</v>
      </c>
      <c r="M114" s="115">
        <v>8</v>
      </c>
      <c r="N114" s="115">
        <v>8</v>
      </c>
      <c r="O114" s="133"/>
      <c r="P114" s="133"/>
      <c r="Q114" s="115">
        <v>8</v>
      </c>
      <c r="R114" s="115">
        <v>8</v>
      </c>
      <c r="S114" s="115">
        <v>8</v>
      </c>
      <c r="T114" s="115">
        <v>8</v>
      </c>
      <c r="U114" s="115">
        <v>8</v>
      </c>
      <c r="V114" s="133"/>
      <c r="W114" s="133"/>
      <c r="X114" s="115">
        <v>8</v>
      </c>
      <c r="Y114" s="115">
        <v>8</v>
      </c>
      <c r="Z114" s="115">
        <v>8</v>
      </c>
      <c r="AA114" s="115">
        <v>8</v>
      </c>
      <c r="AB114" s="115">
        <v>8</v>
      </c>
      <c r="AC114" s="133"/>
      <c r="AD114" s="133"/>
      <c r="AE114" s="115">
        <v>8</v>
      </c>
      <c r="AF114" s="115">
        <v>8</v>
      </c>
      <c r="AG114" s="115">
        <v>8</v>
      </c>
      <c r="AH114" s="115">
        <v>7</v>
      </c>
      <c r="AI114" s="113"/>
      <c r="AJ114" s="113"/>
      <c r="AK114" s="116">
        <f t="shared" si="237"/>
        <v>183</v>
      </c>
    </row>
    <row r="115">
      <c r="A115" s="108">
        <v>35</v>
      </c>
      <c r="B115" s="113" t="str">
        <f>VLOOKUP($A115,Сотрудники!$A$3:$L$1202,2,0)</f>
        <v xml:space="preserve">Дмитриев Николай</v>
      </c>
      <c r="C115" s="113" t="str">
        <f>VLOOKUP($A115,Сотрудники!$A$3:$L$1202,8,0)</f>
        <v>Москва</v>
      </c>
      <c r="D115" s="115">
        <v>8</v>
      </c>
      <c r="E115" s="115">
        <v>8</v>
      </c>
      <c r="F115" s="115">
        <v>8</v>
      </c>
      <c r="G115" s="115">
        <v>8</v>
      </c>
      <c r="H115" s="133"/>
      <c r="I115" s="133"/>
      <c r="J115" s="115">
        <v>8</v>
      </c>
      <c r="K115" s="115">
        <v>8</v>
      </c>
      <c r="L115" s="115">
        <v>8</v>
      </c>
      <c r="M115" s="115">
        <v>8</v>
      </c>
      <c r="N115" s="115">
        <v>8</v>
      </c>
      <c r="O115" s="133"/>
      <c r="P115" s="133"/>
      <c r="Q115" s="115">
        <v>8</v>
      </c>
      <c r="R115" s="115">
        <v>8</v>
      </c>
      <c r="S115" s="115">
        <v>8</v>
      </c>
      <c r="T115" s="115">
        <v>8</v>
      </c>
      <c r="U115" s="115">
        <v>8</v>
      </c>
      <c r="V115" s="133"/>
      <c r="W115" s="133"/>
      <c r="X115" s="115">
        <v>8</v>
      </c>
      <c r="Y115" s="115">
        <v>8</v>
      </c>
      <c r="Z115" s="115">
        <v>8</v>
      </c>
      <c r="AA115" s="115">
        <v>8</v>
      </c>
      <c r="AB115" s="115">
        <v>8</v>
      </c>
      <c r="AC115" s="133"/>
      <c r="AD115" s="133"/>
      <c r="AE115" s="115">
        <v>8</v>
      </c>
      <c r="AF115" s="115">
        <v>8</v>
      </c>
      <c r="AG115" s="115">
        <v>8</v>
      </c>
      <c r="AH115" s="115">
        <v>7</v>
      </c>
      <c r="AI115" s="113"/>
      <c r="AJ115" s="113"/>
      <c r="AK115" s="116">
        <f t="shared" si="237"/>
        <v>183</v>
      </c>
    </row>
    <row r="116">
      <c r="A116" s="108">
        <v>36</v>
      </c>
      <c r="B116" s="113" t="str">
        <f>VLOOKUP($A116,Сотрудники!$A$3:$L$1202,2,0)</f>
        <v xml:space="preserve">Юркин Николай</v>
      </c>
      <c r="C116" s="113" t="str">
        <f>VLOOKUP($A116,Сотрудники!$A$3:$L$1202,8,0)</f>
        <v>Москва</v>
      </c>
      <c r="D116" s="115">
        <v>8</v>
      </c>
      <c r="E116" s="115">
        <v>8</v>
      </c>
      <c r="F116" s="115">
        <v>8</v>
      </c>
      <c r="G116" s="115">
        <v>8</v>
      </c>
      <c r="H116" s="133"/>
      <c r="I116" s="133"/>
      <c r="J116" s="115">
        <v>8</v>
      </c>
      <c r="K116" s="115">
        <v>8</v>
      </c>
      <c r="L116" s="115">
        <v>8</v>
      </c>
      <c r="M116" s="115">
        <v>8</v>
      </c>
      <c r="N116" s="115">
        <v>8</v>
      </c>
      <c r="O116" s="133"/>
      <c r="P116" s="133"/>
      <c r="Q116" s="115">
        <v>8</v>
      </c>
      <c r="R116" s="115">
        <v>8</v>
      </c>
      <c r="S116" s="115">
        <v>8</v>
      </c>
      <c r="T116" s="115">
        <v>8</v>
      </c>
      <c r="U116" s="115">
        <v>8</v>
      </c>
      <c r="V116" s="133"/>
      <c r="W116" s="133"/>
      <c r="X116" s="115">
        <v>8</v>
      </c>
      <c r="Y116" s="115">
        <v>8</v>
      </c>
      <c r="Z116" s="115">
        <v>8</v>
      </c>
      <c r="AA116" s="115">
        <v>8</v>
      </c>
      <c r="AB116" s="115">
        <v>8</v>
      </c>
      <c r="AC116" s="133"/>
      <c r="AD116" s="133"/>
      <c r="AE116" s="115">
        <v>0</v>
      </c>
      <c r="AF116" s="115">
        <v>0</v>
      </c>
      <c r="AG116" s="115">
        <v>0</v>
      </c>
      <c r="AH116" s="115">
        <v>0</v>
      </c>
      <c r="AI116" s="113"/>
      <c r="AJ116" s="113"/>
      <c r="AK116" s="116">
        <f t="shared" si="237"/>
        <v>152</v>
      </c>
    </row>
    <row r="117">
      <c r="A117" s="108">
        <v>37</v>
      </c>
      <c r="B117" s="113" t="str">
        <f>VLOOKUP($A117,Сотрудники!$A$3:$L$1202,2,0)</f>
        <v xml:space="preserve">Ионов Евгений</v>
      </c>
      <c r="C117" s="113" t="str">
        <f>VLOOKUP($A117,Сотрудники!$A$3:$L$1202,8,0)</f>
        <v>Москва</v>
      </c>
      <c r="D117" s="115">
        <v>8</v>
      </c>
      <c r="E117" s="115">
        <v>8</v>
      </c>
      <c r="F117" s="115">
        <v>0</v>
      </c>
      <c r="G117" s="115">
        <v>0</v>
      </c>
      <c r="H117" s="133"/>
      <c r="I117" s="133"/>
      <c r="J117" s="115">
        <v>8</v>
      </c>
      <c r="K117" s="115">
        <v>8</v>
      </c>
      <c r="L117" s="115">
        <v>8</v>
      </c>
      <c r="M117" s="115">
        <v>8</v>
      </c>
      <c r="N117" s="115">
        <v>8</v>
      </c>
      <c r="O117" s="133">
        <v>8</v>
      </c>
      <c r="P117" s="133">
        <v>8</v>
      </c>
      <c r="Q117" s="115">
        <v>8</v>
      </c>
      <c r="R117" s="115">
        <v>8</v>
      </c>
      <c r="S117" s="115">
        <v>8</v>
      </c>
      <c r="T117" s="115">
        <v>8</v>
      </c>
      <c r="U117" s="115">
        <v>8</v>
      </c>
      <c r="V117" s="133"/>
      <c r="W117" s="133"/>
      <c r="X117" s="115">
        <v>8</v>
      </c>
      <c r="Y117" s="115">
        <v>8</v>
      </c>
      <c r="Z117" s="115">
        <v>8</v>
      </c>
      <c r="AA117" s="115">
        <v>8</v>
      </c>
      <c r="AB117" s="115">
        <v>8</v>
      </c>
      <c r="AC117" s="133"/>
      <c r="AD117" s="133"/>
      <c r="AE117" s="115">
        <v>8</v>
      </c>
      <c r="AF117" s="115">
        <v>8</v>
      </c>
      <c r="AG117" s="115">
        <v>8</v>
      </c>
      <c r="AH117" s="115">
        <v>7</v>
      </c>
      <c r="AI117" s="115"/>
      <c r="AJ117" s="113"/>
      <c r="AK117" s="116">
        <f t="shared" si="237"/>
        <v>183</v>
      </c>
    </row>
    <row r="118">
      <c r="A118" s="108">
        <v>38</v>
      </c>
      <c r="B118" s="113" t="str">
        <f>VLOOKUP($A118,Сотрудники!$A$3:$L$1202,2,0)</f>
        <v xml:space="preserve">Передков Константин</v>
      </c>
      <c r="C118" s="113" t="str">
        <f>VLOOKUP($A118,Сотрудники!$A$3:$L$1202,8,0)</f>
        <v>Москва</v>
      </c>
      <c r="D118" s="115">
        <v>8</v>
      </c>
      <c r="E118" s="115">
        <v>8</v>
      </c>
      <c r="F118" s="115">
        <v>8</v>
      </c>
      <c r="G118" s="115">
        <v>8</v>
      </c>
      <c r="H118" s="133"/>
      <c r="I118" s="133"/>
      <c r="J118" s="115">
        <v>8</v>
      </c>
      <c r="K118" s="115">
        <v>8</v>
      </c>
      <c r="L118" s="115">
        <v>8</v>
      </c>
      <c r="M118" s="115">
        <v>8</v>
      </c>
      <c r="N118" s="115">
        <v>8</v>
      </c>
      <c r="O118" s="133"/>
      <c r="P118" s="133"/>
      <c r="Q118" s="115">
        <v>8</v>
      </c>
      <c r="R118" s="115">
        <v>8</v>
      </c>
      <c r="S118" s="115">
        <v>8</v>
      </c>
      <c r="T118" s="115">
        <v>8</v>
      </c>
      <c r="U118" s="115">
        <v>8</v>
      </c>
      <c r="V118" s="133"/>
      <c r="W118" s="133"/>
      <c r="X118" s="115">
        <v>8</v>
      </c>
      <c r="Y118" s="115">
        <v>8</v>
      </c>
      <c r="Z118" s="115">
        <v>8</v>
      </c>
      <c r="AA118" s="115">
        <v>8</v>
      </c>
      <c r="AB118" s="115">
        <v>8</v>
      </c>
      <c r="AC118" s="133"/>
      <c r="AD118" s="133"/>
      <c r="AE118" s="115">
        <v>8</v>
      </c>
      <c r="AF118" s="115">
        <v>8</v>
      </c>
      <c r="AG118" s="115">
        <v>8</v>
      </c>
      <c r="AH118" s="115">
        <v>7</v>
      </c>
      <c r="AI118" s="113"/>
      <c r="AJ118" s="113"/>
      <c r="AK118" s="116">
        <f t="shared" si="237"/>
        <v>183</v>
      </c>
    </row>
    <row r="119">
      <c r="A119" s="108">
        <v>40</v>
      </c>
      <c r="B119" s="113" t="str">
        <f>VLOOKUP($A119,Сотрудники!$A$3:$L$1202,2,0)</f>
        <v xml:space="preserve">Томских Виталий</v>
      </c>
      <c r="C119" s="113" t="str">
        <f>VLOOKUP($A119,Сотрудники!$A$3:$L$1202,8,0)</f>
        <v>Москва</v>
      </c>
      <c r="D119" s="115">
        <v>8</v>
      </c>
      <c r="E119" s="115">
        <v>8</v>
      </c>
      <c r="F119" s="115">
        <v>8</v>
      </c>
      <c r="G119" s="115">
        <v>8</v>
      </c>
      <c r="H119" s="133"/>
      <c r="I119" s="133"/>
      <c r="J119" s="115">
        <v>8</v>
      </c>
      <c r="K119" s="115">
        <v>8</v>
      </c>
      <c r="L119" s="115">
        <v>8</v>
      </c>
      <c r="M119" s="115">
        <v>8</v>
      </c>
      <c r="N119" s="115">
        <v>8</v>
      </c>
      <c r="O119" s="133"/>
      <c r="P119" s="133"/>
      <c r="Q119" s="115">
        <v>8</v>
      </c>
      <c r="R119" s="115">
        <v>8</v>
      </c>
      <c r="S119" s="115">
        <v>8</v>
      </c>
      <c r="T119" s="115">
        <v>8</v>
      </c>
      <c r="U119" s="115">
        <v>8</v>
      </c>
      <c r="V119" s="133"/>
      <c r="W119" s="133"/>
      <c r="X119" s="115">
        <v>8</v>
      </c>
      <c r="Y119" s="115">
        <v>8</v>
      </c>
      <c r="Z119" s="115">
        <v>8</v>
      </c>
      <c r="AA119" s="115">
        <v>8</v>
      </c>
      <c r="AB119" s="115">
        <v>8</v>
      </c>
      <c r="AC119" s="133"/>
      <c r="AD119" s="133"/>
      <c r="AE119" s="115">
        <v>8</v>
      </c>
      <c r="AF119" s="115">
        <v>8</v>
      </c>
      <c r="AG119" s="115">
        <v>8</v>
      </c>
      <c r="AH119" s="115">
        <v>7</v>
      </c>
      <c r="AI119" s="113"/>
      <c r="AJ119" s="113"/>
      <c r="AK119" s="116">
        <f t="shared" si="237"/>
        <v>183</v>
      </c>
    </row>
    <row r="120">
      <c r="A120" s="108">
        <v>41</v>
      </c>
      <c r="B120" s="113" t="str">
        <f>VLOOKUP($A120,Сотрудники!$A$3:$L$1202,2,0)</f>
        <v xml:space="preserve">Новиков Роман</v>
      </c>
      <c r="C120" s="113" t="str">
        <f>VLOOKUP($A120,Сотрудники!$A$3:$L$1202,8,0)</f>
        <v>Москва</v>
      </c>
      <c r="D120" s="115">
        <v>8</v>
      </c>
      <c r="E120" s="115">
        <v>8</v>
      </c>
      <c r="F120" s="115">
        <v>8</v>
      </c>
      <c r="G120" s="115">
        <v>8</v>
      </c>
      <c r="H120" s="133"/>
      <c r="I120" s="133"/>
      <c r="J120" s="115">
        <v>8</v>
      </c>
      <c r="K120" s="115">
        <v>8</v>
      </c>
      <c r="L120" s="115">
        <v>8</v>
      </c>
      <c r="M120" s="115">
        <v>8</v>
      </c>
      <c r="N120" s="115">
        <v>8</v>
      </c>
      <c r="O120" s="133"/>
      <c r="P120" s="133"/>
      <c r="Q120" s="115">
        <v>8</v>
      </c>
      <c r="R120" s="115">
        <v>8</v>
      </c>
      <c r="S120" s="115">
        <v>8</v>
      </c>
      <c r="T120" s="115">
        <v>8</v>
      </c>
      <c r="U120" s="115">
        <v>8</v>
      </c>
      <c r="V120" s="133"/>
      <c r="W120" s="133"/>
      <c r="X120" s="115">
        <v>8</v>
      </c>
      <c r="Y120" s="115">
        <v>8</v>
      </c>
      <c r="Z120" s="115">
        <v>8</v>
      </c>
      <c r="AA120" s="115">
        <v>8</v>
      </c>
      <c r="AB120" s="115">
        <v>8</v>
      </c>
      <c r="AC120" s="133"/>
      <c r="AD120" s="133"/>
      <c r="AE120" s="115">
        <v>0</v>
      </c>
      <c r="AF120" s="115">
        <v>0</v>
      </c>
      <c r="AG120" s="115">
        <v>0</v>
      </c>
      <c r="AH120" s="115">
        <v>0</v>
      </c>
      <c r="AI120" s="113"/>
      <c r="AJ120" s="113"/>
      <c r="AK120" s="116">
        <f t="shared" si="237"/>
        <v>152</v>
      </c>
    </row>
    <row r="121">
      <c r="A121" s="108">
        <v>42</v>
      </c>
      <c r="B121" s="113" t="str">
        <f>VLOOKUP($A121,Сотрудники!$A$3:$L$1202,2,0)</f>
        <v xml:space="preserve">Газизова Вероника</v>
      </c>
      <c r="C121" s="113" t="str">
        <f>VLOOKUP($A121,Сотрудники!$A$3:$L$1202,8,0)</f>
        <v>Москва</v>
      </c>
      <c r="D121" s="115">
        <v>8</v>
      </c>
      <c r="E121" s="115">
        <v>8</v>
      </c>
      <c r="F121" s="115">
        <v>8</v>
      </c>
      <c r="G121" s="115">
        <v>8</v>
      </c>
      <c r="H121" s="133"/>
      <c r="I121" s="133"/>
      <c r="J121" s="115">
        <v>8</v>
      </c>
      <c r="K121" s="115">
        <v>8</v>
      </c>
      <c r="L121" s="115">
        <v>8</v>
      </c>
      <c r="M121" s="115">
        <v>8</v>
      </c>
      <c r="N121" s="115">
        <v>8</v>
      </c>
      <c r="O121" s="133"/>
      <c r="P121" s="133"/>
      <c r="Q121" s="115">
        <v>8</v>
      </c>
      <c r="R121" s="115">
        <v>8</v>
      </c>
      <c r="S121" s="115">
        <v>8</v>
      </c>
      <c r="T121" s="115">
        <v>8</v>
      </c>
      <c r="U121" s="115">
        <v>8</v>
      </c>
      <c r="V121" s="133"/>
      <c r="W121" s="133"/>
      <c r="X121" s="115">
        <v>8</v>
      </c>
      <c r="Y121" s="115">
        <v>8</v>
      </c>
      <c r="Z121" s="115">
        <v>8</v>
      </c>
      <c r="AA121" s="115">
        <v>8</v>
      </c>
      <c r="AB121" s="115">
        <v>8</v>
      </c>
      <c r="AC121" s="133"/>
      <c r="AD121" s="133"/>
      <c r="AE121" s="115">
        <v>8</v>
      </c>
      <c r="AF121" s="115">
        <v>8</v>
      </c>
      <c r="AG121" s="115">
        <v>8</v>
      </c>
      <c r="AH121" s="115">
        <v>7</v>
      </c>
      <c r="AI121" s="113"/>
      <c r="AJ121" s="113"/>
      <c r="AK121" s="116">
        <f t="shared" si="237"/>
        <v>183</v>
      </c>
    </row>
    <row r="122">
      <c r="A122" s="108">
        <v>43</v>
      </c>
      <c r="B122" s="113" t="str">
        <f>VLOOKUP($A122,Сотрудники!$A$3:$L$1202,2,0)</f>
        <v xml:space="preserve">Титова Наталия</v>
      </c>
      <c r="C122" s="113" t="str">
        <f>VLOOKUP($A122,Сотрудники!$A$3:$L$1202,8,0)</f>
        <v>Москва</v>
      </c>
      <c r="D122" s="115">
        <v>8</v>
      </c>
      <c r="E122" s="115">
        <v>8</v>
      </c>
      <c r="F122" s="115">
        <v>8</v>
      </c>
      <c r="G122" s="115">
        <v>8</v>
      </c>
      <c r="H122" s="133"/>
      <c r="I122" s="133"/>
      <c r="J122" s="115">
        <v>8</v>
      </c>
      <c r="K122" s="115">
        <v>8</v>
      </c>
      <c r="L122" s="115">
        <v>8</v>
      </c>
      <c r="M122" s="115">
        <v>8</v>
      </c>
      <c r="N122" s="115">
        <v>8</v>
      </c>
      <c r="O122" s="133"/>
      <c r="P122" s="133"/>
      <c r="Q122" s="115">
        <v>8</v>
      </c>
      <c r="R122" s="115">
        <v>8</v>
      </c>
      <c r="S122" s="115">
        <v>8</v>
      </c>
      <c r="T122" s="115">
        <v>8</v>
      </c>
      <c r="U122" s="115">
        <v>8</v>
      </c>
      <c r="V122" s="133"/>
      <c r="W122" s="133"/>
      <c r="X122" s="115">
        <v>8</v>
      </c>
      <c r="Y122" s="115">
        <v>8</v>
      </c>
      <c r="Z122" s="115">
        <v>8</v>
      </c>
      <c r="AA122" s="115">
        <v>8</v>
      </c>
      <c r="AB122" s="115">
        <v>8</v>
      </c>
      <c r="AC122" s="133"/>
      <c r="AD122" s="133"/>
      <c r="AE122" s="115">
        <v>8</v>
      </c>
      <c r="AF122" s="115">
        <v>8</v>
      </c>
      <c r="AG122" s="115">
        <v>8</v>
      </c>
      <c r="AH122" s="115">
        <v>7</v>
      </c>
      <c r="AI122" s="113"/>
      <c r="AJ122" s="113"/>
      <c r="AK122" s="116">
        <f t="shared" si="237"/>
        <v>183</v>
      </c>
    </row>
    <row r="123">
      <c r="A123" s="108">
        <v>44</v>
      </c>
      <c r="B123" s="113" t="str">
        <f>VLOOKUP($A123,Сотрудники!$A$3:$L$1202,2,0)</f>
        <v xml:space="preserve">Роман Иван</v>
      </c>
      <c r="C123" s="113" t="str">
        <f>VLOOKUP($A123,Сотрудники!$A$3:$L$1202,8,0)</f>
        <v>Москва</v>
      </c>
      <c r="D123" s="115">
        <v>8</v>
      </c>
      <c r="E123" s="115">
        <v>8</v>
      </c>
      <c r="F123" s="115">
        <v>8</v>
      </c>
      <c r="G123" s="115">
        <v>8</v>
      </c>
      <c r="H123" s="133"/>
      <c r="I123" s="133"/>
      <c r="J123" s="115">
        <v>8</v>
      </c>
      <c r="K123" s="115">
        <v>8</v>
      </c>
      <c r="L123" s="115">
        <v>8</v>
      </c>
      <c r="M123" s="115">
        <v>8</v>
      </c>
      <c r="N123" s="115">
        <v>8</v>
      </c>
      <c r="O123" s="133"/>
      <c r="P123" s="133"/>
      <c r="Q123" s="115">
        <v>8</v>
      </c>
      <c r="R123" s="115">
        <v>8</v>
      </c>
      <c r="S123" s="115">
        <v>8</v>
      </c>
      <c r="T123" s="115">
        <v>8</v>
      </c>
      <c r="U123" s="115">
        <v>8</v>
      </c>
      <c r="V123" s="133"/>
      <c r="W123" s="133"/>
      <c r="X123" s="115">
        <v>8</v>
      </c>
      <c r="Y123" s="115">
        <v>8</v>
      </c>
      <c r="Z123" s="115">
        <v>8</v>
      </c>
      <c r="AA123" s="115">
        <v>8</v>
      </c>
      <c r="AB123" s="115">
        <v>8</v>
      </c>
      <c r="AC123" s="133"/>
      <c r="AD123" s="133"/>
      <c r="AE123" s="115">
        <v>8</v>
      </c>
      <c r="AF123" s="115">
        <v>8</v>
      </c>
      <c r="AG123" s="115">
        <v>8</v>
      </c>
      <c r="AH123" s="115">
        <v>7</v>
      </c>
      <c r="AI123" s="113"/>
      <c r="AJ123" s="113"/>
      <c r="AK123" s="116">
        <f t="shared" si="237"/>
        <v>183</v>
      </c>
    </row>
    <row r="124">
      <c r="A124" s="108">
        <v>45</v>
      </c>
      <c r="B124" s="113" t="str">
        <f>VLOOKUP($A124,Сотрудники!$A$3:$L$1202,2,0)</f>
        <v xml:space="preserve">Волошина Виктория</v>
      </c>
      <c r="C124" s="113" t="str">
        <f>VLOOKUP($A124,Сотрудники!$A$3:$L$1202,8,0)</f>
        <v>Москва</v>
      </c>
      <c r="D124" s="115">
        <v>8</v>
      </c>
      <c r="E124" s="115">
        <v>8</v>
      </c>
      <c r="F124" s="115">
        <v>8</v>
      </c>
      <c r="G124" s="115">
        <v>8</v>
      </c>
      <c r="H124" s="133"/>
      <c r="I124" s="133"/>
      <c r="J124" s="115">
        <v>8</v>
      </c>
      <c r="K124" s="115">
        <v>8</v>
      </c>
      <c r="L124" s="115">
        <v>8</v>
      </c>
      <c r="M124" s="115">
        <v>8</v>
      </c>
      <c r="N124" s="115">
        <v>8</v>
      </c>
      <c r="O124" s="133"/>
      <c r="P124" s="133"/>
      <c r="Q124" s="115">
        <v>8</v>
      </c>
      <c r="R124" s="115">
        <v>8</v>
      </c>
      <c r="S124" s="115">
        <v>8</v>
      </c>
      <c r="T124" s="115">
        <v>8</v>
      </c>
      <c r="U124" s="115">
        <v>8</v>
      </c>
      <c r="V124" s="133"/>
      <c r="W124" s="133"/>
      <c r="X124" s="115">
        <v>8</v>
      </c>
      <c r="Y124" s="115">
        <v>8</v>
      </c>
      <c r="Z124" s="115">
        <v>8</v>
      </c>
      <c r="AA124" s="115">
        <v>8</v>
      </c>
      <c r="AB124" s="115">
        <v>8</v>
      </c>
      <c r="AC124" s="133"/>
      <c r="AD124" s="133"/>
      <c r="AE124" s="115">
        <v>0</v>
      </c>
      <c r="AF124" s="115">
        <v>0</v>
      </c>
      <c r="AG124" s="115">
        <v>0</v>
      </c>
      <c r="AH124" s="115">
        <v>0</v>
      </c>
      <c r="AI124" s="113"/>
      <c r="AJ124" s="113"/>
      <c r="AK124" s="116">
        <f t="shared" si="237"/>
        <v>152</v>
      </c>
    </row>
    <row r="125">
      <c r="A125" s="108">
        <v>46</v>
      </c>
      <c r="B125" s="113" t="str">
        <f>VLOOKUP($A125,Сотрудники!$A$3:$L$1202,2,0)</f>
        <v xml:space="preserve">Мельников Александр</v>
      </c>
      <c r="C125" s="113" t="str">
        <f>VLOOKUP($A125,Сотрудники!$A$3:$L$1202,8,0)</f>
        <v>Екатеринбург</v>
      </c>
      <c r="D125" s="115">
        <v>8</v>
      </c>
      <c r="E125" s="115">
        <v>8</v>
      </c>
      <c r="F125" s="115">
        <v>0</v>
      </c>
      <c r="G125" s="115">
        <v>0</v>
      </c>
      <c r="H125" s="133">
        <v>0</v>
      </c>
      <c r="I125" s="133">
        <v>0</v>
      </c>
      <c r="J125" s="115">
        <v>0</v>
      </c>
      <c r="K125" s="115">
        <v>0</v>
      </c>
      <c r="L125" s="115">
        <v>0</v>
      </c>
      <c r="M125" s="115">
        <v>0</v>
      </c>
      <c r="N125" s="115">
        <v>8</v>
      </c>
      <c r="O125" s="133"/>
      <c r="P125" s="133"/>
      <c r="Q125" s="115">
        <v>8</v>
      </c>
      <c r="R125" s="115">
        <v>8</v>
      </c>
      <c r="S125" s="115">
        <v>8</v>
      </c>
      <c r="T125" s="115">
        <v>8</v>
      </c>
      <c r="U125" s="115">
        <v>8</v>
      </c>
      <c r="V125" s="133"/>
      <c r="W125" s="133"/>
      <c r="X125" s="115">
        <v>8</v>
      </c>
      <c r="Y125" s="115">
        <v>8</v>
      </c>
      <c r="Z125" s="115">
        <v>8</v>
      </c>
      <c r="AA125" s="115">
        <v>8</v>
      </c>
      <c r="AB125" s="115">
        <v>8</v>
      </c>
      <c r="AC125" s="133"/>
      <c r="AD125" s="133"/>
      <c r="AE125" s="115">
        <v>8</v>
      </c>
      <c r="AF125" s="115">
        <v>8</v>
      </c>
      <c r="AG125" s="115">
        <v>8</v>
      </c>
      <c r="AH125" s="115">
        <v>7</v>
      </c>
      <c r="AI125" s="113"/>
      <c r="AJ125" s="113"/>
      <c r="AK125" s="116">
        <f t="shared" si="237"/>
        <v>135</v>
      </c>
    </row>
    <row r="126">
      <c r="A126" s="108">
        <v>48</v>
      </c>
      <c r="B126" s="113" t="str">
        <f>VLOOKUP($A126,Сотрудники!$A$3:$L$1202,2,0)</f>
        <v xml:space="preserve">Ромашкин Никита</v>
      </c>
      <c r="C126" s="113" t="str">
        <f>VLOOKUP($A126,Сотрудники!$A$3:$L$1202,8,0)</f>
        <v>Барнаул</v>
      </c>
      <c r="D126" s="115">
        <v>8</v>
      </c>
      <c r="E126" s="115">
        <v>8</v>
      </c>
      <c r="F126" s="115">
        <v>8</v>
      </c>
      <c r="G126" s="115">
        <v>8</v>
      </c>
      <c r="H126" s="133"/>
      <c r="I126" s="133"/>
      <c r="J126" s="115">
        <v>8</v>
      </c>
      <c r="K126" s="115">
        <v>8</v>
      </c>
      <c r="L126" s="115">
        <v>8</v>
      </c>
      <c r="M126" s="115">
        <v>8</v>
      </c>
      <c r="N126" s="115">
        <v>8</v>
      </c>
      <c r="O126" s="133"/>
      <c r="P126" s="133"/>
      <c r="Q126" s="115">
        <v>8</v>
      </c>
      <c r="R126" s="115">
        <v>8</v>
      </c>
      <c r="S126" s="115">
        <v>8</v>
      </c>
      <c r="T126" s="115">
        <v>8</v>
      </c>
      <c r="U126" s="115">
        <v>8</v>
      </c>
      <c r="V126" s="133"/>
      <c r="W126" s="133"/>
      <c r="X126" s="115">
        <v>8</v>
      </c>
      <c r="Y126" s="115">
        <v>8</v>
      </c>
      <c r="Z126" s="115">
        <v>8</v>
      </c>
      <c r="AA126" s="115">
        <v>8</v>
      </c>
      <c r="AB126" s="115">
        <v>8</v>
      </c>
      <c r="AC126" s="133"/>
      <c r="AD126" s="133"/>
      <c r="AE126" s="115">
        <v>8</v>
      </c>
      <c r="AF126" s="115">
        <v>8</v>
      </c>
      <c r="AG126" s="115">
        <v>8</v>
      </c>
      <c r="AH126" s="115">
        <v>7</v>
      </c>
      <c r="AI126" s="113"/>
      <c r="AJ126" s="113"/>
      <c r="AK126" s="116">
        <f t="shared" si="237"/>
        <v>183</v>
      </c>
    </row>
    <row r="127">
      <c r="A127" s="108">
        <v>50</v>
      </c>
      <c r="B127" s="113" t="str">
        <f>VLOOKUP($A127,Сотрудники!$A$3:$L$1202,2,0)</f>
        <v xml:space="preserve">Жарницкий Давид</v>
      </c>
      <c r="C127" s="113" t="str">
        <f>VLOOKUP($A127,Сотрудники!$A$3:$L$1202,8,0)</f>
        <v>СПБ</v>
      </c>
      <c r="D127" s="115">
        <v>8</v>
      </c>
      <c r="E127" s="115">
        <v>8</v>
      </c>
      <c r="F127" s="115">
        <v>8</v>
      </c>
      <c r="G127" s="115">
        <v>8</v>
      </c>
      <c r="H127" s="133">
        <v>8</v>
      </c>
      <c r="I127" s="133"/>
      <c r="J127" s="115">
        <v>8</v>
      </c>
      <c r="K127" s="115">
        <v>8</v>
      </c>
      <c r="L127" s="115">
        <v>8</v>
      </c>
      <c r="M127" s="115">
        <v>8</v>
      </c>
      <c r="N127" s="115">
        <v>8</v>
      </c>
      <c r="O127" s="133"/>
      <c r="P127" s="133"/>
      <c r="Q127" s="115">
        <v>8</v>
      </c>
      <c r="R127" s="115">
        <v>8</v>
      </c>
      <c r="S127" s="115">
        <v>8</v>
      </c>
      <c r="T127" s="115">
        <v>8</v>
      </c>
      <c r="U127" s="115">
        <v>8</v>
      </c>
      <c r="V127" s="133"/>
      <c r="W127" s="133"/>
      <c r="X127" s="115">
        <v>8</v>
      </c>
      <c r="Y127" s="115">
        <v>8</v>
      </c>
      <c r="Z127" s="115">
        <v>8</v>
      </c>
      <c r="AA127" s="115">
        <v>8</v>
      </c>
      <c r="AB127" s="115">
        <v>8</v>
      </c>
      <c r="AC127" s="133"/>
      <c r="AD127" s="133"/>
      <c r="AE127" s="115">
        <v>8</v>
      </c>
      <c r="AF127" s="115">
        <v>8</v>
      </c>
      <c r="AG127" s="115">
        <v>8</v>
      </c>
      <c r="AH127" s="115">
        <v>7</v>
      </c>
      <c r="AI127" s="113"/>
      <c r="AJ127" s="113"/>
      <c r="AK127" s="116">
        <f t="shared" si="237"/>
        <v>191</v>
      </c>
    </row>
    <row r="128">
      <c r="A128" s="108">
        <v>51</v>
      </c>
      <c r="B128" s="113" t="str">
        <f>VLOOKUP($A128,Сотрудники!$A$3:$L$1202,2,0)</f>
        <v xml:space="preserve">Колмогорова Анна</v>
      </c>
      <c r="C128" s="113" t="str">
        <f>VLOOKUP($A128,Сотрудники!$A$3:$L$1202,8,0)</f>
        <v>Краснодар</v>
      </c>
      <c r="D128" s="115">
        <v>8</v>
      </c>
      <c r="E128" s="115">
        <v>8</v>
      </c>
      <c r="F128" s="115">
        <v>8</v>
      </c>
      <c r="G128" s="115">
        <v>8</v>
      </c>
      <c r="H128" s="133"/>
      <c r="I128" s="133"/>
      <c r="J128" s="115">
        <v>8</v>
      </c>
      <c r="K128" s="115">
        <v>8</v>
      </c>
      <c r="L128" s="115">
        <v>8</v>
      </c>
      <c r="M128" s="115">
        <v>8</v>
      </c>
      <c r="N128" s="115">
        <v>8</v>
      </c>
      <c r="O128" s="133"/>
      <c r="P128" s="133"/>
      <c r="Q128" s="115">
        <v>8</v>
      </c>
      <c r="R128" s="115">
        <v>8</v>
      </c>
      <c r="S128" s="115">
        <v>8</v>
      </c>
      <c r="T128" s="115">
        <v>8</v>
      </c>
      <c r="U128" s="115">
        <v>8</v>
      </c>
      <c r="V128" s="133"/>
      <c r="W128" s="133"/>
      <c r="X128" s="115">
        <v>8</v>
      </c>
      <c r="Y128" s="115">
        <v>8</v>
      </c>
      <c r="Z128" s="115">
        <v>8</v>
      </c>
      <c r="AA128" s="115">
        <v>8</v>
      </c>
      <c r="AB128" s="115">
        <v>8</v>
      </c>
      <c r="AC128" s="133"/>
      <c r="AD128" s="133"/>
      <c r="AE128" s="115">
        <v>8</v>
      </c>
      <c r="AF128" s="115">
        <v>8</v>
      </c>
      <c r="AG128" s="115">
        <v>8</v>
      </c>
      <c r="AH128" s="115">
        <v>7</v>
      </c>
      <c r="AI128" s="113"/>
      <c r="AJ128" s="113"/>
      <c r="AK128" s="116">
        <f t="shared" si="237"/>
        <v>183</v>
      </c>
    </row>
    <row r="129">
      <c r="A129" s="108">
        <v>53</v>
      </c>
      <c r="B129" s="113" t="str">
        <f>VLOOKUP($A129,Сотрудники!$A$3:$L$1202,2,0)</f>
        <v xml:space="preserve">Скаржинский Тимур</v>
      </c>
      <c r="C129" s="113" t="str">
        <f>VLOOKUP($A129,Сотрудники!$A$3:$L$1202,8,0)</f>
        <v>Москва</v>
      </c>
      <c r="D129" s="115">
        <v>8</v>
      </c>
      <c r="E129" s="115">
        <v>8</v>
      </c>
      <c r="F129" s="115">
        <v>8</v>
      </c>
      <c r="G129" s="115">
        <v>8</v>
      </c>
      <c r="H129" s="133"/>
      <c r="I129" s="133"/>
      <c r="J129" s="115">
        <v>8</v>
      </c>
      <c r="K129" s="115">
        <v>8</v>
      </c>
      <c r="L129" s="115">
        <v>8</v>
      </c>
      <c r="M129" s="115">
        <v>8</v>
      </c>
      <c r="N129" s="115">
        <v>8</v>
      </c>
      <c r="O129" s="133"/>
      <c r="P129" s="133"/>
      <c r="Q129" s="115">
        <v>8</v>
      </c>
      <c r="R129" s="115">
        <v>8</v>
      </c>
      <c r="S129" s="115">
        <v>8</v>
      </c>
      <c r="T129" s="115">
        <v>8</v>
      </c>
      <c r="U129" s="115">
        <v>8</v>
      </c>
      <c r="V129" s="133"/>
      <c r="W129" s="133"/>
      <c r="X129" s="115">
        <v>8</v>
      </c>
      <c r="Y129" s="115">
        <v>8</v>
      </c>
      <c r="Z129" s="115">
        <v>8</v>
      </c>
      <c r="AA129" s="115">
        <v>8</v>
      </c>
      <c r="AB129" s="115">
        <v>8</v>
      </c>
      <c r="AC129" s="133"/>
      <c r="AD129" s="133"/>
      <c r="AE129" s="115">
        <v>8</v>
      </c>
      <c r="AF129" s="115">
        <v>8</v>
      </c>
      <c r="AG129" s="115">
        <v>8</v>
      </c>
      <c r="AH129" s="115">
        <v>7</v>
      </c>
      <c r="AI129" s="113"/>
      <c r="AJ129" s="113"/>
      <c r="AK129" s="116">
        <f t="shared" si="237"/>
        <v>183</v>
      </c>
    </row>
    <row r="130">
      <c r="A130" s="108">
        <v>54</v>
      </c>
      <c r="B130" s="113" t="str">
        <f>VLOOKUP($A130,Сотрудники!$A$3:$L$1202,2,0)</f>
        <v xml:space="preserve">Закрацкий Станислав</v>
      </c>
      <c r="C130" s="113" t="str">
        <f>VLOOKUP($A130,Сотрудники!$A$3:$L$1202,8,0)</f>
        <v>Москва</v>
      </c>
      <c r="D130" s="115">
        <v>8</v>
      </c>
      <c r="E130" s="115">
        <v>8</v>
      </c>
      <c r="F130" s="115">
        <v>8</v>
      </c>
      <c r="G130" s="115">
        <v>8</v>
      </c>
      <c r="H130" s="133"/>
      <c r="I130" s="133"/>
      <c r="J130" s="115">
        <v>8</v>
      </c>
      <c r="K130" s="115">
        <v>8</v>
      </c>
      <c r="L130" s="115">
        <v>8</v>
      </c>
      <c r="M130" s="115">
        <v>8</v>
      </c>
      <c r="N130" s="115">
        <v>8</v>
      </c>
      <c r="O130" s="133"/>
      <c r="P130" s="133"/>
      <c r="Q130" s="115">
        <v>8</v>
      </c>
      <c r="R130" s="115">
        <v>8</v>
      </c>
      <c r="S130" s="115">
        <v>8</v>
      </c>
      <c r="T130" s="115">
        <v>8</v>
      </c>
      <c r="U130" s="115">
        <v>8</v>
      </c>
      <c r="V130" s="133"/>
      <c r="W130" s="133"/>
      <c r="X130" s="115">
        <v>8</v>
      </c>
      <c r="Y130" s="115">
        <v>8</v>
      </c>
      <c r="Z130" s="115">
        <v>8</v>
      </c>
      <c r="AA130" s="115">
        <v>8</v>
      </c>
      <c r="AB130" s="115">
        <v>8</v>
      </c>
      <c r="AC130" s="133"/>
      <c r="AD130" s="133"/>
      <c r="AE130" s="115">
        <v>8</v>
      </c>
      <c r="AF130" s="115">
        <v>8</v>
      </c>
      <c r="AG130" s="115">
        <v>8</v>
      </c>
      <c r="AH130" s="115">
        <v>7</v>
      </c>
      <c r="AI130" s="113"/>
      <c r="AJ130" s="113"/>
      <c r="AK130" s="116">
        <f t="shared" si="237"/>
        <v>183</v>
      </c>
    </row>
    <row r="131">
      <c r="A131" s="108">
        <v>55</v>
      </c>
      <c r="B131" s="113" t="str">
        <f>VLOOKUP($A131,Сотрудники!$A$3:$L$1202,2,0)</f>
        <v xml:space="preserve">Секисов Константин</v>
      </c>
      <c r="C131" s="113" t="str">
        <f>VLOOKUP($A131,Сотрудники!$A$3:$L$1202,8,0)</f>
        <v>Курган</v>
      </c>
      <c r="D131" s="115">
        <v>8</v>
      </c>
      <c r="E131" s="115">
        <v>8</v>
      </c>
      <c r="F131" s="115">
        <v>8</v>
      </c>
      <c r="G131" s="115">
        <v>8</v>
      </c>
      <c r="H131" s="133"/>
      <c r="I131" s="133"/>
      <c r="J131" s="115">
        <v>8</v>
      </c>
      <c r="K131" s="115">
        <v>8</v>
      </c>
      <c r="L131" s="115">
        <v>8</v>
      </c>
      <c r="M131" s="115">
        <v>8</v>
      </c>
      <c r="N131" s="115">
        <v>8</v>
      </c>
      <c r="O131" s="133"/>
      <c r="P131" s="133"/>
      <c r="Q131" s="115">
        <v>8</v>
      </c>
      <c r="R131" s="115">
        <v>8</v>
      </c>
      <c r="S131" s="115">
        <v>8</v>
      </c>
      <c r="T131" s="115">
        <v>8</v>
      </c>
      <c r="U131" s="115">
        <v>8</v>
      </c>
      <c r="V131" s="133"/>
      <c r="W131" s="133"/>
      <c r="X131" s="115">
        <v>8</v>
      </c>
      <c r="Y131" s="115">
        <v>8</v>
      </c>
      <c r="Z131" s="115">
        <v>8</v>
      </c>
      <c r="AA131" s="115">
        <v>8</v>
      </c>
      <c r="AB131" s="115">
        <v>8</v>
      </c>
      <c r="AC131" s="133"/>
      <c r="AD131" s="133"/>
      <c r="AE131" s="115">
        <v>8</v>
      </c>
      <c r="AF131" s="115">
        <v>8</v>
      </c>
      <c r="AG131" s="115">
        <v>8</v>
      </c>
      <c r="AH131" s="115">
        <v>7</v>
      </c>
      <c r="AI131" s="113"/>
      <c r="AJ131" s="113"/>
      <c r="AK131" s="116">
        <f t="shared" si="237"/>
        <v>183</v>
      </c>
    </row>
    <row r="132">
      <c r="A132" s="108">
        <v>56</v>
      </c>
      <c r="B132" s="113" t="str">
        <f>VLOOKUP($A132,Сотрудники!$A$3:$L$1202,2,0)</f>
        <v xml:space="preserve">Русинов Михаил</v>
      </c>
      <c r="C132" s="113" t="str">
        <f>VLOOKUP($A132,Сотрудники!$A$3:$L$1202,8,0)</f>
        <v>Москва</v>
      </c>
      <c r="D132" s="115">
        <v>8</v>
      </c>
      <c r="E132" s="115">
        <v>8</v>
      </c>
      <c r="F132" s="115">
        <v>8</v>
      </c>
      <c r="G132" s="115">
        <v>8</v>
      </c>
      <c r="H132" s="133"/>
      <c r="I132" s="133"/>
      <c r="J132" s="115">
        <v>8</v>
      </c>
      <c r="K132" s="115">
        <v>8</v>
      </c>
      <c r="L132" s="115">
        <v>8</v>
      </c>
      <c r="M132" s="115">
        <v>8</v>
      </c>
      <c r="N132" s="115">
        <v>8</v>
      </c>
      <c r="O132" s="133"/>
      <c r="P132" s="133"/>
      <c r="Q132" s="115">
        <v>8</v>
      </c>
      <c r="R132" s="115">
        <v>8</v>
      </c>
      <c r="S132" s="115">
        <v>8</v>
      </c>
      <c r="T132" s="115">
        <v>8</v>
      </c>
      <c r="U132" s="115">
        <v>8</v>
      </c>
      <c r="V132" s="133"/>
      <c r="W132" s="133"/>
      <c r="X132" s="115">
        <v>8</v>
      </c>
      <c r="Y132" s="115">
        <v>8</v>
      </c>
      <c r="Z132" s="115">
        <v>8</v>
      </c>
      <c r="AA132" s="115">
        <v>8</v>
      </c>
      <c r="AB132" s="115">
        <v>8</v>
      </c>
      <c r="AC132" s="133"/>
      <c r="AD132" s="133"/>
      <c r="AE132" s="115">
        <v>8</v>
      </c>
      <c r="AF132" s="115">
        <v>8</v>
      </c>
      <c r="AG132" s="115">
        <v>8</v>
      </c>
      <c r="AH132" s="115">
        <v>7</v>
      </c>
      <c r="AI132" s="113"/>
      <c r="AJ132" s="113"/>
      <c r="AK132" s="116">
        <f t="shared" si="237"/>
        <v>183</v>
      </c>
    </row>
    <row r="133">
      <c r="A133" s="108">
        <v>57</v>
      </c>
      <c r="B133" s="113" t="str">
        <f>VLOOKUP($A133,Сотрудники!$A$3:$L$1202,2,0)</f>
        <v xml:space="preserve">Кузякина Ирина</v>
      </c>
      <c r="C133" s="113" t="str">
        <f>VLOOKUP($A133,Сотрудники!$A$3:$L$1202,8,0)</f>
        <v>Москва</v>
      </c>
      <c r="D133" s="115">
        <v>8</v>
      </c>
      <c r="E133" s="115">
        <v>8</v>
      </c>
      <c r="F133" s="115">
        <v>8</v>
      </c>
      <c r="G133" s="115">
        <v>8</v>
      </c>
      <c r="H133" s="133"/>
      <c r="I133" s="133"/>
      <c r="J133" s="115">
        <v>8</v>
      </c>
      <c r="K133" s="115">
        <v>8</v>
      </c>
      <c r="L133" s="115">
        <v>8</v>
      </c>
      <c r="M133" s="115">
        <v>8</v>
      </c>
      <c r="N133" s="115">
        <v>8</v>
      </c>
      <c r="O133" s="133"/>
      <c r="P133" s="133"/>
      <c r="Q133" s="115">
        <v>8</v>
      </c>
      <c r="R133" s="115">
        <v>8</v>
      </c>
      <c r="S133" s="115">
        <v>8</v>
      </c>
      <c r="T133" s="115">
        <v>8</v>
      </c>
      <c r="U133" s="115">
        <v>8</v>
      </c>
      <c r="V133" s="133"/>
      <c r="W133" s="133"/>
      <c r="X133" s="115">
        <v>8</v>
      </c>
      <c r="Y133" s="115">
        <v>8</v>
      </c>
      <c r="Z133" s="115">
        <v>8</v>
      </c>
      <c r="AA133" s="115">
        <v>8</v>
      </c>
      <c r="AB133" s="115">
        <v>8</v>
      </c>
      <c r="AC133" s="133"/>
      <c r="AD133" s="133"/>
      <c r="AE133" s="115">
        <v>8</v>
      </c>
      <c r="AF133" s="115">
        <v>8</v>
      </c>
      <c r="AG133" s="115">
        <v>8</v>
      </c>
      <c r="AH133" s="115">
        <v>7</v>
      </c>
      <c r="AI133" s="113"/>
      <c r="AJ133" s="113"/>
      <c r="AK133" s="116">
        <f t="shared" si="237"/>
        <v>183</v>
      </c>
    </row>
    <row r="134">
      <c r="A134" s="108">
        <v>58</v>
      </c>
      <c r="B134" s="113" t="str">
        <f>VLOOKUP($A134,Сотрудники!$A$3:$L$1202,2,0)</f>
        <v xml:space="preserve">Нгуен Дмитрий</v>
      </c>
      <c r="C134" s="113" t="str">
        <f>VLOOKUP($A134,Сотрудники!$A$3:$L$1202,8,0)</f>
        <v>СПБ</v>
      </c>
      <c r="D134" s="115">
        <v>8</v>
      </c>
      <c r="E134" s="115">
        <v>8</v>
      </c>
      <c r="F134" s="115">
        <v>8</v>
      </c>
      <c r="G134" s="115">
        <v>8</v>
      </c>
      <c r="H134" s="133"/>
      <c r="I134" s="133"/>
      <c r="J134" s="115">
        <v>8</v>
      </c>
      <c r="K134" s="115">
        <v>8</v>
      </c>
      <c r="L134" s="115">
        <v>8</v>
      </c>
      <c r="M134" s="115">
        <v>8</v>
      </c>
      <c r="N134" s="115">
        <v>8</v>
      </c>
      <c r="O134" s="133"/>
      <c r="P134" s="133"/>
      <c r="Q134" s="115">
        <v>8</v>
      </c>
      <c r="R134" s="115">
        <v>8</v>
      </c>
      <c r="S134" s="115">
        <v>8</v>
      </c>
      <c r="T134" s="115">
        <v>8</v>
      </c>
      <c r="U134" s="115">
        <v>8</v>
      </c>
      <c r="V134" s="133"/>
      <c r="W134" s="133"/>
      <c r="X134" s="115">
        <v>8</v>
      </c>
      <c r="Y134" s="115">
        <v>8</v>
      </c>
      <c r="Z134" s="115">
        <v>8</v>
      </c>
      <c r="AA134" s="115">
        <v>8</v>
      </c>
      <c r="AB134" s="115">
        <v>8</v>
      </c>
      <c r="AC134" s="133"/>
      <c r="AD134" s="133"/>
      <c r="AE134" s="115">
        <v>8</v>
      </c>
      <c r="AF134" s="115">
        <v>8</v>
      </c>
      <c r="AG134" s="115">
        <v>8</v>
      </c>
      <c r="AH134" s="115">
        <v>7</v>
      </c>
      <c r="AI134" s="113"/>
      <c r="AJ134" s="113"/>
      <c r="AK134" s="116">
        <f t="shared" si="237"/>
        <v>183</v>
      </c>
    </row>
    <row r="135">
      <c r="A135" s="108">
        <v>59</v>
      </c>
      <c r="B135" s="113" t="str">
        <f>VLOOKUP($A135,Сотрудники!$A$3:$L$1202,2,0)</f>
        <v xml:space="preserve">Зырянов Николай</v>
      </c>
      <c r="C135" s="113" t="str">
        <f>VLOOKUP($A135,Сотрудники!$A$3:$L$1202,8,0)</f>
        <v>СПБ</v>
      </c>
      <c r="D135" s="115">
        <v>8</v>
      </c>
      <c r="E135" s="115">
        <v>8</v>
      </c>
      <c r="F135" s="115">
        <v>8</v>
      </c>
      <c r="G135" s="115">
        <v>8</v>
      </c>
      <c r="H135" s="133"/>
      <c r="I135" s="133"/>
      <c r="J135" s="115">
        <v>8</v>
      </c>
      <c r="K135" s="115">
        <v>8</v>
      </c>
      <c r="L135" s="115">
        <v>8</v>
      </c>
      <c r="M135" s="115">
        <v>8</v>
      </c>
      <c r="N135" s="115">
        <v>8</v>
      </c>
      <c r="O135" s="133"/>
      <c r="P135" s="133"/>
      <c r="Q135" s="115">
        <v>8</v>
      </c>
      <c r="R135" s="115">
        <v>8</v>
      </c>
      <c r="S135" s="115">
        <v>8</v>
      </c>
      <c r="T135" s="115">
        <v>8</v>
      </c>
      <c r="U135" s="115">
        <v>8</v>
      </c>
      <c r="V135" s="133"/>
      <c r="W135" s="133"/>
      <c r="X135" s="115">
        <v>8</v>
      </c>
      <c r="Y135" s="115">
        <v>8</v>
      </c>
      <c r="Z135" s="115">
        <v>8</v>
      </c>
      <c r="AA135" s="115">
        <v>8</v>
      </c>
      <c r="AB135" s="115">
        <v>8</v>
      </c>
      <c r="AC135" s="133"/>
      <c r="AD135" s="133"/>
      <c r="AE135" s="115">
        <v>8</v>
      </c>
      <c r="AF135" s="115">
        <v>8</v>
      </c>
      <c r="AG135" s="115">
        <v>8</v>
      </c>
      <c r="AH135" s="115">
        <v>7</v>
      </c>
      <c r="AI135" s="113"/>
      <c r="AJ135" s="113"/>
      <c r="AK135" s="116">
        <f t="shared" si="237"/>
        <v>183</v>
      </c>
    </row>
    <row r="136">
      <c r="A136" s="108">
        <v>60</v>
      </c>
      <c r="B136" s="113" t="str">
        <f>VLOOKUP($A136,Сотрудники!$A$3:$L$1202,2,0)</f>
        <v xml:space="preserve">Гнусов Алексей</v>
      </c>
      <c r="C136" s="113" t="str">
        <f>VLOOKUP($A136,Сотрудники!$A$3:$L$1202,8,0)</f>
        <v>Москва</v>
      </c>
      <c r="D136" s="115">
        <v>8</v>
      </c>
      <c r="E136" s="115">
        <v>8</v>
      </c>
      <c r="F136" s="115">
        <v>8</v>
      </c>
      <c r="G136" s="115">
        <v>8</v>
      </c>
      <c r="H136" s="133"/>
      <c r="I136" s="133"/>
      <c r="J136" s="115">
        <v>8</v>
      </c>
      <c r="K136" s="115">
        <v>8</v>
      </c>
      <c r="L136" s="115">
        <v>8</v>
      </c>
      <c r="M136" s="115">
        <v>8</v>
      </c>
      <c r="N136" s="115">
        <v>8</v>
      </c>
      <c r="O136" s="133"/>
      <c r="P136" s="133"/>
      <c r="Q136" s="115">
        <v>8</v>
      </c>
      <c r="R136" s="115">
        <v>8</v>
      </c>
      <c r="S136" s="115">
        <v>8</v>
      </c>
      <c r="T136" s="115">
        <v>8</v>
      </c>
      <c r="U136" s="115">
        <v>8</v>
      </c>
      <c r="V136" s="133"/>
      <c r="W136" s="133"/>
      <c r="X136" s="115">
        <v>8</v>
      </c>
      <c r="Y136" s="115">
        <v>8</v>
      </c>
      <c r="Z136" s="115">
        <v>8</v>
      </c>
      <c r="AA136" s="115">
        <v>8</v>
      </c>
      <c r="AB136" s="115">
        <v>8</v>
      </c>
      <c r="AC136" s="133"/>
      <c r="AD136" s="133"/>
      <c r="AE136" s="115">
        <v>8</v>
      </c>
      <c r="AF136" s="115">
        <v>8</v>
      </c>
      <c r="AG136" s="115">
        <v>8</v>
      </c>
      <c r="AH136" s="115">
        <v>7</v>
      </c>
      <c r="AI136" s="113"/>
      <c r="AJ136" s="113"/>
      <c r="AK136" s="116">
        <f t="shared" si="237"/>
        <v>183</v>
      </c>
    </row>
    <row r="137">
      <c r="A137" s="108">
        <v>61</v>
      </c>
      <c r="B137" s="113" t="str">
        <f>VLOOKUP($A137,Сотрудники!$A$3:$L$1202,2,0)</f>
        <v xml:space="preserve">Ушаков Сергей</v>
      </c>
      <c r="C137" s="113" t="str">
        <f>VLOOKUP($A137,Сотрудники!$A$3:$L$1202,8,0)</f>
        <v>Москва</v>
      </c>
      <c r="D137" s="115">
        <v>8</v>
      </c>
      <c r="E137" s="115">
        <v>8</v>
      </c>
      <c r="F137" s="115">
        <v>8</v>
      </c>
      <c r="G137" s="115">
        <v>8</v>
      </c>
      <c r="H137" s="133"/>
      <c r="I137" s="133"/>
      <c r="J137" s="115">
        <v>8</v>
      </c>
      <c r="K137" s="115">
        <v>8</v>
      </c>
      <c r="L137" s="115">
        <v>8</v>
      </c>
      <c r="M137" s="115">
        <v>8</v>
      </c>
      <c r="N137" s="115">
        <v>8</v>
      </c>
      <c r="O137" s="133"/>
      <c r="P137" s="133"/>
      <c r="Q137" s="115">
        <v>8</v>
      </c>
      <c r="R137" s="115">
        <v>8</v>
      </c>
      <c r="S137" s="115">
        <v>8</v>
      </c>
      <c r="T137" s="115">
        <v>8</v>
      </c>
      <c r="U137" s="115">
        <v>8</v>
      </c>
      <c r="V137" s="133"/>
      <c r="W137" s="133"/>
      <c r="X137" s="115">
        <v>8</v>
      </c>
      <c r="Y137" s="115">
        <v>8</v>
      </c>
      <c r="Z137" s="115">
        <v>8</v>
      </c>
      <c r="AA137" s="115">
        <v>8</v>
      </c>
      <c r="AB137" s="115">
        <v>8</v>
      </c>
      <c r="AC137" s="133"/>
      <c r="AD137" s="133"/>
      <c r="AE137" s="115">
        <v>8</v>
      </c>
      <c r="AF137" s="115">
        <v>8</v>
      </c>
      <c r="AG137" s="115">
        <v>8</v>
      </c>
      <c r="AH137" s="115">
        <v>7</v>
      </c>
      <c r="AI137" s="113"/>
      <c r="AJ137" s="113"/>
      <c r="AK137" s="116">
        <f t="shared" si="237"/>
        <v>183</v>
      </c>
    </row>
    <row r="138">
      <c r="A138" s="108">
        <v>62</v>
      </c>
      <c r="B138" s="113" t="str">
        <f>VLOOKUP($A138,Сотрудники!$A$3:$L$1202,2,0)</f>
        <v xml:space="preserve">Горьков Алексей</v>
      </c>
      <c r="C138" s="113" t="str">
        <f>VLOOKUP($A138,Сотрудники!$A$3:$L$1202,8,0)</f>
        <v>Москва</v>
      </c>
      <c r="D138" s="115">
        <v>8</v>
      </c>
      <c r="E138" s="115">
        <v>8</v>
      </c>
      <c r="F138" s="115">
        <v>8</v>
      </c>
      <c r="G138" s="115">
        <v>8</v>
      </c>
      <c r="H138" s="133"/>
      <c r="I138" s="133"/>
      <c r="J138" s="115">
        <v>8</v>
      </c>
      <c r="K138" s="115">
        <v>8</v>
      </c>
      <c r="L138" s="115">
        <v>8</v>
      </c>
      <c r="M138" s="115">
        <v>8</v>
      </c>
      <c r="N138" s="115">
        <v>8</v>
      </c>
      <c r="O138" s="133"/>
      <c r="P138" s="133"/>
      <c r="Q138" s="115">
        <v>8</v>
      </c>
      <c r="R138" s="115">
        <v>8</v>
      </c>
      <c r="S138" s="115">
        <v>8</v>
      </c>
      <c r="T138" s="115">
        <v>8</v>
      </c>
      <c r="U138" s="115">
        <v>8</v>
      </c>
      <c r="V138" s="133"/>
      <c r="W138" s="133"/>
      <c r="X138" s="115">
        <v>8</v>
      </c>
      <c r="Y138" s="115">
        <v>8</v>
      </c>
      <c r="Z138" s="115">
        <v>8</v>
      </c>
      <c r="AA138" s="115">
        <v>8</v>
      </c>
      <c r="AB138" s="115">
        <v>8</v>
      </c>
      <c r="AC138" s="133"/>
      <c r="AD138" s="133"/>
      <c r="AE138" s="115">
        <v>8</v>
      </c>
      <c r="AF138" s="115">
        <v>8</v>
      </c>
      <c r="AG138" s="115">
        <v>8</v>
      </c>
      <c r="AH138" s="115">
        <v>7</v>
      </c>
      <c r="AI138" s="113"/>
      <c r="AJ138" s="113"/>
      <c r="AK138" s="116">
        <f t="shared" si="237"/>
        <v>183</v>
      </c>
    </row>
    <row r="139">
      <c r="A139" s="108">
        <v>63</v>
      </c>
      <c r="B139" s="113" t="str">
        <f>VLOOKUP($A139,Сотрудники!$A$3:$L$1202,2,0)</f>
        <v xml:space="preserve">Ненякина Анастасия</v>
      </c>
      <c r="C139" s="113" t="str">
        <f>VLOOKUP($A139,Сотрудники!$A$3:$L$1202,8,0)</f>
        <v>Москва</v>
      </c>
      <c r="D139" s="115">
        <v>0</v>
      </c>
      <c r="E139" s="115">
        <v>8</v>
      </c>
      <c r="F139" s="115">
        <v>8</v>
      </c>
      <c r="G139" s="115">
        <v>8</v>
      </c>
      <c r="H139" s="133"/>
      <c r="I139" s="133"/>
      <c r="J139" s="115">
        <v>8</v>
      </c>
      <c r="K139" s="115">
        <v>8</v>
      </c>
      <c r="L139" s="115">
        <v>8</v>
      </c>
      <c r="M139" s="115">
        <v>8</v>
      </c>
      <c r="N139" s="115">
        <v>8</v>
      </c>
      <c r="O139" s="133"/>
      <c r="P139" s="133"/>
      <c r="Q139" s="115">
        <v>8</v>
      </c>
      <c r="R139" s="115">
        <v>8</v>
      </c>
      <c r="S139" s="115">
        <v>8</v>
      </c>
      <c r="T139" s="115">
        <v>8</v>
      </c>
      <c r="U139" s="115">
        <v>8</v>
      </c>
      <c r="V139" s="133"/>
      <c r="W139" s="133"/>
      <c r="X139" s="115">
        <v>8</v>
      </c>
      <c r="Y139" s="115">
        <v>8</v>
      </c>
      <c r="Z139" s="115">
        <v>8</v>
      </c>
      <c r="AA139" s="115">
        <v>8</v>
      </c>
      <c r="AB139" s="115">
        <v>8</v>
      </c>
      <c r="AC139" s="133"/>
      <c r="AD139" s="133"/>
      <c r="AE139" s="115">
        <v>8</v>
      </c>
      <c r="AF139" s="115">
        <v>8</v>
      </c>
      <c r="AG139" s="115">
        <v>8</v>
      </c>
      <c r="AH139" s="115">
        <v>7</v>
      </c>
      <c r="AI139" s="113"/>
      <c r="AJ139" s="113"/>
      <c r="AK139" s="116">
        <f t="shared" si="237"/>
        <v>175</v>
      </c>
    </row>
    <row r="140">
      <c r="A140" s="108">
        <v>83</v>
      </c>
      <c r="B140" s="113" t="str">
        <f>VLOOKUP($A140,Сотрудники!$A$3:$L$1202,2,0)</f>
        <v xml:space="preserve">Жердева Екатерина</v>
      </c>
      <c r="C140" s="113" t="str">
        <f>VLOOKUP($A140,Сотрудники!$A$3:$L$1202,8,0)</f>
        <v>Архангельск</v>
      </c>
      <c r="D140" s="115">
        <v>8</v>
      </c>
      <c r="E140" s="115">
        <v>8</v>
      </c>
      <c r="F140" s="115">
        <v>8</v>
      </c>
      <c r="G140" s="115">
        <v>8</v>
      </c>
      <c r="H140" s="133"/>
      <c r="I140" s="133"/>
      <c r="J140" s="115">
        <v>8</v>
      </c>
      <c r="K140" s="115">
        <v>8</v>
      </c>
      <c r="L140" s="115">
        <v>8</v>
      </c>
      <c r="M140" s="115">
        <v>8</v>
      </c>
      <c r="N140" s="115">
        <v>8</v>
      </c>
      <c r="O140" s="133"/>
      <c r="P140" s="133"/>
      <c r="Q140" s="115">
        <v>8</v>
      </c>
      <c r="R140" s="115">
        <v>8</v>
      </c>
      <c r="S140" s="115">
        <v>8</v>
      </c>
      <c r="T140" s="115">
        <v>8</v>
      </c>
      <c r="U140" s="115">
        <v>8</v>
      </c>
      <c r="V140" s="133"/>
      <c r="W140" s="133"/>
      <c r="X140" s="115">
        <v>8</v>
      </c>
      <c r="Y140" s="115">
        <v>8</v>
      </c>
      <c r="Z140" s="115">
        <v>8</v>
      </c>
      <c r="AA140" s="115">
        <v>8</v>
      </c>
      <c r="AB140" s="115">
        <v>8</v>
      </c>
      <c r="AC140" s="133"/>
      <c r="AD140" s="133"/>
      <c r="AE140" s="115">
        <v>8</v>
      </c>
      <c r="AF140" s="115">
        <v>8</v>
      </c>
      <c r="AG140" s="115">
        <v>8</v>
      </c>
      <c r="AH140" s="115">
        <v>7</v>
      </c>
      <c r="AI140" s="113"/>
      <c r="AJ140" s="113"/>
      <c r="AK140" s="116">
        <f t="shared" si="237"/>
        <v>183</v>
      </c>
    </row>
    <row r="141">
      <c r="A141" s="108">
        <v>64</v>
      </c>
      <c r="B141" s="113" t="str">
        <f>VLOOKUP($A141,Сотрудники!$A$3:$L$1202,2,0)</f>
        <v xml:space="preserve">Павлов Роман</v>
      </c>
      <c r="C141" s="113" t="str">
        <f>VLOOKUP($A141,Сотрудники!$A$3:$L$1202,8,0)</f>
        <v>Москва</v>
      </c>
      <c r="D141" s="115">
        <v>8</v>
      </c>
      <c r="E141" s="115">
        <v>8</v>
      </c>
      <c r="F141" s="115">
        <v>8</v>
      </c>
      <c r="G141" s="115">
        <v>8</v>
      </c>
      <c r="H141" s="133"/>
      <c r="I141" s="133"/>
      <c r="J141" s="115">
        <v>8</v>
      </c>
      <c r="K141" s="115">
        <v>8</v>
      </c>
      <c r="L141" s="115">
        <v>8</v>
      </c>
      <c r="M141" s="115">
        <v>8</v>
      </c>
      <c r="N141" s="115">
        <v>8</v>
      </c>
      <c r="O141" s="133"/>
      <c r="P141" s="133"/>
      <c r="Q141" s="115">
        <v>8</v>
      </c>
      <c r="R141" s="115">
        <v>8</v>
      </c>
      <c r="S141" s="115">
        <v>8</v>
      </c>
      <c r="T141" s="115">
        <v>8</v>
      </c>
      <c r="U141" s="115">
        <v>8</v>
      </c>
      <c r="V141" s="133"/>
      <c r="W141" s="133"/>
      <c r="X141" s="115">
        <v>8</v>
      </c>
      <c r="Y141" s="115">
        <v>8</v>
      </c>
      <c r="Z141" s="115">
        <v>8</v>
      </c>
      <c r="AA141" s="115">
        <v>8</v>
      </c>
      <c r="AB141" s="115">
        <v>8</v>
      </c>
      <c r="AC141" s="133"/>
      <c r="AD141" s="133"/>
      <c r="AE141" s="115">
        <v>8</v>
      </c>
      <c r="AF141" s="115">
        <v>8</v>
      </c>
      <c r="AG141" s="115">
        <v>8</v>
      </c>
      <c r="AH141" s="115">
        <v>7</v>
      </c>
      <c r="AI141" s="113"/>
      <c r="AJ141" s="113"/>
      <c r="AK141" s="116">
        <f t="shared" si="237"/>
        <v>183</v>
      </c>
    </row>
    <row r="142">
      <c r="A142" s="108">
        <v>66</v>
      </c>
      <c r="B142" s="113" t="str">
        <f>VLOOKUP($A142,Сотрудники!$A$3:$L$1202,2,0)</f>
        <v xml:space="preserve">Лукьянов Станислав</v>
      </c>
      <c r="C142" s="113" t="str">
        <f>VLOOKUP($A142,Сотрудники!$A$3:$L$1202,8,0)</f>
        <v>Екатеринбург</v>
      </c>
      <c r="D142" s="115">
        <v>8</v>
      </c>
      <c r="E142" s="115">
        <v>8</v>
      </c>
      <c r="F142" s="115">
        <v>8</v>
      </c>
      <c r="G142" s="115">
        <v>8</v>
      </c>
      <c r="H142" s="133"/>
      <c r="I142" s="133"/>
      <c r="J142" s="115">
        <v>8</v>
      </c>
      <c r="K142" s="115">
        <v>8</v>
      </c>
      <c r="L142" s="115">
        <v>8</v>
      </c>
      <c r="M142" s="115">
        <v>8</v>
      </c>
      <c r="N142" s="115">
        <v>8</v>
      </c>
      <c r="O142" s="133"/>
      <c r="P142" s="133"/>
      <c r="Q142" s="115">
        <v>8</v>
      </c>
      <c r="R142" s="115">
        <v>8</v>
      </c>
      <c r="S142" s="115">
        <v>8</v>
      </c>
      <c r="T142" s="115"/>
      <c r="U142" s="115"/>
      <c r="V142" s="133"/>
      <c r="W142" s="133"/>
      <c r="X142" s="115"/>
      <c r="Y142" s="115"/>
      <c r="Z142" s="115"/>
      <c r="AA142" s="115"/>
      <c r="AB142" s="115"/>
      <c r="AC142" s="133"/>
      <c r="AD142" s="133"/>
      <c r="AE142" s="115"/>
      <c r="AF142" s="115"/>
      <c r="AG142" s="115"/>
      <c r="AH142" s="115"/>
      <c r="AI142" s="113"/>
      <c r="AJ142" s="113"/>
      <c r="AK142" s="116">
        <f t="shared" si="237"/>
        <v>96</v>
      </c>
    </row>
    <row r="143">
      <c r="A143" s="108">
        <v>67</v>
      </c>
      <c r="B143" s="113" t="str">
        <f>VLOOKUP($A143,Сотрудники!$A$3:$L$1202,2,0)</f>
        <v xml:space="preserve">Киле Егор</v>
      </c>
      <c r="C143" s="113" t="str">
        <f>VLOOKUP($A143,Сотрудники!$A$3:$L$1202,8,0)</f>
        <v>СПБ</v>
      </c>
      <c r="D143" s="115">
        <v>8</v>
      </c>
      <c r="E143" s="115">
        <v>8</v>
      </c>
      <c r="F143" s="115">
        <v>8</v>
      </c>
      <c r="G143" s="115">
        <v>8</v>
      </c>
      <c r="H143" s="133"/>
      <c r="I143" s="133"/>
      <c r="J143" s="115">
        <v>8</v>
      </c>
      <c r="K143" s="115">
        <v>8</v>
      </c>
      <c r="L143" s="115">
        <v>8</v>
      </c>
      <c r="M143" s="115">
        <v>8</v>
      </c>
      <c r="N143" s="115">
        <v>8</v>
      </c>
      <c r="O143" s="133"/>
      <c r="P143" s="133"/>
      <c r="Q143" s="115">
        <v>8</v>
      </c>
      <c r="R143" s="115">
        <v>8</v>
      </c>
      <c r="S143" s="115">
        <v>8</v>
      </c>
      <c r="T143" s="115">
        <v>8</v>
      </c>
      <c r="U143" s="115">
        <v>8</v>
      </c>
      <c r="V143" s="133"/>
      <c r="W143" s="133"/>
      <c r="X143" s="115">
        <v>8</v>
      </c>
      <c r="Y143" s="115">
        <v>8</v>
      </c>
      <c r="Z143" s="115">
        <v>8</v>
      </c>
      <c r="AA143" s="115">
        <v>8</v>
      </c>
      <c r="AB143" s="115">
        <v>8</v>
      </c>
      <c r="AC143" s="133"/>
      <c r="AD143" s="133"/>
      <c r="AE143" s="115">
        <v>8</v>
      </c>
      <c r="AF143" s="115">
        <v>8</v>
      </c>
      <c r="AG143" s="115">
        <v>8</v>
      </c>
      <c r="AH143" s="115">
        <v>7</v>
      </c>
      <c r="AI143" s="113"/>
      <c r="AJ143" s="113"/>
      <c r="AK143" s="116">
        <f t="shared" si="237"/>
        <v>183</v>
      </c>
    </row>
    <row r="144">
      <c r="A144" s="108">
        <v>69</v>
      </c>
      <c r="B144" s="113" t="str">
        <f>VLOOKUP($A144,Сотрудники!$A$3:$L$1202,2,0)</f>
        <v xml:space="preserve">Егоров Валерий</v>
      </c>
      <c r="C144" s="113" t="str">
        <f>VLOOKUP($A144,Сотрудники!$A$3:$L$1202,8,0)</f>
        <v>Рязань</v>
      </c>
      <c r="D144" s="115">
        <v>8</v>
      </c>
      <c r="E144" s="115">
        <v>8</v>
      </c>
      <c r="F144" s="115">
        <v>8</v>
      </c>
      <c r="G144" s="115">
        <v>8</v>
      </c>
      <c r="H144" s="133"/>
      <c r="I144" s="133"/>
      <c r="J144" s="115">
        <v>8</v>
      </c>
      <c r="K144" s="115">
        <v>8</v>
      </c>
      <c r="L144" s="115">
        <v>8</v>
      </c>
      <c r="M144" s="115">
        <v>8</v>
      </c>
      <c r="N144" s="115">
        <v>8</v>
      </c>
      <c r="O144" s="133"/>
      <c r="P144" s="133"/>
      <c r="Q144" s="115">
        <v>8</v>
      </c>
      <c r="R144" s="115">
        <v>8</v>
      </c>
      <c r="S144" s="115">
        <v>8</v>
      </c>
      <c r="T144" s="115">
        <v>8</v>
      </c>
      <c r="U144" s="115">
        <v>8</v>
      </c>
      <c r="V144" s="133"/>
      <c r="W144" s="133"/>
      <c r="X144" s="115">
        <v>8</v>
      </c>
      <c r="Y144" s="115">
        <v>8</v>
      </c>
      <c r="Z144" s="115">
        <v>8</v>
      </c>
      <c r="AA144" s="115">
        <v>8</v>
      </c>
      <c r="AB144" s="115">
        <v>8</v>
      </c>
      <c r="AC144" s="133"/>
      <c r="AD144" s="133"/>
      <c r="AE144" s="115">
        <v>8</v>
      </c>
      <c r="AF144" s="115">
        <v>8</v>
      </c>
      <c r="AG144" s="115">
        <v>8</v>
      </c>
      <c r="AH144" s="115">
        <v>7</v>
      </c>
      <c r="AI144" s="113"/>
      <c r="AJ144" s="113"/>
      <c r="AK144" s="116">
        <f t="shared" si="237"/>
        <v>183</v>
      </c>
    </row>
    <row r="145">
      <c r="A145" s="108">
        <v>70</v>
      </c>
      <c r="B145" s="113" t="str">
        <f>VLOOKUP($A145,Сотрудники!$A$3:$L$1202,2,0)</f>
        <v xml:space="preserve">Балагушкин Артем</v>
      </c>
      <c r="C145" s="113" t="str">
        <f>VLOOKUP($A145,Сотрудники!$A$3:$L$1202,8,0)</f>
        <v>Москва</v>
      </c>
      <c r="D145" s="115">
        <v>8</v>
      </c>
      <c r="E145" s="115">
        <v>8</v>
      </c>
      <c r="F145" s="115">
        <v>8</v>
      </c>
      <c r="G145" s="115">
        <v>8</v>
      </c>
      <c r="H145" s="133"/>
      <c r="I145" s="133"/>
      <c r="J145" s="115">
        <v>8</v>
      </c>
      <c r="K145" s="115">
        <v>8</v>
      </c>
      <c r="L145" s="115">
        <v>8</v>
      </c>
      <c r="M145" s="115">
        <v>8</v>
      </c>
      <c r="N145" s="115">
        <v>8</v>
      </c>
      <c r="O145" s="133"/>
      <c r="P145" s="133"/>
      <c r="Q145" s="115">
        <v>8</v>
      </c>
      <c r="R145" s="115">
        <v>8</v>
      </c>
      <c r="S145" s="115">
        <v>8</v>
      </c>
      <c r="T145" s="115">
        <v>8</v>
      </c>
      <c r="U145" s="115">
        <v>8</v>
      </c>
      <c r="V145" s="133"/>
      <c r="W145" s="133"/>
      <c r="X145" s="115">
        <v>8</v>
      </c>
      <c r="Y145" s="115">
        <v>8</v>
      </c>
      <c r="Z145" s="115">
        <v>8</v>
      </c>
      <c r="AA145" s="115">
        <v>8</v>
      </c>
      <c r="AB145" s="115">
        <v>8</v>
      </c>
      <c r="AC145" s="133"/>
      <c r="AD145" s="133"/>
      <c r="AE145" s="115">
        <v>8</v>
      </c>
      <c r="AF145" s="115">
        <v>8</v>
      </c>
      <c r="AG145" s="115">
        <v>8</v>
      </c>
      <c r="AH145" s="115">
        <v>7</v>
      </c>
      <c r="AI145" s="113"/>
      <c r="AJ145" s="113"/>
      <c r="AK145" s="116">
        <f t="shared" si="237"/>
        <v>183</v>
      </c>
    </row>
    <row r="146">
      <c r="A146" s="108">
        <v>71</v>
      </c>
      <c r="B146" s="113" t="str">
        <f>VLOOKUP($A146,Сотрудники!$A$3:$L$1202,2,0)</f>
        <v xml:space="preserve">Чермашенцев Илья</v>
      </c>
      <c r="C146" s="113" t="str">
        <f>VLOOKUP($A146,Сотрудники!$A$3:$L$1202,8,0)</f>
        <v>Москва</v>
      </c>
      <c r="D146" s="115">
        <v>8</v>
      </c>
      <c r="E146" s="115">
        <v>8</v>
      </c>
      <c r="F146" s="115">
        <v>8</v>
      </c>
      <c r="G146" s="115">
        <v>8</v>
      </c>
      <c r="H146" s="133"/>
      <c r="I146" s="133"/>
      <c r="J146" s="115">
        <v>8</v>
      </c>
      <c r="K146" s="115">
        <v>8</v>
      </c>
      <c r="L146" s="115">
        <v>8</v>
      </c>
      <c r="M146" s="115">
        <v>8</v>
      </c>
      <c r="N146" s="115">
        <v>8</v>
      </c>
      <c r="O146" s="133"/>
      <c r="P146" s="133"/>
      <c r="Q146" s="115">
        <v>8</v>
      </c>
      <c r="R146" s="115">
        <v>8</v>
      </c>
      <c r="S146" s="115">
        <v>8</v>
      </c>
      <c r="T146" s="115">
        <v>8</v>
      </c>
      <c r="U146" s="115">
        <v>8</v>
      </c>
      <c r="V146" s="133"/>
      <c r="W146" s="133"/>
      <c r="X146" s="115">
        <v>8</v>
      </c>
      <c r="Y146" s="115">
        <v>8</v>
      </c>
      <c r="Z146" s="115">
        <v>8</v>
      </c>
      <c r="AA146" s="115">
        <v>8</v>
      </c>
      <c r="AB146" s="115">
        <v>8</v>
      </c>
      <c r="AC146" s="133"/>
      <c r="AD146" s="133"/>
      <c r="AE146" s="115">
        <v>8</v>
      </c>
      <c r="AF146" s="115">
        <v>8</v>
      </c>
      <c r="AG146" s="115">
        <v>8</v>
      </c>
      <c r="AH146" s="115">
        <v>7</v>
      </c>
      <c r="AI146" s="113"/>
      <c r="AJ146" s="113"/>
      <c r="AK146" s="116">
        <f t="shared" si="237"/>
        <v>183</v>
      </c>
    </row>
    <row r="147">
      <c r="A147" s="108">
        <v>73</v>
      </c>
      <c r="B147" s="113" t="str">
        <f>VLOOKUP($A147,Сотрудники!$A$3:$L$1202,2,0)</f>
        <v xml:space="preserve">Шарапов Артем</v>
      </c>
      <c r="C147" s="113" t="str">
        <f>VLOOKUP($A147,Сотрудники!$A$3:$L$1202,8,0)</f>
        <v>Барнаул</v>
      </c>
      <c r="D147" s="115">
        <v>8</v>
      </c>
      <c r="E147" s="115">
        <v>8</v>
      </c>
      <c r="F147" s="115">
        <v>8</v>
      </c>
      <c r="G147" s="115">
        <v>8</v>
      </c>
      <c r="H147" s="133"/>
      <c r="I147" s="133"/>
      <c r="J147" s="115">
        <v>8</v>
      </c>
      <c r="K147" s="115">
        <v>8</v>
      </c>
      <c r="L147" s="115">
        <v>8</v>
      </c>
      <c r="M147" s="115">
        <v>8</v>
      </c>
      <c r="N147" s="115">
        <v>8</v>
      </c>
      <c r="O147" s="133"/>
      <c r="P147" s="133"/>
      <c r="Q147" s="115">
        <v>8</v>
      </c>
      <c r="R147" s="115">
        <v>8</v>
      </c>
      <c r="S147" s="115">
        <v>8</v>
      </c>
      <c r="T147" s="115">
        <v>8</v>
      </c>
      <c r="U147" s="115">
        <v>8</v>
      </c>
      <c r="V147" s="133"/>
      <c r="W147" s="133"/>
      <c r="X147" s="115">
        <v>8</v>
      </c>
      <c r="Y147" s="115">
        <v>8</v>
      </c>
      <c r="Z147" s="115">
        <v>8</v>
      </c>
      <c r="AA147" s="115">
        <v>8</v>
      </c>
      <c r="AB147" s="115">
        <v>8</v>
      </c>
      <c r="AC147" s="133"/>
      <c r="AD147" s="133"/>
      <c r="AE147" s="115">
        <v>8</v>
      </c>
      <c r="AF147" s="115">
        <v>8</v>
      </c>
      <c r="AG147" s="115">
        <v>8</v>
      </c>
      <c r="AH147" s="115">
        <v>7</v>
      </c>
      <c r="AI147" s="113"/>
      <c r="AJ147" s="113"/>
      <c r="AK147" s="116">
        <f t="shared" si="237"/>
        <v>183</v>
      </c>
    </row>
    <row r="148">
      <c r="A148" s="108">
        <v>74</v>
      </c>
      <c r="B148" s="113" t="str">
        <f>VLOOKUP($A148,Сотрудники!$A$3:$L$1202,2,0)</f>
        <v xml:space="preserve">Родионов Всеволод</v>
      </c>
      <c r="C148" s="113" t="str">
        <f>VLOOKUP($A148,Сотрудники!$A$3:$L$1202,8,0)</f>
        <v>Москва</v>
      </c>
      <c r="D148" s="115">
        <v>8</v>
      </c>
      <c r="E148" s="115">
        <v>8</v>
      </c>
      <c r="F148" s="115">
        <v>8</v>
      </c>
      <c r="G148" s="115">
        <v>8</v>
      </c>
      <c r="H148" s="133"/>
      <c r="I148" s="133"/>
      <c r="J148" s="115">
        <v>8</v>
      </c>
      <c r="K148" s="115">
        <v>8</v>
      </c>
      <c r="L148" s="115">
        <v>8</v>
      </c>
      <c r="M148" s="115">
        <v>8</v>
      </c>
      <c r="N148" s="115">
        <v>8</v>
      </c>
      <c r="O148" s="133"/>
      <c r="P148" s="133"/>
      <c r="Q148" s="115">
        <v>8</v>
      </c>
      <c r="R148" s="115">
        <v>8</v>
      </c>
      <c r="S148" s="115">
        <v>8</v>
      </c>
      <c r="T148" s="115">
        <v>8</v>
      </c>
      <c r="U148" s="115">
        <v>8</v>
      </c>
      <c r="V148" s="133"/>
      <c r="W148" s="133"/>
      <c r="X148" s="115">
        <v>8</v>
      </c>
      <c r="Y148" s="115">
        <v>8</v>
      </c>
      <c r="Z148" s="115">
        <v>8</v>
      </c>
      <c r="AA148" s="115">
        <v>8</v>
      </c>
      <c r="AB148" s="115">
        <v>8</v>
      </c>
      <c r="AC148" s="133"/>
      <c r="AD148" s="133"/>
      <c r="AE148" s="115">
        <v>8</v>
      </c>
      <c r="AF148" s="115">
        <v>8</v>
      </c>
      <c r="AG148" s="115">
        <v>8</v>
      </c>
      <c r="AH148" s="115">
        <v>7</v>
      </c>
      <c r="AI148" s="113"/>
      <c r="AJ148" s="113"/>
      <c r="AK148" s="116">
        <f t="shared" si="237"/>
        <v>183</v>
      </c>
    </row>
    <row r="149">
      <c r="A149" s="108">
        <v>75</v>
      </c>
      <c r="B149" s="113" t="str">
        <f>VLOOKUP($A149,Сотрудники!$A$3:$L$1202,2,0)</f>
        <v xml:space="preserve">Лашкуль Александра</v>
      </c>
      <c r="C149" s="113" t="str">
        <f>VLOOKUP($A149,Сотрудники!$A$3:$L$1202,8,0)</f>
        <v>СПБ</v>
      </c>
      <c r="D149" s="115">
        <v>8</v>
      </c>
      <c r="E149" s="115">
        <v>8</v>
      </c>
      <c r="F149" s="115">
        <v>8</v>
      </c>
      <c r="G149" s="115">
        <v>8</v>
      </c>
      <c r="H149" s="133"/>
      <c r="I149" s="133"/>
      <c r="J149" s="115">
        <v>8</v>
      </c>
      <c r="K149" s="115">
        <v>8</v>
      </c>
      <c r="L149" s="115">
        <v>8</v>
      </c>
      <c r="M149" s="115">
        <v>8</v>
      </c>
      <c r="N149" s="115">
        <v>8</v>
      </c>
      <c r="O149" s="133"/>
      <c r="P149" s="133"/>
      <c r="Q149" s="115">
        <v>8</v>
      </c>
      <c r="R149" s="115">
        <v>8</v>
      </c>
      <c r="S149" s="115">
        <v>8</v>
      </c>
      <c r="T149" s="115">
        <v>8</v>
      </c>
      <c r="U149" s="115">
        <v>8</v>
      </c>
      <c r="V149" s="133"/>
      <c r="W149" s="133"/>
      <c r="X149" s="115">
        <v>8</v>
      </c>
      <c r="Y149" s="115">
        <v>8</v>
      </c>
      <c r="Z149" s="115">
        <v>8</v>
      </c>
      <c r="AA149" s="115">
        <v>8</v>
      </c>
      <c r="AB149" s="115">
        <v>8</v>
      </c>
      <c r="AC149" s="133"/>
      <c r="AD149" s="133"/>
      <c r="AE149" s="115">
        <v>8</v>
      </c>
      <c r="AF149" s="115">
        <v>8</v>
      </c>
      <c r="AG149" s="115">
        <v>8</v>
      </c>
      <c r="AH149" s="115">
        <v>7</v>
      </c>
      <c r="AI149" s="113"/>
      <c r="AJ149" s="113"/>
      <c r="AK149" s="116">
        <f t="shared" si="237"/>
        <v>183</v>
      </c>
    </row>
    <row r="150">
      <c r="A150" s="108">
        <v>76</v>
      </c>
      <c r="B150" s="113" t="str">
        <f>VLOOKUP($A150,Сотрудники!$A$3:$L$1202,2,0)</f>
        <v xml:space="preserve">Мокрова Анастасия</v>
      </c>
      <c r="C150" s="113" t="str">
        <f>VLOOKUP($A150,Сотрудники!$A$3:$L$1202,8,0)</f>
        <v>СПБ</v>
      </c>
      <c r="D150" s="115">
        <v>8</v>
      </c>
      <c r="E150" s="115">
        <v>8</v>
      </c>
      <c r="F150" s="115">
        <v>8</v>
      </c>
      <c r="G150" s="115">
        <v>8</v>
      </c>
      <c r="H150" s="133"/>
      <c r="I150" s="133"/>
      <c r="J150" s="115">
        <v>8</v>
      </c>
      <c r="K150" s="115">
        <v>8</v>
      </c>
      <c r="L150" s="115">
        <v>8</v>
      </c>
      <c r="M150" s="115">
        <v>8</v>
      </c>
      <c r="N150" s="115">
        <v>8</v>
      </c>
      <c r="O150" s="133"/>
      <c r="P150" s="133"/>
      <c r="Q150" s="115">
        <v>8</v>
      </c>
      <c r="R150" s="115">
        <v>8</v>
      </c>
      <c r="S150" s="115">
        <v>8</v>
      </c>
      <c r="T150" s="115">
        <v>8</v>
      </c>
      <c r="U150" s="115">
        <v>8</v>
      </c>
      <c r="V150" s="133"/>
      <c r="W150" s="133"/>
      <c r="X150" s="115">
        <v>8</v>
      </c>
      <c r="Y150" s="115">
        <v>8</v>
      </c>
      <c r="Z150" s="115">
        <v>8</v>
      </c>
      <c r="AA150" s="115">
        <v>8</v>
      </c>
      <c r="AB150" s="115">
        <v>8</v>
      </c>
      <c r="AC150" s="133"/>
      <c r="AD150" s="133"/>
      <c r="AE150" s="115">
        <v>8</v>
      </c>
      <c r="AF150" s="115">
        <v>8</v>
      </c>
      <c r="AG150" s="115">
        <v>8</v>
      </c>
      <c r="AH150" s="115">
        <v>7</v>
      </c>
      <c r="AI150" s="113"/>
      <c r="AJ150" s="113"/>
      <c r="AK150" s="116">
        <f t="shared" si="237"/>
        <v>183</v>
      </c>
    </row>
    <row r="151">
      <c r="A151" s="108">
        <v>77</v>
      </c>
      <c r="B151" s="113" t="str">
        <f>VLOOKUP($A151,Сотрудники!$A$3:$L$1202,2,0)</f>
        <v xml:space="preserve">Волотов Илья</v>
      </c>
      <c r="C151" s="113" t="str">
        <f>VLOOKUP($A151,Сотрудники!$A$3:$L$1202,8,0)</f>
        <v>Москва</v>
      </c>
      <c r="D151" s="115">
        <v>8</v>
      </c>
      <c r="E151" s="115">
        <v>8</v>
      </c>
      <c r="F151" s="115">
        <v>8</v>
      </c>
      <c r="G151" s="115">
        <v>8</v>
      </c>
      <c r="H151" s="133"/>
      <c r="I151" s="133"/>
      <c r="J151" s="115">
        <v>8</v>
      </c>
      <c r="K151" s="115">
        <v>8</v>
      </c>
      <c r="L151" s="115">
        <v>8</v>
      </c>
      <c r="M151" s="115">
        <v>8</v>
      </c>
      <c r="N151" s="115">
        <v>8</v>
      </c>
      <c r="O151" s="133"/>
      <c r="P151" s="133"/>
      <c r="Q151" s="115">
        <v>8</v>
      </c>
      <c r="R151" s="115">
        <v>8</v>
      </c>
      <c r="S151" s="115">
        <v>8</v>
      </c>
      <c r="T151" s="115">
        <v>8</v>
      </c>
      <c r="U151" s="115">
        <v>8</v>
      </c>
      <c r="V151" s="133"/>
      <c r="W151" s="133"/>
      <c r="X151" s="115">
        <v>8</v>
      </c>
      <c r="Y151" s="115">
        <v>8</v>
      </c>
      <c r="Z151" s="115">
        <v>8</v>
      </c>
      <c r="AA151" s="115">
        <v>8</v>
      </c>
      <c r="AB151" s="115">
        <v>8</v>
      </c>
      <c r="AC151" s="133"/>
      <c r="AD151" s="133"/>
      <c r="AE151" s="115">
        <v>8</v>
      </c>
      <c r="AF151" s="115">
        <v>8</v>
      </c>
      <c r="AG151" s="115">
        <v>8</v>
      </c>
      <c r="AH151" s="115">
        <v>7</v>
      </c>
      <c r="AI151" s="113"/>
      <c r="AJ151" s="113"/>
      <c r="AK151" s="116">
        <f t="shared" si="237"/>
        <v>183</v>
      </c>
    </row>
    <row r="152">
      <c r="A152" s="108">
        <v>78</v>
      </c>
      <c r="B152" s="113" t="str">
        <f>VLOOKUP($A152,Сотрудники!$A$3:$L$1202,2,0)</f>
        <v xml:space="preserve">Гаврилова Екатерина</v>
      </c>
      <c r="C152" s="113" t="str">
        <f>VLOOKUP($A152,Сотрудники!$A$3:$L$1202,8,0)</f>
        <v>Чебоксары</v>
      </c>
      <c r="D152" s="115">
        <v>8</v>
      </c>
      <c r="E152" s="115">
        <v>8</v>
      </c>
      <c r="F152" s="115">
        <v>8</v>
      </c>
      <c r="G152" s="115">
        <v>8</v>
      </c>
      <c r="H152" s="133"/>
      <c r="I152" s="133"/>
      <c r="J152" s="115">
        <v>8</v>
      </c>
      <c r="K152" s="115">
        <v>8</v>
      </c>
      <c r="L152" s="115">
        <v>8</v>
      </c>
      <c r="M152" s="115">
        <v>8</v>
      </c>
      <c r="N152" s="115">
        <v>8</v>
      </c>
      <c r="O152" s="133"/>
      <c r="P152" s="133"/>
      <c r="Q152" s="115">
        <v>8</v>
      </c>
      <c r="R152" s="115">
        <v>8</v>
      </c>
      <c r="S152" s="115">
        <v>8</v>
      </c>
      <c r="T152" s="115">
        <v>8</v>
      </c>
      <c r="U152" s="115">
        <v>8</v>
      </c>
      <c r="V152" s="133"/>
      <c r="W152" s="133"/>
      <c r="X152" s="115">
        <v>8</v>
      </c>
      <c r="Y152" s="115">
        <v>8</v>
      </c>
      <c r="Z152" s="115">
        <v>8</v>
      </c>
      <c r="AA152" s="115">
        <v>8</v>
      </c>
      <c r="AB152" s="115">
        <v>8</v>
      </c>
      <c r="AC152" s="133"/>
      <c r="AD152" s="133"/>
      <c r="AE152" s="115">
        <v>8</v>
      </c>
      <c r="AF152" s="115">
        <v>8</v>
      </c>
      <c r="AG152" s="115">
        <v>8</v>
      </c>
      <c r="AH152" s="115">
        <v>7</v>
      </c>
      <c r="AI152" s="113"/>
      <c r="AJ152" s="113"/>
      <c r="AK152" s="116">
        <f t="shared" ref="AK152:AK173" si="238">SUM(D152:AJ152)</f>
        <v>183</v>
      </c>
    </row>
    <row r="153">
      <c r="A153" s="108">
        <v>79</v>
      </c>
      <c r="B153" s="113" t="str">
        <f>VLOOKUP($A153,Сотрудники!$A$3:$L$1202,2,0)</f>
        <v xml:space="preserve">Шакиров Вадим</v>
      </c>
      <c r="C153" s="113" t="str">
        <f>VLOOKUP($A153,Сотрудники!$A$3:$L$1202,8,0)</f>
        <v>Иннополис</v>
      </c>
      <c r="D153" s="115">
        <v>8</v>
      </c>
      <c r="E153" s="115">
        <v>8</v>
      </c>
      <c r="F153" s="115">
        <v>8</v>
      </c>
      <c r="G153" s="115">
        <v>8</v>
      </c>
      <c r="H153" s="133"/>
      <c r="I153" s="133"/>
      <c r="J153" s="115">
        <v>8</v>
      </c>
      <c r="K153" s="115">
        <v>8</v>
      </c>
      <c r="L153" s="115">
        <v>8</v>
      </c>
      <c r="M153" s="115">
        <v>8</v>
      </c>
      <c r="N153" s="115">
        <v>8</v>
      </c>
      <c r="O153" s="133"/>
      <c r="P153" s="133"/>
      <c r="Q153" s="115">
        <v>8</v>
      </c>
      <c r="R153" s="115">
        <v>8</v>
      </c>
      <c r="S153" s="115">
        <v>8</v>
      </c>
      <c r="T153" s="115">
        <v>8</v>
      </c>
      <c r="U153" s="115">
        <v>8</v>
      </c>
      <c r="V153" s="133"/>
      <c r="W153" s="133"/>
      <c r="X153" s="115">
        <v>8</v>
      </c>
      <c r="Y153" s="115">
        <v>8</v>
      </c>
      <c r="Z153" s="115">
        <v>8</v>
      </c>
      <c r="AA153" s="115">
        <v>8</v>
      </c>
      <c r="AB153" s="115">
        <v>8</v>
      </c>
      <c r="AC153" s="133"/>
      <c r="AD153" s="133"/>
      <c r="AE153" s="115">
        <v>8</v>
      </c>
      <c r="AF153" s="115">
        <v>8</v>
      </c>
      <c r="AG153" s="115">
        <v>8</v>
      </c>
      <c r="AH153" s="115">
        <v>7</v>
      </c>
      <c r="AI153" s="113"/>
      <c r="AJ153" s="113"/>
      <c r="AK153" s="116">
        <f t="shared" si="238"/>
        <v>183</v>
      </c>
    </row>
    <row r="154">
      <c r="A154" s="108">
        <v>80</v>
      </c>
      <c r="B154" s="113" t="str">
        <f>VLOOKUP($A154,Сотрудники!$A$3:$L$1202,2,0)</f>
        <v xml:space="preserve">Павлов Никита</v>
      </c>
      <c r="C154" s="113" t="str">
        <f>VLOOKUP($A154,Сотрудники!$A$3:$L$1202,8,0)</f>
        <v>Москва</v>
      </c>
      <c r="D154" s="115">
        <v>8</v>
      </c>
      <c r="E154" s="115">
        <v>8</v>
      </c>
      <c r="F154" s="115">
        <v>8</v>
      </c>
      <c r="G154" s="115">
        <v>8</v>
      </c>
      <c r="H154" s="133"/>
      <c r="I154" s="133"/>
      <c r="J154" s="115">
        <v>8</v>
      </c>
      <c r="K154" s="115">
        <v>8</v>
      </c>
      <c r="L154" s="115">
        <v>8</v>
      </c>
      <c r="M154" s="115">
        <v>8</v>
      </c>
      <c r="N154" s="115">
        <v>8</v>
      </c>
      <c r="O154" s="133"/>
      <c r="P154" s="133"/>
      <c r="Q154" s="115">
        <v>8</v>
      </c>
      <c r="R154" s="115">
        <v>8</v>
      </c>
      <c r="S154" s="115">
        <v>8</v>
      </c>
      <c r="T154" s="115">
        <v>8</v>
      </c>
      <c r="U154" s="115">
        <v>8</v>
      </c>
      <c r="V154" s="133"/>
      <c r="W154" s="133"/>
      <c r="X154" s="115">
        <v>8</v>
      </c>
      <c r="Y154" s="115">
        <v>8</v>
      </c>
      <c r="Z154" s="115">
        <v>8</v>
      </c>
      <c r="AA154" s="115">
        <v>8</v>
      </c>
      <c r="AB154" s="115">
        <v>8</v>
      </c>
      <c r="AC154" s="133"/>
      <c r="AD154" s="133"/>
      <c r="AE154" s="115">
        <v>8</v>
      </c>
      <c r="AF154" s="115">
        <v>8</v>
      </c>
      <c r="AG154" s="115">
        <v>8</v>
      </c>
      <c r="AH154" s="115">
        <v>7</v>
      </c>
      <c r="AI154" s="113"/>
      <c r="AJ154" s="113"/>
      <c r="AK154" s="116">
        <f t="shared" si="238"/>
        <v>183</v>
      </c>
    </row>
    <row r="155">
      <c r="A155" s="108">
        <v>81</v>
      </c>
      <c r="B155" s="113" t="str">
        <f>VLOOKUP($A155,Сотрудники!$A$3:$L$1202,2,0)</f>
        <v xml:space="preserve">Александрова Кристина</v>
      </c>
      <c r="C155" s="113" t="str">
        <f>VLOOKUP($A155,Сотрудники!$A$3:$L$1202,8,0)</f>
        <v>Москва</v>
      </c>
      <c r="D155" s="115">
        <v>8</v>
      </c>
      <c r="E155" s="115">
        <v>8</v>
      </c>
      <c r="F155" s="115">
        <v>8</v>
      </c>
      <c r="G155" s="115">
        <v>8</v>
      </c>
      <c r="H155" s="133"/>
      <c r="I155" s="133"/>
      <c r="J155" s="115">
        <v>8</v>
      </c>
      <c r="K155" s="115">
        <v>8</v>
      </c>
      <c r="L155" s="115">
        <v>8</v>
      </c>
      <c r="M155" s="115">
        <v>8</v>
      </c>
      <c r="N155" s="115">
        <v>8</v>
      </c>
      <c r="O155" s="133"/>
      <c r="P155" s="133"/>
      <c r="Q155" s="115">
        <v>8</v>
      </c>
      <c r="R155" s="115">
        <v>8</v>
      </c>
      <c r="S155" s="115">
        <v>8</v>
      </c>
      <c r="T155" s="115">
        <v>8</v>
      </c>
      <c r="U155" s="115">
        <v>8</v>
      </c>
      <c r="V155" s="133"/>
      <c r="W155" s="133"/>
      <c r="X155" s="115">
        <v>8</v>
      </c>
      <c r="Y155" s="115">
        <v>8</v>
      </c>
      <c r="Z155" s="115">
        <v>8</v>
      </c>
      <c r="AA155" s="115">
        <v>8</v>
      </c>
      <c r="AB155" s="115">
        <v>8</v>
      </c>
      <c r="AC155" s="133"/>
      <c r="AD155" s="133"/>
      <c r="AE155" s="115">
        <v>8</v>
      </c>
      <c r="AF155" s="115">
        <v>8</v>
      </c>
      <c r="AG155" s="115">
        <v>8</v>
      </c>
      <c r="AH155" s="115">
        <v>7</v>
      </c>
      <c r="AI155" s="113"/>
      <c r="AJ155" s="113"/>
      <c r="AK155" s="116">
        <f t="shared" si="238"/>
        <v>183</v>
      </c>
    </row>
    <row r="156">
      <c r="A156" s="108">
        <v>82</v>
      </c>
      <c r="B156" s="113" t="str">
        <f>VLOOKUP($A156,Сотрудники!$A$3:$L$1202,2,0)</f>
        <v xml:space="preserve">Крапивин Сергей</v>
      </c>
      <c r="C156" s="113" t="str">
        <f>VLOOKUP($A156,Сотрудники!$A$3:$L$1202,8,0)</f>
        <v>Краснодар</v>
      </c>
      <c r="D156" s="115">
        <v>8</v>
      </c>
      <c r="E156" s="115">
        <v>8</v>
      </c>
      <c r="F156" s="115">
        <v>8</v>
      </c>
      <c r="G156" s="115">
        <v>8</v>
      </c>
      <c r="H156" s="133"/>
      <c r="I156" s="133"/>
      <c r="J156" s="115">
        <v>8</v>
      </c>
      <c r="K156" s="115">
        <v>8</v>
      </c>
      <c r="L156" s="115">
        <v>8</v>
      </c>
      <c r="M156" s="115">
        <v>8</v>
      </c>
      <c r="N156" s="115">
        <v>8</v>
      </c>
      <c r="O156" s="133"/>
      <c r="P156" s="133"/>
      <c r="Q156" s="115">
        <v>8</v>
      </c>
      <c r="R156" s="115">
        <v>8</v>
      </c>
      <c r="S156" s="115">
        <v>8</v>
      </c>
      <c r="T156" s="115">
        <v>8</v>
      </c>
      <c r="U156" s="115">
        <v>8</v>
      </c>
      <c r="V156" s="133"/>
      <c r="W156" s="133"/>
      <c r="X156" s="115">
        <v>8</v>
      </c>
      <c r="Y156" s="115">
        <v>8</v>
      </c>
      <c r="Z156" s="115">
        <v>8</v>
      </c>
      <c r="AA156" s="115">
        <v>8</v>
      </c>
      <c r="AB156" s="115">
        <v>8</v>
      </c>
      <c r="AC156" s="133"/>
      <c r="AD156" s="133"/>
      <c r="AE156" s="115">
        <v>8</v>
      </c>
      <c r="AF156" s="115">
        <v>8</v>
      </c>
      <c r="AG156" s="115">
        <v>8</v>
      </c>
      <c r="AH156" s="115">
        <v>7</v>
      </c>
      <c r="AI156" s="113"/>
      <c r="AJ156" s="113"/>
      <c r="AK156" s="116">
        <f t="shared" si="238"/>
        <v>183</v>
      </c>
    </row>
    <row r="157">
      <c r="A157" s="108">
        <v>84</v>
      </c>
      <c r="B157" s="113" t="str">
        <f>VLOOKUP($A157,Сотрудники!$A$3:$L$1202,2,0)</f>
        <v xml:space="preserve">Сабиров Артур</v>
      </c>
      <c r="C157" s="113" t="str">
        <f>VLOOKUP($A157,Сотрудники!$A$3:$L$1202,8,0)</f>
        <v>Казань</v>
      </c>
      <c r="D157" s="115">
        <v>8</v>
      </c>
      <c r="E157" s="115">
        <v>8</v>
      </c>
      <c r="F157" s="115">
        <v>8</v>
      </c>
      <c r="G157" s="115">
        <v>8</v>
      </c>
      <c r="H157" s="133"/>
      <c r="I157" s="133"/>
      <c r="J157" s="115">
        <v>8</v>
      </c>
      <c r="K157" s="115">
        <v>8</v>
      </c>
      <c r="L157" s="115">
        <v>8</v>
      </c>
      <c r="M157" s="115">
        <v>8</v>
      </c>
      <c r="N157" s="115">
        <v>8</v>
      </c>
      <c r="O157" s="133"/>
      <c r="P157" s="133"/>
      <c r="Q157" s="115">
        <v>8</v>
      </c>
      <c r="R157" s="115">
        <v>8</v>
      </c>
      <c r="S157" s="115">
        <v>8</v>
      </c>
      <c r="T157" s="115">
        <v>8</v>
      </c>
      <c r="U157" s="115">
        <v>8</v>
      </c>
      <c r="V157" s="133"/>
      <c r="W157" s="133"/>
      <c r="X157" s="115">
        <v>8</v>
      </c>
      <c r="Y157" s="115">
        <v>8</v>
      </c>
      <c r="Z157" s="115">
        <v>8</v>
      </c>
      <c r="AA157" s="115">
        <v>8</v>
      </c>
      <c r="AB157" s="115">
        <v>8</v>
      </c>
      <c r="AC157" s="133"/>
      <c r="AD157" s="133"/>
      <c r="AE157" s="115">
        <v>8</v>
      </c>
      <c r="AF157" s="115">
        <v>8</v>
      </c>
      <c r="AG157" s="115">
        <v>8</v>
      </c>
      <c r="AH157" s="115">
        <v>7</v>
      </c>
      <c r="AI157" s="113"/>
      <c r="AJ157" s="113"/>
      <c r="AK157" s="116">
        <f t="shared" si="238"/>
        <v>183</v>
      </c>
    </row>
    <row r="158">
      <c r="A158" s="108">
        <v>85</v>
      </c>
      <c r="B158" s="113" t="str">
        <f>VLOOKUP($A158,Сотрудники!$A$3:$L$1202,2,0)</f>
        <v xml:space="preserve">Рудаков Сергей</v>
      </c>
      <c r="C158" s="113" t="str">
        <f>VLOOKUP($A158,Сотрудники!$A$3:$L$1202,8,0)</f>
        <v>Москва</v>
      </c>
      <c r="D158" s="115">
        <v>8</v>
      </c>
      <c r="E158" s="115">
        <v>8</v>
      </c>
      <c r="F158" s="115">
        <v>8</v>
      </c>
      <c r="G158" s="115">
        <v>8</v>
      </c>
      <c r="H158" s="133"/>
      <c r="I158" s="133"/>
      <c r="J158" s="115">
        <v>8</v>
      </c>
      <c r="K158" s="115">
        <v>8</v>
      </c>
      <c r="L158" s="115">
        <v>8</v>
      </c>
      <c r="M158" s="115">
        <v>8</v>
      </c>
      <c r="N158" s="115">
        <v>8</v>
      </c>
      <c r="O158" s="133"/>
      <c r="P158" s="133"/>
      <c r="Q158" s="115">
        <v>8</v>
      </c>
      <c r="R158" s="115">
        <v>8</v>
      </c>
      <c r="S158" s="115">
        <v>8</v>
      </c>
      <c r="T158" s="115">
        <v>8</v>
      </c>
      <c r="U158" s="115">
        <v>8</v>
      </c>
      <c r="V158" s="133"/>
      <c r="W158" s="133"/>
      <c r="X158" s="115">
        <v>8</v>
      </c>
      <c r="Y158" s="115">
        <v>8</v>
      </c>
      <c r="Z158" s="115">
        <v>8</v>
      </c>
      <c r="AA158" s="115">
        <v>8</v>
      </c>
      <c r="AB158" s="115">
        <v>8</v>
      </c>
      <c r="AC158" s="133"/>
      <c r="AD158" s="133"/>
      <c r="AE158" s="115">
        <v>8</v>
      </c>
      <c r="AF158" s="115">
        <v>8</v>
      </c>
      <c r="AG158" s="115">
        <v>8</v>
      </c>
      <c r="AH158" s="115">
        <v>7</v>
      </c>
      <c r="AI158" s="113"/>
      <c r="AJ158" s="113"/>
      <c r="AK158" s="116">
        <f t="shared" si="238"/>
        <v>183</v>
      </c>
    </row>
    <row r="159">
      <c r="A159" s="108">
        <v>86</v>
      </c>
      <c r="B159" s="113" t="str">
        <f>VLOOKUP($A159,Сотрудники!$A$3:$L$1202,2,0)</f>
        <v xml:space="preserve">Михеев Дмитрий</v>
      </c>
      <c r="C159" s="113" t="str">
        <f>VLOOKUP($A159,Сотрудники!$A$3:$L$1202,8,0)</f>
        <v>СПБ</v>
      </c>
      <c r="D159" s="115">
        <v>8</v>
      </c>
      <c r="E159" s="115">
        <v>8</v>
      </c>
      <c r="F159" s="115">
        <v>8</v>
      </c>
      <c r="G159" s="115">
        <v>8</v>
      </c>
      <c r="H159" s="133"/>
      <c r="I159" s="133"/>
      <c r="J159" s="115">
        <v>8</v>
      </c>
      <c r="K159" s="115">
        <v>8</v>
      </c>
      <c r="L159" s="115">
        <v>8</v>
      </c>
      <c r="M159" s="115">
        <v>8</v>
      </c>
      <c r="N159" s="115">
        <v>8</v>
      </c>
      <c r="O159" s="133"/>
      <c r="P159" s="133"/>
      <c r="Q159" s="115">
        <v>8</v>
      </c>
      <c r="R159" s="115">
        <v>8</v>
      </c>
      <c r="S159" s="115">
        <v>8</v>
      </c>
      <c r="T159" s="115">
        <v>8</v>
      </c>
      <c r="U159" s="115">
        <v>8</v>
      </c>
      <c r="V159" s="133"/>
      <c r="W159" s="133"/>
      <c r="X159" s="115">
        <v>8</v>
      </c>
      <c r="Y159" s="115">
        <v>8</v>
      </c>
      <c r="Z159" s="115">
        <v>8</v>
      </c>
      <c r="AA159" s="115">
        <v>8</v>
      </c>
      <c r="AB159" s="115">
        <v>8</v>
      </c>
      <c r="AC159" s="133"/>
      <c r="AD159" s="133"/>
      <c r="AE159" s="115">
        <v>8</v>
      </c>
      <c r="AF159" s="115">
        <v>8</v>
      </c>
      <c r="AG159" s="115">
        <v>8</v>
      </c>
      <c r="AH159" s="115">
        <v>7</v>
      </c>
      <c r="AI159" s="113"/>
      <c r="AJ159" s="113"/>
      <c r="AK159" s="116">
        <f t="shared" si="238"/>
        <v>183</v>
      </c>
    </row>
    <row r="160">
      <c r="A160" s="108">
        <v>87</v>
      </c>
      <c r="B160" s="113" t="str">
        <f>VLOOKUP($A160,Сотрудники!$A$3:$L$1202,2,0)</f>
        <v xml:space="preserve">Борисова Алёна</v>
      </c>
      <c r="C160" s="113" t="str">
        <f>VLOOKUP($A160,Сотрудники!$A$3:$L$1202,8,0)</f>
        <v>Екатеринбург</v>
      </c>
      <c r="D160" s="115">
        <v>8</v>
      </c>
      <c r="E160" s="115">
        <v>8</v>
      </c>
      <c r="F160" s="115">
        <v>8</v>
      </c>
      <c r="G160" s="115">
        <v>8</v>
      </c>
      <c r="H160" s="133"/>
      <c r="I160" s="133"/>
      <c r="J160" s="115">
        <v>8</v>
      </c>
      <c r="K160" s="115">
        <v>8</v>
      </c>
      <c r="L160" s="115">
        <v>8</v>
      </c>
      <c r="M160" s="115">
        <v>8</v>
      </c>
      <c r="N160" s="115">
        <v>8</v>
      </c>
      <c r="O160" s="133"/>
      <c r="P160" s="133"/>
      <c r="Q160" s="115">
        <v>8</v>
      </c>
      <c r="R160" s="115">
        <v>8</v>
      </c>
      <c r="S160" s="115">
        <v>8</v>
      </c>
      <c r="T160" s="115">
        <v>8</v>
      </c>
      <c r="U160" s="115">
        <v>8</v>
      </c>
      <c r="V160" s="133"/>
      <c r="W160" s="133"/>
      <c r="X160" s="115">
        <v>8</v>
      </c>
      <c r="Y160" s="115">
        <v>8</v>
      </c>
      <c r="Z160" s="115">
        <v>8</v>
      </c>
      <c r="AA160" s="115">
        <v>8</v>
      </c>
      <c r="AB160" s="115">
        <v>8</v>
      </c>
      <c r="AC160" s="133"/>
      <c r="AD160" s="133"/>
      <c r="AE160" s="115">
        <v>8</v>
      </c>
      <c r="AF160" s="115">
        <v>8</v>
      </c>
      <c r="AG160" s="115">
        <v>8</v>
      </c>
      <c r="AH160" s="115">
        <v>7</v>
      </c>
      <c r="AI160" s="113"/>
      <c r="AJ160" s="113"/>
      <c r="AK160" s="116">
        <f t="shared" si="238"/>
        <v>183</v>
      </c>
    </row>
    <row r="161">
      <c r="A161" s="108">
        <v>88</v>
      </c>
      <c r="B161" s="113" t="str">
        <f>VLOOKUP($A161,Сотрудники!$A$3:$L$1202,2,0)</f>
        <v xml:space="preserve">Коурова Мария</v>
      </c>
      <c r="C161" s="113" t="str">
        <f>VLOOKUP($A161,Сотрудники!$A$3:$L$1202,8,0)</f>
        <v>Екатеринбург</v>
      </c>
      <c r="D161" s="115">
        <v>8</v>
      </c>
      <c r="E161" s="115">
        <v>8</v>
      </c>
      <c r="F161" s="115">
        <v>8</v>
      </c>
      <c r="G161" s="115">
        <v>8</v>
      </c>
      <c r="H161" s="133"/>
      <c r="I161" s="133"/>
      <c r="J161" s="115">
        <v>8</v>
      </c>
      <c r="K161" s="115">
        <v>8</v>
      </c>
      <c r="L161" s="115">
        <v>8</v>
      </c>
      <c r="M161" s="115">
        <v>8</v>
      </c>
      <c r="N161" s="115">
        <v>8</v>
      </c>
      <c r="O161" s="133"/>
      <c r="P161" s="133"/>
      <c r="Q161" s="115">
        <v>8</v>
      </c>
      <c r="R161" s="115">
        <v>8</v>
      </c>
      <c r="S161" s="115">
        <v>8</v>
      </c>
      <c r="T161" s="115">
        <v>8</v>
      </c>
      <c r="U161" s="115">
        <v>8</v>
      </c>
      <c r="V161" s="133"/>
      <c r="W161" s="133"/>
      <c r="X161" s="115">
        <v>8</v>
      </c>
      <c r="Y161" s="115">
        <v>8</v>
      </c>
      <c r="Z161" s="115">
        <v>8</v>
      </c>
      <c r="AA161" s="115">
        <v>8</v>
      </c>
      <c r="AB161" s="115">
        <v>8</v>
      </c>
      <c r="AC161" s="133"/>
      <c r="AD161" s="133"/>
      <c r="AE161" s="115">
        <v>8</v>
      </c>
      <c r="AF161" s="115">
        <v>8</v>
      </c>
      <c r="AG161" s="115">
        <v>8</v>
      </c>
      <c r="AH161" s="115">
        <v>7</v>
      </c>
      <c r="AI161" s="113"/>
      <c r="AJ161" s="113"/>
      <c r="AK161" s="116">
        <f t="shared" si="238"/>
        <v>183</v>
      </c>
    </row>
    <row r="162">
      <c r="A162" s="108">
        <v>89</v>
      </c>
      <c r="B162" s="113" t="str">
        <f>VLOOKUP($A162,Сотрудники!$A$3:$L$1202,2,0)</f>
        <v xml:space="preserve">Рамазанов Виталий</v>
      </c>
      <c r="C162" s="113" t="str">
        <f>VLOOKUP($A162,Сотрудники!$A$3:$L$1202,8,0)</f>
        <v>Москва</v>
      </c>
      <c r="D162" s="115">
        <v>8</v>
      </c>
      <c r="E162" s="115">
        <v>8</v>
      </c>
      <c r="F162" s="115">
        <v>8</v>
      </c>
      <c r="G162" s="115">
        <v>8</v>
      </c>
      <c r="H162" s="133"/>
      <c r="I162" s="133"/>
      <c r="J162" s="115">
        <v>8</v>
      </c>
      <c r="K162" s="115">
        <v>8</v>
      </c>
      <c r="L162" s="115">
        <v>8</v>
      </c>
      <c r="M162" s="115">
        <v>8</v>
      </c>
      <c r="N162" s="115">
        <v>8</v>
      </c>
      <c r="O162" s="133"/>
      <c r="P162" s="133"/>
      <c r="Q162" s="115">
        <v>8</v>
      </c>
      <c r="R162" s="115">
        <v>8</v>
      </c>
      <c r="S162" s="115">
        <v>8</v>
      </c>
      <c r="T162" s="115">
        <v>8</v>
      </c>
      <c r="U162" s="115">
        <v>8</v>
      </c>
      <c r="V162" s="133"/>
      <c r="W162" s="133"/>
      <c r="X162" s="115">
        <v>8</v>
      </c>
      <c r="Y162" s="115">
        <v>8</v>
      </c>
      <c r="Z162" s="115">
        <v>8</v>
      </c>
      <c r="AA162" s="115">
        <v>8</v>
      </c>
      <c r="AB162" s="115">
        <v>8</v>
      </c>
      <c r="AC162" s="133"/>
      <c r="AD162" s="133"/>
      <c r="AE162" s="115">
        <v>8</v>
      </c>
      <c r="AF162" s="115">
        <v>8</v>
      </c>
      <c r="AG162" s="115">
        <v>8</v>
      </c>
      <c r="AH162" s="115">
        <v>7</v>
      </c>
      <c r="AI162" s="113"/>
      <c r="AJ162" s="113"/>
      <c r="AK162" s="116">
        <f t="shared" si="238"/>
        <v>183</v>
      </c>
    </row>
    <row r="163">
      <c r="A163" s="108">
        <v>90</v>
      </c>
      <c r="B163" s="113" t="str">
        <f>VLOOKUP($A163,Сотрудники!$A$3:$L$1202,2,0)</f>
        <v xml:space="preserve">Майорова Дарья</v>
      </c>
      <c r="C163" s="113" t="str">
        <f>VLOOKUP($A163,Сотрудники!$A$3:$L$1202,8,0)</f>
        <v>Ульяновск</v>
      </c>
      <c r="D163" s="115">
        <v>8</v>
      </c>
      <c r="E163" s="115">
        <v>8</v>
      </c>
      <c r="F163" s="115">
        <v>8</v>
      </c>
      <c r="G163" s="115">
        <v>8</v>
      </c>
      <c r="H163" s="133"/>
      <c r="I163" s="133"/>
      <c r="J163" s="115">
        <v>8</v>
      </c>
      <c r="K163" s="115">
        <v>8</v>
      </c>
      <c r="L163" s="115">
        <v>8</v>
      </c>
      <c r="M163" s="115">
        <v>8</v>
      </c>
      <c r="N163" s="115">
        <v>8</v>
      </c>
      <c r="O163" s="133"/>
      <c r="P163" s="133"/>
      <c r="Q163" s="115">
        <v>8</v>
      </c>
      <c r="R163" s="115">
        <v>8</v>
      </c>
      <c r="S163" s="115">
        <v>8</v>
      </c>
      <c r="T163" s="115">
        <v>8</v>
      </c>
      <c r="U163" s="115">
        <v>8</v>
      </c>
      <c r="V163" s="133"/>
      <c r="W163" s="133"/>
      <c r="X163" s="115">
        <v>8</v>
      </c>
      <c r="Y163" s="115">
        <v>8</v>
      </c>
      <c r="Z163" s="115">
        <v>8</v>
      </c>
      <c r="AA163" s="115">
        <v>8</v>
      </c>
      <c r="AB163" s="115">
        <v>8</v>
      </c>
      <c r="AC163" s="133"/>
      <c r="AD163" s="133"/>
      <c r="AE163" s="115">
        <v>8</v>
      </c>
      <c r="AF163" s="115">
        <v>8</v>
      </c>
      <c r="AG163" s="115">
        <v>8</v>
      </c>
      <c r="AH163" s="115">
        <v>7</v>
      </c>
      <c r="AI163" s="113"/>
      <c r="AJ163" s="113"/>
      <c r="AK163" s="116">
        <f t="shared" si="238"/>
        <v>183</v>
      </c>
    </row>
    <row r="164">
      <c r="A164" s="108">
        <v>91</v>
      </c>
      <c r="B164" s="113" t="str">
        <f>VLOOKUP($A164,Сотрудники!$A$3:$L$1202,2,0)</f>
        <v xml:space="preserve">Макаров Владимир</v>
      </c>
      <c r="C164" s="113" t="str">
        <f>VLOOKUP($A164,Сотрудники!$A$3:$L$1202,8,0)</f>
        <v>Екатеринбург</v>
      </c>
      <c r="D164" s="115"/>
      <c r="E164" s="115"/>
      <c r="F164" s="115"/>
      <c r="G164" s="115">
        <v>8</v>
      </c>
      <c r="H164" s="133"/>
      <c r="I164" s="133"/>
      <c r="J164" s="115">
        <v>8</v>
      </c>
      <c r="K164" s="115">
        <v>8</v>
      </c>
      <c r="L164" s="115">
        <v>8</v>
      </c>
      <c r="M164" s="115">
        <v>8</v>
      </c>
      <c r="N164" s="115">
        <v>8</v>
      </c>
      <c r="O164" s="133"/>
      <c r="P164" s="133"/>
      <c r="Q164" s="115">
        <v>8</v>
      </c>
      <c r="R164" s="115">
        <v>8</v>
      </c>
      <c r="S164" s="115">
        <v>8</v>
      </c>
      <c r="T164" s="115">
        <v>8</v>
      </c>
      <c r="U164" s="115">
        <v>8</v>
      </c>
      <c r="V164" s="133"/>
      <c r="W164" s="133"/>
      <c r="X164" s="115">
        <v>8</v>
      </c>
      <c r="Y164" s="115">
        <v>8</v>
      </c>
      <c r="Z164" s="115">
        <v>8</v>
      </c>
      <c r="AA164" s="115">
        <v>8</v>
      </c>
      <c r="AB164" s="115">
        <v>8</v>
      </c>
      <c r="AC164" s="133"/>
      <c r="AD164" s="133"/>
      <c r="AE164" s="115">
        <v>8</v>
      </c>
      <c r="AF164" s="115">
        <v>8</v>
      </c>
      <c r="AG164" s="115">
        <v>8</v>
      </c>
      <c r="AH164" s="115">
        <v>7</v>
      </c>
      <c r="AI164" s="113"/>
      <c r="AJ164" s="113"/>
      <c r="AK164" s="116">
        <f t="shared" si="238"/>
        <v>159</v>
      </c>
    </row>
    <row r="165">
      <c r="A165" s="108">
        <v>92</v>
      </c>
      <c r="B165" s="113" t="str">
        <f>VLOOKUP($A165,Сотрудники!$A$3:$L$1202,2,0)</f>
        <v xml:space="preserve">Митрофанов Кирилл</v>
      </c>
      <c r="C165" s="113" t="str">
        <f>VLOOKUP($A165,Сотрудники!$A$3:$L$1202,8,0)</f>
        <v>Рязань</v>
      </c>
      <c r="D165" s="115"/>
      <c r="E165" s="115"/>
      <c r="F165" s="115"/>
      <c r="G165" s="113"/>
      <c r="H165" s="133"/>
      <c r="I165" s="133"/>
      <c r="J165" s="115">
        <v>8</v>
      </c>
      <c r="K165" s="115">
        <v>8</v>
      </c>
      <c r="L165" s="115">
        <v>8</v>
      </c>
      <c r="M165" s="115">
        <v>8</v>
      </c>
      <c r="N165" s="115">
        <v>8</v>
      </c>
      <c r="O165" s="133"/>
      <c r="P165" s="133"/>
      <c r="Q165" s="115">
        <v>8</v>
      </c>
      <c r="R165" s="115">
        <v>8</v>
      </c>
      <c r="S165" s="115">
        <v>8</v>
      </c>
      <c r="T165" s="115">
        <v>8</v>
      </c>
      <c r="U165" s="115">
        <v>8</v>
      </c>
      <c r="V165" s="133"/>
      <c r="W165" s="133"/>
      <c r="X165" s="115">
        <v>8</v>
      </c>
      <c r="Y165" s="115">
        <v>8</v>
      </c>
      <c r="Z165" s="115">
        <v>8</v>
      </c>
      <c r="AA165" s="115">
        <v>8</v>
      </c>
      <c r="AB165" s="115">
        <v>8</v>
      </c>
      <c r="AC165" s="133"/>
      <c r="AD165" s="133"/>
      <c r="AE165" s="115">
        <v>8</v>
      </c>
      <c r="AF165" s="115">
        <v>8</v>
      </c>
      <c r="AG165" s="115">
        <v>8</v>
      </c>
      <c r="AH165" s="115">
        <v>7</v>
      </c>
      <c r="AI165" s="113"/>
      <c r="AJ165" s="113"/>
      <c r="AK165" s="116">
        <f t="shared" si="238"/>
        <v>151</v>
      </c>
    </row>
    <row r="166">
      <c r="A166" s="108">
        <v>93</v>
      </c>
      <c r="B166" s="113" t="str">
        <f>VLOOKUP($A166,Сотрудники!$A$3:$L$1202,2,0)</f>
        <v xml:space="preserve">Шурков Дмитрий</v>
      </c>
      <c r="C166" s="113" t="str">
        <f>VLOOKUP($A166,Сотрудники!$A$3:$L$1202,8,0)</f>
        <v>Калининград</v>
      </c>
      <c r="D166" s="115"/>
      <c r="E166" s="115"/>
      <c r="F166" s="115"/>
      <c r="G166" s="113"/>
      <c r="H166" s="133"/>
      <c r="I166" s="133"/>
      <c r="J166" s="115">
        <v>8</v>
      </c>
      <c r="K166" s="115">
        <v>8</v>
      </c>
      <c r="L166" s="115">
        <v>8</v>
      </c>
      <c r="M166" s="115">
        <v>8</v>
      </c>
      <c r="N166" s="115">
        <v>8</v>
      </c>
      <c r="O166" s="133"/>
      <c r="P166" s="133"/>
      <c r="Q166" s="115">
        <v>8</v>
      </c>
      <c r="R166" s="115">
        <v>8</v>
      </c>
      <c r="S166" s="115">
        <v>8</v>
      </c>
      <c r="T166" s="115">
        <v>8</v>
      </c>
      <c r="U166" s="115">
        <v>8</v>
      </c>
      <c r="V166" s="133"/>
      <c r="W166" s="133"/>
      <c r="X166" s="115">
        <v>8</v>
      </c>
      <c r="Y166" s="115">
        <v>8</v>
      </c>
      <c r="Z166" s="115">
        <v>8</v>
      </c>
      <c r="AA166" s="115">
        <v>8</v>
      </c>
      <c r="AB166" s="115">
        <v>8</v>
      </c>
      <c r="AC166" s="133"/>
      <c r="AD166" s="133"/>
      <c r="AE166" s="115">
        <v>8</v>
      </c>
      <c r="AF166" s="115">
        <v>8</v>
      </c>
      <c r="AG166" s="115">
        <v>8</v>
      </c>
      <c r="AH166" s="115">
        <v>7</v>
      </c>
      <c r="AI166" s="113"/>
      <c r="AJ166" s="113"/>
      <c r="AK166" s="116">
        <f t="shared" si="238"/>
        <v>151</v>
      </c>
    </row>
    <row r="167">
      <c r="A167" s="108">
        <v>94</v>
      </c>
      <c r="B167" s="113" t="str">
        <f>VLOOKUP($A167,Сотрудники!$A$3:$L$1202,2,0)</f>
        <v xml:space="preserve">Русев Дмитрий</v>
      </c>
      <c r="C167" s="113" t="str">
        <f>VLOOKUP($A167,Сотрудники!$A$3:$L$1202,8,0)</f>
        <v>Москва</v>
      </c>
      <c r="D167" s="115"/>
      <c r="E167" s="115"/>
      <c r="F167" s="115"/>
      <c r="G167" s="113"/>
      <c r="H167" s="133"/>
      <c r="I167" s="133"/>
      <c r="J167" s="115">
        <v>8</v>
      </c>
      <c r="K167" s="115">
        <v>8</v>
      </c>
      <c r="L167" s="115">
        <v>8</v>
      </c>
      <c r="M167" s="115">
        <v>8</v>
      </c>
      <c r="N167" s="115">
        <v>8</v>
      </c>
      <c r="O167" s="133"/>
      <c r="P167" s="133"/>
      <c r="Q167" s="115">
        <v>8</v>
      </c>
      <c r="R167" s="115">
        <v>8</v>
      </c>
      <c r="S167" s="115">
        <v>8</v>
      </c>
      <c r="T167" s="115">
        <v>8</v>
      </c>
      <c r="U167" s="115">
        <v>8</v>
      </c>
      <c r="V167" s="133"/>
      <c r="W167" s="133"/>
      <c r="X167" s="115">
        <v>8</v>
      </c>
      <c r="Y167" s="115">
        <v>8</v>
      </c>
      <c r="Z167" s="115">
        <v>8</v>
      </c>
      <c r="AA167" s="115">
        <v>8</v>
      </c>
      <c r="AB167" s="115">
        <v>8</v>
      </c>
      <c r="AC167" s="133"/>
      <c r="AD167" s="133"/>
      <c r="AE167" s="115">
        <v>8</v>
      </c>
      <c r="AF167" s="115">
        <v>8</v>
      </c>
      <c r="AG167" s="115">
        <v>8</v>
      </c>
      <c r="AH167" s="115">
        <v>7</v>
      </c>
      <c r="AI167" s="113"/>
      <c r="AJ167" s="113"/>
      <c r="AK167" s="116">
        <f t="shared" si="238"/>
        <v>151</v>
      </c>
    </row>
    <row r="168">
      <c r="A168" s="108">
        <v>95</v>
      </c>
      <c r="B168" s="113" t="str">
        <f>VLOOKUP($A168,Сотрудники!$A$3:$L$1202,2,0)</f>
        <v xml:space="preserve">Шутов Максим</v>
      </c>
      <c r="C168" s="113" t="str">
        <f>VLOOKUP($A168,Сотрудники!$A$3:$L$1202,8,0)</f>
        <v>Москва</v>
      </c>
      <c r="D168" s="115"/>
      <c r="E168" s="115"/>
      <c r="F168" s="115"/>
      <c r="G168" s="113"/>
      <c r="H168" s="133"/>
      <c r="I168" s="133"/>
      <c r="J168" s="113"/>
      <c r="K168" s="113"/>
      <c r="L168" s="115"/>
      <c r="M168" s="115"/>
      <c r="N168" s="115"/>
      <c r="O168" s="133"/>
      <c r="P168" s="133"/>
      <c r="Q168" s="115">
        <v>8</v>
      </c>
      <c r="R168" s="115">
        <v>8</v>
      </c>
      <c r="S168" s="115">
        <v>8</v>
      </c>
      <c r="T168" s="115">
        <v>8</v>
      </c>
      <c r="U168" s="115">
        <v>8</v>
      </c>
      <c r="V168" s="133"/>
      <c r="W168" s="133"/>
      <c r="X168" s="115">
        <v>8</v>
      </c>
      <c r="Y168" s="115">
        <v>8</v>
      </c>
      <c r="Z168" s="115">
        <v>8</v>
      </c>
      <c r="AA168" s="115">
        <v>8</v>
      </c>
      <c r="AB168" s="115">
        <v>8</v>
      </c>
      <c r="AC168" s="133"/>
      <c r="AD168" s="133"/>
      <c r="AE168" s="115">
        <v>8</v>
      </c>
      <c r="AF168" s="115">
        <v>8</v>
      </c>
      <c r="AG168" s="115">
        <v>8</v>
      </c>
      <c r="AH168" s="115">
        <v>7</v>
      </c>
      <c r="AI168" s="113"/>
      <c r="AJ168" s="113"/>
      <c r="AK168" s="116">
        <f t="shared" si="238"/>
        <v>111</v>
      </c>
    </row>
    <row r="169">
      <c r="A169" s="108">
        <v>96</v>
      </c>
      <c r="B169" s="113" t="str">
        <f>VLOOKUP($A169,Сотрудники!$A$3:$L$1202,2,0)</f>
        <v xml:space="preserve">Мелёхин Александр</v>
      </c>
      <c r="C169" s="113" t="str">
        <f>VLOOKUP($A169,Сотрудники!$A$3:$L$1202,8,0)</f>
        <v>Москва</v>
      </c>
      <c r="D169" s="115"/>
      <c r="E169" s="115"/>
      <c r="F169" s="115"/>
      <c r="G169" s="113"/>
      <c r="H169" s="133"/>
      <c r="I169" s="133"/>
      <c r="J169" s="113"/>
      <c r="K169" s="113"/>
      <c r="L169" s="115"/>
      <c r="M169" s="115"/>
      <c r="N169" s="115"/>
      <c r="O169" s="133"/>
      <c r="P169" s="133"/>
      <c r="Q169" s="113"/>
      <c r="R169" s="113"/>
      <c r="S169" s="115"/>
      <c r="T169" s="115"/>
      <c r="U169" s="115"/>
      <c r="V169" s="133"/>
      <c r="W169" s="133"/>
      <c r="X169" s="113"/>
      <c r="Y169" s="115"/>
      <c r="Z169" s="115">
        <v>8</v>
      </c>
      <c r="AA169" s="115">
        <v>8</v>
      </c>
      <c r="AB169" s="115">
        <v>8</v>
      </c>
      <c r="AC169" s="133"/>
      <c r="AD169" s="133"/>
      <c r="AE169" s="115">
        <v>8</v>
      </c>
      <c r="AF169" s="115">
        <v>8</v>
      </c>
      <c r="AG169" s="115">
        <v>8</v>
      </c>
      <c r="AH169" s="115">
        <v>7</v>
      </c>
      <c r="AI169" s="113"/>
      <c r="AJ169" s="113"/>
      <c r="AK169" s="116">
        <f t="shared" si="238"/>
        <v>55</v>
      </c>
    </row>
    <row r="170">
      <c r="A170" s="108">
        <v>97</v>
      </c>
      <c r="B170" s="113" t="str">
        <f>VLOOKUP($A170,Сотрудники!$A$3:$L$1202,2,0)</f>
        <v xml:space="preserve">Карев Андрей</v>
      </c>
      <c r="C170" s="113" t="str">
        <f>VLOOKUP($A170,Сотрудники!$A$3:$L$1202,8,0)</f>
        <v>СПБ</v>
      </c>
      <c r="D170" s="115"/>
      <c r="E170" s="115"/>
      <c r="F170" s="115"/>
      <c r="G170" s="113"/>
      <c r="H170" s="133"/>
      <c r="I170" s="133"/>
      <c r="J170" s="113"/>
      <c r="K170" s="113"/>
      <c r="L170" s="115"/>
      <c r="M170" s="115"/>
      <c r="N170" s="115"/>
      <c r="O170" s="133"/>
      <c r="P170" s="133"/>
      <c r="Q170" s="113"/>
      <c r="R170" s="113"/>
      <c r="S170" s="115"/>
      <c r="T170" s="115"/>
      <c r="U170" s="115"/>
      <c r="V170" s="133"/>
      <c r="W170" s="133"/>
      <c r="X170" s="113"/>
      <c r="Y170" s="113"/>
      <c r="Z170" s="115"/>
      <c r="AA170" s="115"/>
      <c r="AB170" s="115"/>
      <c r="AC170" s="133"/>
      <c r="AD170" s="133"/>
      <c r="AE170" s="115">
        <v>8</v>
      </c>
      <c r="AF170" s="115">
        <v>8</v>
      </c>
      <c r="AG170" s="115">
        <v>8</v>
      </c>
      <c r="AH170" s="115">
        <v>7</v>
      </c>
      <c r="AI170" s="113"/>
      <c r="AJ170" s="113"/>
      <c r="AK170" s="116">
        <f t="shared" si="238"/>
        <v>31</v>
      </c>
    </row>
    <row r="171">
      <c r="A171" s="108">
        <v>98</v>
      </c>
      <c r="B171" s="113" t="str">
        <f>VLOOKUP($A171,Сотрудники!$A$3:$L$1202,2,0)</f>
        <v xml:space="preserve">Новикова Анастасия</v>
      </c>
      <c r="C171" s="113" t="str">
        <f>VLOOKUP($A171,Сотрудники!$A$3:$L$1202,8,0)</f>
        <v>Москва</v>
      </c>
      <c r="D171" s="115"/>
      <c r="E171" s="115"/>
      <c r="F171" s="115"/>
      <c r="G171" s="113"/>
      <c r="H171" s="133"/>
      <c r="I171" s="133"/>
      <c r="J171" s="113"/>
      <c r="K171" s="113"/>
      <c r="L171" s="115"/>
      <c r="M171" s="115"/>
      <c r="N171" s="115"/>
      <c r="O171" s="133"/>
      <c r="P171" s="133"/>
      <c r="Q171" s="113"/>
      <c r="R171" s="113"/>
      <c r="S171" s="115"/>
      <c r="T171" s="115"/>
      <c r="U171" s="115"/>
      <c r="V171" s="133"/>
      <c r="W171" s="133"/>
      <c r="X171" s="113"/>
      <c r="Y171" s="113"/>
      <c r="Z171" s="115"/>
      <c r="AA171" s="115"/>
      <c r="AB171" s="115"/>
      <c r="AC171" s="133"/>
      <c r="AD171" s="133"/>
      <c r="AE171" s="115">
        <v>8</v>
      </c>
      <c r="AF171" s="115">
        <v>8</v>
      </c>
      <c r="AG171" s="115">
        <v>8</v>
      </c>
      <c r="AH171" s="115">
        <v>7</v>
      </c>
      <c r="AI171" s="113"/>
      <c r="AJ171" s="113"/>
      <c r="AK171" s="116">
        <f t="shared" si="238"/>
        <v>31</v>
      </c>
    </row>
    <row r="172">
      <c r="A172" s="108">
        <v>99</v>
      </c>
      <c r="B172" s="113" t="str">
        <f>VLOOKUP($A172,Сотрудники!$A$3:$L$1202,2,0)</f>
        <v xml:space="preserve">Борисова Елизавета</v>
      </c>
      <c r="C172" s="113" t="str">
        <f>VLOOKUP($A172,Сотрудники!$A$3:$L$1202,8,0)</f>
        <v>Екатеринбург</v>
      </c>
      <c r="D172" s="115"/>
      <c r="E172" s="115"/>
      <c r="F172" s="115"/>
      <c r="G172" s="113"/>
      <c r="H172" s="133"/>
      <c r="I172" s="133"/>
      <c r="J172" s="113"/>
      <c r="K172" s="113"/>
      <c r="L172" s="115"/>
      <c r="M172" s="115"/>
      <c r="N172" s="115"/>
      <c r="O172" s="133"/>
      <c r="P172" s="133"/>
      <c r="Q172" s="113"/>
      <c r="R172" s="113"/>
      <c r="S172" s="115"/>
      <c r="T172" s="115"/>
      <c r="U172" s="115"/>
      <c r="V172" s="133"/>
      <c r="W172" s="133"/>
      <c r="X172" s="113"/>
      <c r="Y172" s="113"/>
      <c r="Z172" s="115"/>
      <c r="AA172" s="115"/>
      <c r="AB172" s="115"/>
      <c r="AC172" s="133"/>
      <c r="AD172" s="133"/>
      <c r="AE172" s="115">
        <v>8</v>
      </c>
      <c r="AF172" s="115">
        <v>8</v>
      </c>
      <c r="AG172" s="115">
        <v>8</v>
      </c>
      <c r="AH172" s="115">
        <v>7</v>
      </c>
      <c r="AI172" s="113"/>
      <c r="AJ172" s="113"/>
      <c r="AK172" s="116">
        <f t="shared" si="238"/>
        <v>31</v>
      </c>
    </row>
    <row r="173">
      <c r="A173" s="108">
        <v>100</v>
      </c>
      <c r="B173" s="113" t="str">
        <f>VLOOKUP($A173,Сотрудники!$A$3:$L$1202,2,0)</f>
        <v xml:space="preserve">Любкина Анна</v>
      </c>
      <c r="C173" s="113" t="str">
        <f>VLOOKUP($A173,Сотрудники!$A$3:$L$1202,8,0)</f>
        <v>Москва</v>
      </c>
      <c r="D173" s="115"/>
      <c r="E173" s="115"/>
      <c r="F173" s="115"/>
      <c r="G173" s="113"/>
      <c r="H173" s="133"/>
      <c r="I173" s="133"/>
      <c r="J173" s="113"/>
      <c r="K173" s="113"/>
      <c r="L173" s="115"/>
      <c r="M173" s="115"/>
      <c r="N173" s="115"/>
      <c r="O173" s="133"/>
      <c r="P173" s="133"/>
      <c r="Q173" s="113"/>
      <c r="R173" s="113"/>
      <c r="S173" s="115"/>
      <c r="T173" s="115"/>
      <c r="U173" s="115"/>
      <c r="V173" s="133"/>
      <c r="W173" s="133"/>
      <c r="X173" s="113"/>
      <c r="Y173" s="113"/>
      <c r="Z173" s="115"/>
      <c r="AA173" s="115"/>
      <c r="AB173" s="115"/>
      <c r="AC173" s="133"/>
      <c r="AD173" s="133"/>
      <c r="AE173" s="115"/>
      <c r="AF173" s="115">
        <v>8</v>
      </c>
      <c r="AG173" s="115">
        <v>8</v>
      </c>
      <c r="AH173" s="115">
        <v>7</v>
      </c>
      <c r="AI173" s="113"/>
      <c r="AJ173" s="113"/>
      <c r="AK173" s="116">
        <f t="shared" si="238"/>
        <v>23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F5" activeCellId="0" sqref="F5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3.1992187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671</v>
      </c>
      <c r="D2" s="121" t="s">
        <v>650</v>
      </c>
      <c r="E2" s="121"/>
    </row>
    <row r="3" ht="16.199999999999999"/>
    <row r="4" ht="42.75">
      <c r="A4" s="134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135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Таблица256789101112131415161718[[#This Row],[Итого кол-во рабочих часов]]/8</f>
        <v>22.875</v>
      </c>
      <c r="G5" s="126"/>
      <c r="H5" s="126">
        <v>183</v>
      </c>
      <c r="I5" s="127" t="e">
        <f>VLOOKUP($A5,Сотрудники!$A$3:$L$1202,14,0)</f>
        <v>#REF!</v>
      </c>
      <c r="J5" s="128" t="e">
        <f t="shared" ref="J5:J65" si="239">I5/8</f>
        <v>#REF!</v>
      </c>
      <c r="K5" s="129" t="e">
        <f t="shared" ref="K5:K65" si="240">+H5*J5</f>
        <v>#REF!</v>
      </c>
    </row>
    <row r="6">
      <c r="A6" s="135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Таблица256789101112131415161718[[#This Row],[Итого кол-во рабочих часов]]/8</f>
        <v>22.875</v>
      </c>
      <c r="G6" s="126"/>
      <c r="H6" s="126">
        <v>183</v>
      </c>
      <c r="I6" s="127" t="e">
        <f>VLOOKUP($A6,Сотрудники!$A$3:$L$1202,14,0)</f>
        <v>#REF!</v>
      </c>
      <c r="J6" s="128" t="e">
        <f t="shared" si="239"/>
        <v>#REF!</v>
      </c>
      <c r="K6" s="129" t="e">
        <f t="shared" si="240"/>
        <v>#REF!</v>
      </c>
    </row>
    <row r="7">
      <c r="A7" s="135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Таблица256789101112131415161718[[#This Row],[Итого кол-во рабочих часов]]/8</f>
        <v>13</v>
      </c>
      <c r="G7" s="131">
        <v>14</v>
      </c>
      <c r="H7" s="126">
        <v>104</v>
      </c>
      <c r="I7" s="127" t="e">
        <f>VLOOKUP($A7,Сотрудники!$A$3:$L$1202,14,0)</f>
        <v>#REF!</v>
      </c>
      <c r="J7" s="128" t="e">
        <f t="shared" si="239"/>
        <v>#REF!</v>
      </c>
      <c r="K7" s="129" t="e">
        <f t="shared" si="240"/>
        <v>#REF!</v>
      </c>
    </row>
    <row r="8" ht="33">
      <c r="A8" s="135">
        <v>5</v>
      </c>
      <c r="B8" s="125" t="str">
        <f>VLOOKUP($A8,Сотрудники!$A$3:$L$1202,2,0)</f>
        <v xml:space="preserve">Яковлев Дмитрий</v>
      </c>
      <c r="C8" s="125" t="str">
        <f>VLOOKUP($A8,Сотрудники!$A$3:$L$1202,9,0)</f>
        <v xml:space="preserve">Кредиты наличными 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Таблица256789101112131415161718[[#This Row],[Итого кол-во рабочих часов]]/8</f>
        <v>22.875</v>
      </c>
      <c r="G8" s="131"/>
      <c r="H8" s="126">
        <v>183</v>
      </c>
      <c r="I8" s="127" t="e">
        <f>VLOOKUP($A8,Сотрудники!$A$3:$L$1202,14,0)</f>
        <v>#REF!</v>
      </c>
      <c r="J8" s="128" t="e">
        <f t="shared" si="239"/>
        <v>#REF!</v>
      </c>
      <c r="K8" s="132" t="e">
        <f t="shared" si="240"/>
        <v>#REF!</v>
      </c>
    </row>
    <row r="9" ht="33">
      <c r="A9" s="135">
        <v>8</v>
      </c>
      <c r="B9" s="125" t="str">
        <f>VLOOKUP($A9,Сотрудники!$A$3:$L$1202,2,0)</f>
        <v xml:space="preserve">Хохлова Крестина</v>
      </c>
      <c r="C9" s="125" t="str">
        <f>VLOOKUP($A9,Сотрудники!$A$3:$L$1202,9,0)</f>
        <v xml:space="preserve">Ресурсное планирование</v>
      </c>
      <c r="D9" s="125">
        <f>VLOOKUP($A9,Сотрудники!$A$3:$L$1202,10,0)</f>
        <v>0.14999999999999999</v>
      </c>
      <c r="E9" s="136">
        <f>VLOOKUP($A9,Сотрудники!$A$3:$L$1202,11,0)</f>
        <v>150000</v>
      </c>
      <c r="F9" s="126">
        <f>H9/8</f>
        <v>22.875</v>
      </c>
      <c r="G9" s="131"/>
      <c r="H9" s="131">
        <v>183</v>
      </c>
      <c r="I9" s="127" t="e">
        <f>VLOOKUP($A9,Сотрудники!$A$3:$L$1202,14,0)</f>
        <v>#REF!</v>
      </c>
      <c r="J9" s="128" t="e">
        <f t="shared" si="239"/>
        <v>#REF!</v>
      </c>
      <c r="K9" s="132" t="e">
        <f t="shared" si="240"/>
        <v>#REF!</v>
      </c>
    </row>
    <row r="10" ht="49.5">
      <c r="A10" s="135">
        <v>9</v>
      </c>
      <c r="B10" s="125" t="str">
        <f>VLOOKUP($A10,Сотрудники!$A$3:$L$1202,2,0)</f>
        <v xml:space="preserve">Пойш Виталий</v>
      </c>
      <c r="C10" s="125" t="str">
        <f>VLOOKUP($A10,Сотрудники!$A$3:$L$1202,9,0)</f>
        <v xml:space="preserve">Единое окно сотрудника ЕОС ФЛ</v>
      </c>
      <c r="D10" s="125">
        <f>VLOOKUP($A10,Сотрудники!$A$3:$L$1202,10,0)</f>
        <v>0</v>
      </c>
      <c r="E10" s="125">
        <f>VLOOKUP($A10,Сотрудники!$A$3:$L$1202,11,0)</f>
        <v>303500</v>
      </c>
      <c r="F10" s="126">
        <f t="shared" ref="F10:F73" si="241">H10/8</f>
        <v>23.875</v>
      </c>
      <c r="G10" s="131"/>
      <c r="H10" s="131">
        <v>191</v>
      </c>
      <c r="I10" s="127" t="e">
        <f>VLOOKUP($A10,Сотрудники!$A$3:$L$1202,14,0)</f>
        <v>#REF!</v>
      </c>
      <c r="J10" s="128" t="e">
        <f t="shared" si="239"/>
        <v>#REF!</v>
      </c>
      <c r="K10" s="132" t="e">
        <f t="shared" si="240"/>
        <v>#REF!</v>
      </c>
    </row>
    <row r="11">
      <c r="A11" s="135">
        <v>10</v>
      </c>
      <c r="B11" s="125" t="str">
        <f>VLOOKUP($A11,Сотрудники!$A$3:$L$1202,2,0)</f>
        <v xml:space="preserve">Офицеров Дмитрий</v>
      </c>
      <c r="C11" s="125" t="str">
        <f>VLOOKUP($A11,Сотрудники!$A$3:$L$1202,9,0)</f>
        <v>приземление</v>
      </c>
      <c r="D11" s="125">
        <f>VLOOKUP($A11,Сотрудники!$A$3:$L$1202,10,0)</f>
        <v>0</v>
      </c>
      <c r="E11" s="125">
        <f>VLOOKUP($A11,Сотрудники!$A$3:$L$1202,11,0)</f>
        <v>218400</v>
      </c>
      <c r="F11" s="126">
        <f t="shared" si="241"/>
        <v>22.875</v>
      </c>
      <c r="G11" s="131"/>
      <c r="H11" s="131">
        <v>183</v>
      </c>
      <c r="I11" s="127" t="e">
        <f>VLOOKUP($A11,Сотрудники!$A$3:$L$1202,14,0)</f>
        <v>#REF!</v>
      </c>
      <c r="J11" s="128" t="e">
        <f t="shared" si="239"/>
        <v>#REF!</v>
      </c>
      <c r="K11" s="132" t="e">
        <f t="shared" si="240"/>
        <v>#REF!</v>
      </c>
    </row>
    <row r="12" ht="49.5">
      <c r="A12" s="135">
        <v>11</v>
      </c>
      <c r="B12" s="125" t="str">
        <f>VLOOKUP($A12,Сотрудники!$A$3:$L$1202,2,0)</f>
        <v xml:space="preserve">Муштекенов Тимур</v>
      </c>
      <c r="C12" s="125" t="str">
        <f>VLOOKUP($A12,Сотрудники!$A$3:$L$1202,9,0)</f>
        <v xml:space="preserve">Loan Manager/ Кредитный конвейер</v>
      </c>
      <c r="D12" s="125">
        <f>VLOOKUP($A12,Сотрудники!$A$3:$L$1202,10,0)</f>
        <v>0</v>
      </c>
      <c r="E12" s="125">
        <f>VLOOKUP($A12,Сотрудники!$A$3:$L$1202,11,0)</f>
        <v>0</v>
      </c>
      <c r="F12" s="126">
        <f t="shared" si="241"/>
        <v>22.875</v>
      </c>
      <c r="G12" s="131"/>
      <c r="H12" s="131">
        <v>183</v>
      </c>
      <c r="I12" s="127" t="e">
        <f>VLOOKUP($A12,Сотрудники!$A$3:$L$1202,14,0)</f>
        <v>#REF!</v>
      </c>
      <c r="J12" s="128" t="e">
        <f t="shared" si="239"/>
        <v>#REF!</v>
      </c>
      <c r="K12" s="132" t="e">
        <f t="shared" si="240"/>
        <v>#REF!</v>
      </c>
    </row>
    <row r="13">
      <c r="A13" s="135">
        <v>13</v>
      </c>
      <c r="B13" s="125" t="str">
        <f>VLOOKUP($A13,Сотрудники!$A$3:$L$1202,2,0)</f>
        <v xml:space="preserve">Богданов Михаил</v>
      </c>
      <c r="C13" s="125" t="str">
        <f>VLOOKUP($A13,Сотрудники!$A$3:$L$1202,9,0)</f>
        <v xml:space="preserve">LM Риски</v>
      </c>
      <c r="D13" s="125">
        <f>VLOOKUP($A13,Сотрудники!$A$3:$L$1202,10,0)</f>
        <v>0</v>
      </c>
      <c r="E13" s="125">
        <f>VLOOKUP($A13,Сотрудники!$A$3:$L$1202,11,0)</f>
        <v>0</v>
      </c>
      <c r="F13" s="126">
        <f t="shared" si="241"/>
        <v>25.875</v>
      </c>
      <c r="G13" s="131"/>
      <c r="H13" s="131">
        <v>207</v>
      </c>
      <c r="I13" s="127" t="e">
        <f>VLOOKUP($A13,Сотрудники!$A$3:$L$1202,14,0)</f>
        <v>#REF!</v>
      </c>
      <c r="J13" s="128" t="e">
        <f t="shared" si="239"/>
        <v>#REF!</v>
      </c>
      <c r="K13" s="132" t="e">
        <f t="shared" si="240"/>
        <v>#REF!</v>
      </c>
    </row>
    <row r="14">
      <c r="A14" s="135">
        <v>14</v>
      </c>
      <c r="B14" s="125" t="str">
        <f>VLOOKUP($A14,Сотрудники!$A$3:$L$1202,2,0)</f>
        <v xml:space="preserve">Смирнова Екатерина</v>
      </c>
      <c r="C14" s="125" t="str">
        <f>VLOOKUP($A14,Сотрудники!$A$3:$L$1202,9,0)</f>
        <v>Tableau</v>
      </c>
      <c r="D14" s="125">
        <f>VLOOKUP($A14,Сотрудники!$A$3:$L$1202,10,0)</f>
        <v>0</v>
      </c>
      <c r="E14" s="125">
        <f>VLOOKUP($A14,Сотрудники!$A$3:$L$1202,11,0)</f>
        <v>0</v>
      </c>
      <c r="F14" s="126">
        <f t="shared" si="241"/>
        <v>14</v>
      </c>
      <c r="G14" s="131"/>
      <c r="H14" s="131">
        <v>112</v>
      </c>
      <c r="I14" s="127" t="e">
        <f>VLOOKUP($A14,Сотрудники!$A$3:$L$1202,14,0)</f>
        <v>#REF!</v>
      </c>
      <c r="J14" s="128" t="e">
        <f t="shared" si="239"/>
        <v>#REF!</v>
      </c>
      <c r="K14" s="132" t="e">
        <f t="shared" si="240"/>
        <v>#REF!</v>
      </c>
    </row>
    <row r="15" s="119" customFormat="1" ht="33">
      <c r="A15" s="135">
        <v>15</v>
      </c>
      <c r="B15" s="125" t="str">
        <f>VLOOKUP($A15,Сотрудники!$A$3:$L$1202,2,0)</f>
        <v xml:space="preserve">Герасимова Елизавета</v>
      </c>
      <c r="C15" s="125" t="str">
        <f>VLOOKUP($A15,Сотрудники!$A$3:$L$1202,9,0)</f>
        <v xml:space="preserve">Ресурсное планирование</v>
      </c>
      <c r="D15" s="125">
        <f>VLOOKUP($A15,Сотрудники!$A$3:$L$1202,10,0)</f>
        <v>0.14999999999999999</v>
      </c>
      <c r="E15" s="125">
        <f>VLOOKUP($A15,Сотрудники!$A$3:$L$1202,11,0)</f>
        <v>150000</v>
      </c>
      <c r="F15" s="126">
        <f t="shared" si="241"/>
        <v>22.875</v>
      </c>
      <c r="G15" s="131"/>
      <c r="H15" s="131">
        <v>183</v>
      </c>
      <c r="I15" s="127" t="e">
        <f>VLOOKUP($A15,Сотрудники!$A$3:$L$1202,14,0)</f>
        <v>#REF!</v>
      </c>
      <c r="J15" s="128" t="e">
        <f t="shared" si="239"/>
        <v>#REF!</v>
      </c>
      <c r="K15" s="132" t="e">
        <f t="shared" si="240"/>
        <v>#REF!</v>
      </c>
    </row>
    <row r="16" s="119" customFormat="1" ht="33">
      <c r="A16" s="135">
        <v>16</v>
      </c>
      <c r="B16" s="125" t="str">
        <f>VLOOKUP($A16,Сотрудники!$A$3:$L$1202,2,0)</f>
        <v xml:space="preserve">Абдуллаева Анжелика</v>
      </c>
      <c r="C16" s="125" t="str">
        <f>VLOOKUP($A16,Сотрудники!$A$3:$L$1202,9,0)</f>
        <v xml:space="preserve">Ресурсное планирование</v>
      </c>
      <c r="D16" s="125">
        <f>VLOOKUP($A16,Сотрудники!$A$3:$L$1202,10,0)</f>
        <v>0</v>
      </c>
      <c r="E16" s="125">
        <f>VLOOKUP($A16,Сотрудники!$A$3:$L$1202,11,0)</f>
        <v>0</v>
      </c>
      <c r="F16" s="126">
        <f t="shared" si="241"/>
        <v>22.875</v>
      </c>
      <c r="G16" s="131"/>
      <c r="H16" s="131">
        <v>183</v>
      </c>
      <c r="I16" s="127" t="e">
        <f>VLOOKUP($A16,Сотрудники!$A$3:$L$1202,14,0)</f>
        <v>#REF!</v>
      </c>
      <c r="J16" s="128" t="e">
        <f t="shared" si="239"/>
        <v>#REF!</v>
      </c>
      <c r="K16" s="132" t="e">
        <f t="shared" si="240"/>
        <v>#REF!</v>
      </c>
    </row>
    <row r="17" s="119" customFormat="1" ht="66">
      <c r="A17" s="135">
        <v>17</v>
      </c>
      <c r="B17" s="125" t="str">
        <f>VLOOKUP($A17,Сотрудники!$A$3:$L$1202,2,0)</f>
        <v xml:space="preserve">Наймушин Евгений</v>
      </c>
      <c r="C17" s="125" t="str">
        <f>VLOOKUP($A17,Сотрудники!$A$3:$L$1202,9,0)</f>
        <v xml:space="preserve">МАПЛ (Модуль автоматизации программ лояльности)</v>
      </c>
      <c r="D17" s="125">
        <f>VLOOKUP($A17,Сотрудники!$A$3:$L$1202,10,0)</f>
        <v>0</v>
      </c>
      <c r="E17" s="125">
        <f>VLOOKUP($A17,Сотрудники!$A$3:$L$1202,11,0)</f>
        <v>344900</v>
      </c>
      <c r="F17" s="126">
        <f t="shared" si="241"/>
        <v>18.875</v>
      </c>
      <c r="G17" s="131">
        <v>6</v>
      </c>
      <c r="H17" s="131">
        <v>151</v>
      </c>
      <c r="I17" s="127" t="e">
        <f>VLOOKUP($A17,Сотрудники!$A$3:$L$1202,14,0)</f>
        <v>#REF!</v>
      </c>
      <c r="J17" s="128" t="e">
        <f t="shared" si="239"/>
        <v>#REF!</v>
      </c>
      <c r="K17" s="132" t="e">
        <f t="shared" si="240"/>
        <v>#REF!</v>
      </c>
    </row>
    <row r="18" s="119" customFormat="1">
      <c r="A18" s="135">
        <v>19</v>
      </c>
      <c r="B18" s="125" t="str">
        <f>VLOOKUP($A18,Сотрудники!$A$3:$L$1202,2,0)</f>
        <v xml:space="preserve">Лопатин Максим</v>
      </c>
      <c r="C18" s="125">
        <f>VLOOKUP($A18,Сотрудники!$A$3:$L$1202,9,0)</f>
        <v>0</v>
      </c>
      <c r="D18" s="125">
        <f>VLOOKUP($A18,Сотрудники!$A$3:$L$1202,10,0)</f>
        <v>0</v>
      </c>
      <c r="E18" s="136">
        <f>VLOOKUP($A18,Сотрудники!$A$3:$L$1202,11,0)</f>
        <v>0</v>
      </c>
      <c r="F18" s="126">
        <f t="shared" si="241"/>
        <v>14</v>
      </c>
      <c r="G18" s="131">
        <v>11</v>
      </c>
      <c r="H18" s="131">
        <v>112</v>
      </c>
      <c r="I18" s="127" t="e">
        <f>VLOOKUP($A18,Сотрудники!$A$3:$L$1202,14,0)</f>
        <v>#REF!</v>
      </c>
      <c r="J18" s="128" t="e">
        <f t="shared" si="239"/>
        <v>#REF!</v>
      </c>
      <c r="K18" s="132" t="e">
        <f t="shared" si="240"/>
        <v>#REF!</v>
      </c>
    </row>
    <row r="19" s="119" customFormat="1">
      <c r="A19" s="135">
        <v>21</v>
      </c>
      <c r="B19" s="125" t="str">
        <f>VLOOKUP($A19,Сотрудники!$A$3:$L$1202,2,0)</f>
        <v xml:space="preserve">Шимберев Борис</v>
      </c>
      <c r="C19" s="125">
        <f>VLOOKUP($A19,Сотрудники!$A$3:$L$1202,9,0)</f>
        <v>0</v>
      </c>
      <c r="D19" s="125">
        <f>VLOOKUP($A19,Сотрудники!$A$3:$L$1202,10,0)</f>
        <v>0</v>
      </c>
      <c r="E19" s="125">
        <f>VLOOKUP($A19,Сотрудники!$A$3:$L$1202,11,0)</f>
        <v>0</v>
      </c>
      <c r="F19" s="126">
        <f t="shared" si="241"/>
        <v>22.875</v>
      </c>
      <c r="G19" s="131"/>
      <c r="H19" s="131">
        <v>183</v>
      </c>
      <c r="I19" s="127" t="e">
        <f>VLOOKUP($A19,Сотрудники!$A$3:$L$1202,14,0)</f>
        <v>#REF!</v>
      </c>
      <c r="J19" s="128" t="e">
        <f t="shared" si="239"/>
        <v>#REF!</v>
      </c>
      <c r="K19" s="132" t="e">
        <f t="shared" si="240"/>
        <v>#REF!</v>
      </c>
    </row>
    <row r="20" s="119" customFormat="1">
      <c r="A20" s="135">
        <v>22</v>
      </c>
      <c r="B20" s="125" t="str">
        <f>VLOOKUP($A20,Сотрудники!$A$3:$L$1202,2,0)</f>
        <v xml:space="preserve">Виштак Татьяна</v>
      </c>
      <c r="C20" s="125" t="str">
        <f>VLOOKUP($A20,Сотрудники!$A$3:$L$1202,9,0)</f>
        <v>приземление</v>
      </c>
      <c r="D20" s="125">
        <f>VLOOKUP($A20,Сотрудники!$A$3:$L$1202,10,0)</f>
        <v>0</v>
      </c>
      <c r="E20" s="125" t="str">
        <f>VLOOKUP($A20,Сотрудники!$A$3:$L$1202,11,0)</f>
        <v xml:space="preserve">310 400 </v>
      </c>
      <c r="F20" s="126">
        <f t="shared" si="241"/>
        <v>18</v>
      </c>
      <c r="G20" s="131">
        <v>5</v>
      </c>
      <c r="H20" s="131">
        <v>144</v>
      </c>
      <c r="I20" s="127" t="e">
        <f>VLOOKUP($A20,Сотрудники!$A$3:$L$1202,14,0)</f>
        <v>#REF!</v>
      </c>
      <c r="J20" s="128" t="e">
        <f t="shared" si="239"/>
        <v>#REF!</v>
      </c>
      <c r="K20" s="132" t="e">
        <f t="shared" si="240"/>
        <v>#REF!</v>
      </c>
    </row>
    <row r="21" s="119" customFormat="1">
      <c r="A21" s="135">
        <v>23</v>
      </c>
      <c r="B21" s="125" t="str">
        <f>VLOOKUP($A21,Сотрудники!$A$3:$L$1202,2,0)</f>
        <v xml:space="preserve">Путилов Александр</v>
      </c>
      <c r="C21" s="125">
        <f>VLOOKUP($A21,Сотрудники!$A$3:$L$1202,9,0)</f>
        <v>0</v>
      </c>
      <c r="D21" s="125">
        <f>VLOOKUP($A21,Сотрудники!$A$3:$L$1202,10,0)</f>
        <v>0</v>
      </c>
      <c r="E21" s="125">
        <f>VLOOKUP($A21,Сотрудники!$A$3:$L$1202,11,0)</f>
        <v>303500</v>
      </c>
      <c r="F21" s="126">
        <f t="shared" si="241"/>
        <v>21</v>
      </c>
      <c r="G21" s="131">
        <v>2</v>
      </c>
      <c r="H21" s="131">
        <v>168</v>
      </c>
      <c r="I21" s="127" t="e">
        <f>VLOOKUP($A21,Сотрудники!$A$3:$L$1202,14,0)</f>
        <v>#REF!</v>
      </c>
      <c r="J21" s="128" t="e">
        <f t="shared" si="239"/>
        <v>#REF!</v>
      </c>
      <c r="K21" s="132" t="e">
        <f t="shared" si="240"/>
        <v>#REF!</v>
      </c>
    </row>
    <row r="22" s="119" customFormat="1" ht="33">
      <c r="A22" s="135">
        <v>24</v>
      </c>
      <c r="B22" s="125" t="str">
        <f>VLOOKUP($A22,Сотрудники!$A$3:$L$1202,2,0)</f>
        <v xml:space="preserve">Цыганкова Анастасия</v>
      </c>
      <c r="C22" s="125" t="str">
        <f>VLOOKUP($A22,Сотрудники!$A$3:$L$1202,9,0)</f>
        <v xml:space="preserve">Ресурсное планирование</v>
      </c>
      <c r="D22" s="125">
        <f>VLOOKUP($A22,Сотрудники!$A$3:$L$1202,10,0)</f>
        <v>0.14999999999999999</v>
      </c>
      <c r="E22" s="125">
        <f>VLOOKUP($A22,Сотрудники!$A$3:$L$1202,11,0)</f>
        <v>150000</v>
      </c>
      <c r="F22" s="126">
        <f t="shared" si="241"/>
        <v>14</v>
      </c>
      <c r="G22" s="131">
        <v>11</v>
      </c>
      <c r="H22" s="131">
        <v>112</v>
      </c>
      <c r="I22" s="127" t="e">
        <f>VLOOKUP($A22,Сотрудники!$A$3:$L$1202,14,0)</f>
        <v>#REF!</v>
      </c>
      <c r="J22" s="128" t="e">
        <f t="shared" si="239"/>
        <v>#REF!</v>
      </c>
      <c r="K22" s="132" t="e">
        <f t="shared" si="240"/>
        <v>#REF!</v>
      </c>
    </row>
    <row r="23" s="119" customFormat="1">
      <c r="A23" s="135">
        <v>25</v>
      </c>
      <c r="B23" s="125" t="str">
        <f>VLOOKUP($A23,Сотрудники!$A$3:$L$1202,2,0)</f>
        <v xml:space="preserve">Беседин Игорь</v>
      </c>
      <c r="C23" s="125" t="str">
        <f>VLOOKUP($A23,Сотрудники!$A$3:$L$1202,9,0)</f>
        <v>приземление</v>
      </c>
      <c r="D23" s="125">
        <f>VLOOKUP($A23,Сотрудники!$A$3:$L$1202,10,0)</f>
        <v>0</v>
      </c>
      <c r="E23" s="125">
        <f>VLOOKUP($A23,Сотрудники!$A$3:$L$1202,11,0)</f>
        <v>310000</v>
      </c>
      <c r="F23" s="126">
        <f t="shared" si="241"/>
        <v>12.875</v>
      </c>
      <c r="G23" s="131">
        <v>14</v>
      </c>
      <c r="H23" s="131">
        <v>103</v>
      </c>
      <c r="I23" s="127" t="e">
        <f>VLOOKUP($A23,Сотрудники!$A$3:$L$1202,14,0)</f>
        <v>#REF!</v>
      </c>
      <c r="J23" s="128" t="e">
        <f t="shared" si="239"/>
        <v>#REF!</v>
      </c>
      <c r="K23" s="132" t="e">
        <f t="shared" si="240"/>
        <v>#REF!</v>
      </c>
    </row>
    <row r="24" s="119" customFormat="1" ht="33">
      <c r="A24" s="135">
        <v>26</v>
      </c>
      <c r="B24" s="125" t="str">
        <f>VLOOKUP($A24,Сотрудники!$A$3:$L$1202,2,0)</f>
        <v xml:space="preserve">Молчанов Роман</v>
      </c>
      <c r="C24" s="125" t="str">
        <f>VLOOKUP($A24,Сотрудники!$A$3:$L$1202,9,0)</f>
        <v xml:space="preserve">Кредиты наличными </v>
      </c>
      <c r="D24" s="125">
        <f>VLOOKUP($A24,Сотрудники!$A$3:$L$1202,10,0)</f>
        <v>0</v>
      </c>
      <c r="E24" s="125">
        <f>VLOOKUP($A24,Сотрудники!$A$3:$L$1202,11,0)</f>
        <v>300000</v>
      </c>
      <c r="F24" s="126">
        <f t="shared" si="241"/>
        <v>22.875</v>
      </c>
      <c r="G24" s="131"/>
      <c r="H24" s="131">
        <v>183</v>
      </c>
      <c r="I24" s="127" t="e">
        <f>VLOOKUP($A24,Сотрудники!$A$3:$L$1202,14,0)</f>
        <v>#REF!</v>
      </c>
      <c r="J24" s="128" t="e">
        <f t="shared" si="239"/>
        <v>#REF!</v>
      </c>
      <c r="K24" s="132" t="e">
        <f t="shared" si="240"/>
        <v>#REF!</v>
      </c>
    </row>
    <row r="25" s="119" customFormat="1">
      <c r="A25" s="135">
        <v>27</v>
      </c>
      <c r="B25" s="125" t="str">
        <f>VLOOKUP($A25,Сотрудники!$A$3:$L$1202,2,0)</f>
        <v xml:space="preserve">Пузанов Андрей</v>
      </c>
      <c r="C25" s="125">
        <f>VLOOKUP($A25,Сотрудники!$A$3:$L$1202,9,0)</f>
        <v>0</v>
      </c>
      <c r="D25" s="125">
        <f>VLOOKUP($A25,Сотрудники!$A$3:$L$1202,10,0)</f>
        <v>0</v>
      </c>
      <c r="E25" s="125">
        <f>VLOOKUP($A25,Сотрудники!$A$3:$L$1202,11,0)</f>
        <v>0</v>
      </c>
      <c r="F25" s="126">
        <f t="shared" si="241"/>
        <v>13</v>
      </c>
      <c r="G25" s="131">
        <v>14</v>
      </c>
      <c r="H25" s="131">
        <v>104</v>
      </c>
      <c r="I25" s="127" t="e">
        <f>VLOOKUP($A25,Сотрудники!$A$3:$L$1202,14,0)</f>
        <v>#REF!</v>
      </c>
      <c r="J25" s="128" t="e">
        <f t="shared" si="239"/>
        <v>#REF!</v>
      </c>
      <c r="K25" s="132" t="e">
        <f t="shared" si="240"/>
        <v>#REF!</v>
      </c>
    </row>
    <row r="26" s="119" customFormat="1" ht="66">
      <c r="A26" s="135">
        <v>28</v>
      </c>
      <c r="B26" s="125" t="str">
        <f>VLOOKUP($A26,Сотрудники!$A$3:$L$1202,2,0)</f>
        <v xml:space="preserve">Хотулев Дмитрий</v>
      </c>
      <c r="C26" s="125" t="str">
        <f>VLOOKUP($A26,Сотрудники!$A$3:$L$1202,9,0)</f>
        <v xml:space="preserve">Платежи юридических лиц (Малый и средний бизнес)</v>
      </c>
      <c r="D26" s="125">
        <f>VLOOKUP($A26,Сотрудники!$A$3:$L$1202,10,0)</f>
        <v>0</v>
      </c>
      <c r="E26" s="125">
        <f>VLOOKUP($A26,Сотрудники!$A$3:$L$1202,11,0)</f>
        <v>0</v>
      </c>
      <c r="F26" s="126">
        <f t="shared" si="241"/>
        <v>22.875</v>
      </c>
      <c r="G26" s="131"/>
      <c r="H26" s="131">
        <v>183</v>
      </c>
      <c r="I26" s="127" t="e">
        <f>VLOOKUP($A26,Сотрудники!$A$3:$L$1202,14,0)</f>
        <v>#REF!</v>
      </c>
      <c r="J26" s="128" t="e">
        <f t="shared" si="239"/>
        <v>#REF!</v>
      </c>
      <c r="K26" s="132" t="e">
        <f t="shared" si="240"/>
        <v>#REF!</v>
      </c>
    </row>
    <row r="27" s="119" customFormat="1">
      <c r="A27" s="135">
        <v>30</v>
      </c>
      <c r="B27" s="125" t="str">
        <f>VLOOKUP($A27,Сотрудники!$A$3:$L$1202,2,0)</f>
        <v xml:space="preserve">Тарасов Алексей</v>
      </c>
      <c r="C27" s="125">
        <f>VLOOKUP($A27,Сотрудники!$A$3:$L$1202,9,0)</f>
        <v>0</v>
      </c>
      <c r="D27" s="125">
        <f>VLOOKUP($A27,Сотрудники!$A$3:$L$1202,10,0)</f>
        <v>0</v>
      </c>
      <c r="E27" s="125">
        <f>VLOOKUP($A27,Сотрудники!$A$3:$L$1202,11,0)</f>
        <v>248000</v>
      </c>
      <c r="F27" s="126">
        <f t="shared" si="241"/>
        <v>22.875</v>
      </c>
      <c r="G27" s="131"/>
      <c r="H27" s="131">
        <v>183</v>
      </c>
      <c r="I27" s="127" t="e">
        <f>VLOOKUP($A27,Сотрудники!$A$3:$L$1202,14,0)</f>
        <v>#REF!</v>
      </c>
      <c r="J27" s="128" t="e">
        <f t="shared" si="239"/>
        <v>#REF!</v>
      </c>
      <c r="K27" s="132" t="e">
        <f t="shared" si="240"/>
        <v>#REF!</v>
      </c>
    </row>
    <row r="28" s="119" customFormat="1">
      <c r="A28" s="135">
        <v>31</v>
      </c>
      <c r="B28" s="125" t="str">
        <f>VLOOKUP($A28,Сотрудники!$A$3:$L$1202,2,0)</f>
        <v xml:space="preserve">Саринков Андрей</v>
      </c>
      <c r="C28" s="125">
        <f>VLOOKUP($A28,Сотрудники!$A$3:$L$1202,9,0)</f>
        <v>0</v>
      </c>
      <c r="D28" s="125">
        <f>VLOOKUP($A28,Сотрудники!$A$3:$L$1202,10,0)</f>
        <v>0</v>
      </c>
      <c r="E28" s="125">
        <f>VLOOKUP($A28,Сотрудники!$A$3:$L$1202,11,0)</f>
        <v>0</v>
      </c>
      <c r="F28" s="126">
        <f t="shared" si="241"/>
        <v>22.875</v>
      </c>
      <c r="G28" s="131"/>
      <c r="H28" s="131">
        <v>183</v>
      </c>
      <c r="I28" s="127" t="e">
        <f>VLOOKUP($A28,Сотрудники!$A$3:$L$1202,14,0)</f>
        <v>#REF!</v>
      </c>
      <c r="J28" s="128" t="e">
        <f t="shared" si="239"/>
        <v>#REF!</v>
      </c>
      <c r="K28" s="132" t="e">
        <f t="shared" si="240"/>
        <v>#REF!</v>
      </c>
    </row>
    <row r="29" s="119" customFormat="1">
      <c r="A29" s="135">
        <v>33</v>
      </c>
      <c r="B29" s="125" t="str">
        <f>VLOOKUP($A29,Сотрудники!$A$3:$L$1202,2,0)</f>
        <v xml:space="preserve">Киевский Сергей</v>
      </c>
      <c r="C29" s="125">
        <f>VLOOKUP($A29,Сотрудники!$A$3:$L$1202,9,0)</f>
        <v>0</v>
      </c>
      <c r="D29" s="125">
        <f>VLOOKUP($A29,Сотрудники!$A$3:$L$1202,10,0)</f>
        <v>0</v>
      </c>
      <c r="E29" s="125">
        <f>VLOOKUP($A29,Сотрудники!$A$3:$L$1202,11,0)</f>
        <v>0</v>
      </c>
      <c r="F29" s="126">
        <f t="shared" si="241"/>
        <v>22.875</v>
      </c>
      <c r="G29" s="131"/>
      <c r="H29" s="131">
        <v>183</v>
      </c>
      <c r="I29" s="127" t="e">
        <f>VLOOKUP($A29,Сотрудники!$A$3:$L$1202,14,0)</f>
        <v>#REF!</v>
      </c>
      <c r="J29" s="128" t="e">
        <f t="shared" si="239"/>
        <v>#REF!</v>
      </c>
      <c r="K29" s="132" t="e">
        <f t="shared" si="240"/>
        <v>#REF!</v>
      </c>
    </row>
    <row r="30" s="119" customFormat="1">
      <c r="A30" s="135">
        <v>35</v>
      </c>
      <c r="B30" s="125" t="str">
        <f>VLOOKUP($A30,Сотрудники!$A$3:$L$1202,2,0)</f>
        <v xml:space="preserve">Дмитриев Николай</v>
      </c>
      <c r="C30" s="125">
        <f>VLOOKUP($A30,Сотрудники!$A$3:$L$1202,9,0)</f>
        <v>0</v>
      </c>
      <c r="D30" s="125">
        <f>VLOOKUP($A30,Сотрудники!$A$3:$L$1202,10,0)</f>
        <v>0</v>
      </c>
      <c r="E30" s="125">
        <f>VLOOKUP($A30,Сотрудники!$A$3:$L$1202,11,0)</f>
        <v>0</v>
      </c>
      <c r="F30" s="126">
        <f t="shared" si="241"/>
        <v>22.875</v>
      </c>
      <c r="G30" s="131"/>
      <c r="H30" s="131">
        <v>183</v>
      </c>
      <c r="I30" s="127" t="e">
        <f>VLOOKUP($A30,Сотрудники!$A$3:$L$1202,14,0)</f>
        <v>#REF!</v>
      </c>
      <c r="J30" s="128" t="e">
        <f t="shared" si="239"/>
        <v>#REF!</v>
      </c>
      <c r="K30" s="132" t="e">
        <f t="shared" si="240"/>
        <v>#REF!</v>
      </c>
    </row>
    <row r="31" s="119" customFormat="1">
      <c r="A31" s="135">
        <v>36</v>
      </c>
      <c r="B31" s="125" t="str">
        <f>VLOOKUP($A31,Сотрудники!$A$3:$L$1202,2,0)</f>
        <v xml:space="preserve">Юркин Николай</v>
      </c>
      <c r="C31" s="125">
        <f>VLOOKUP($A31,Сотрудники!$A$3:$L$1202,9,0)</f>
        <v>0</v>
      </c>
      <c r="D31" s="125">
        <f>VLOOKUP($A31,Сотрудники!$A$3:$L$1202,10,0)</f>
        <v>0</v>
      </c>
      <c r="E31" s="125">
        <f>VLOOKUP($A31,Сотрудники!$A$3:$L$1202,11,0)</f>
        <v>0</v>
      </c>
      <c r="F31" s="126">
        <f t="shared" si="241"/>
        <v>19</v>
      </c>
      <c r="G31" s="131">
        <v>4</v>
      </c>
      <c r="H31" s="131">
        <v>152</v>
      </c>
      <c r="I31" s="127" t="e">
        <f>VLOOKUP($A31,Сотрудники!$A$3:$L$1202,14,0)</f>
        <v>#REF!</v>
      </c>
      <c r="J31" s="128" t="e">
        <f t="shared" si="239"/>
        <v>#REF!</v>
      </c>
      <c r="K31" s="132" t="e">
        <f t="shared" si="240"/>
        <v>#REF!</v>
      </c>
    </row>
    <row r="32" s="119" customFormat="1">
      <c r="A32" s="135">
        <v>37</v>
      </c>
      <c r="B32" s="125" t="str">
        <f>VLOOKUP($A32,Сотрудники!$A$3:$L$1202,2,0)</f>
        <v xml:space="preserve">Ионов Евгений</v>
      </c>
      <c r="C32" s="125">
        <f>VLOOKUP($A32,Сотрудники!$A$3:$L$1202,9,0)</f>
        <v>0</v>
      </c>
      <c r="D32" s="125">
        <f>VLOOKUP($A32,Сотрудники!$A$3:$L$1202,10,0)</f>
        <v>0</v>
      </c>
      <c r="E32" s="125">
        <f>VLOOKUP($A32,Сотрудники!$A$3:$L$1202,11,0)</f>
        <v>0</v>
      </c>
      <c r="F32" s="126">
        <f t="shared" si="241"/>
        <v>22.875</v>
      </c>
      <c r="G32" s="131">
        <v>2</v>
      </c>
      <c r="H32" s="131">
        <v>183</v>
      </c>
      <c r="I32" s="127" t="e">
        <f>VLOOKUP($A32,Сотрудники!$A$3:$L$1202,14,0)</f>
        <v>#REF!</v>
      </c>
      <c r="J32" s="128" t="e">
        <f t="shared" si="239"/>
        <v>#REF!</v>
      </c>
      <c r="K32" s="132" t="e">
        <f t="shared" si="240"/>
        <v>#REF!</v>
      </c>
    </row>
    <row r="33" s="119" customFormat="1">
      <c r="A33" s="137">
        <v>38</v>
      </c>
      <c r="B33" s="125" t="str">
        <f>VLOOKUP($A33,Сотрудники!$A$3:$L$1202,2,0)</f>
        <v xml:space="preserve">Передков Константин</v>
      </c>
      <c r="C33" s="125">
        <f>VLOOKUP($A33,Сотрудники!$A$3:$L$1202,9,0)</f>
        <v>0</v>
      </c>
      <c r="D33" s="125">
        <f>VLOOKUP($A33,Сотрудники!$A$3:$L$1202,10,0)</f>
        <v>0</v>
      </c>
      <c r="E33" s="125">
        <f>VLOOKUP($A33,Сотрудники!$A$3:$L$1202,11,0)</f>
        <v>253000</v>
      </c>
      <c r="F33" s="126">
        <f t="shared" si="241"/>
        <v>22.875</v>
      </c>
      <c r="G33" s="131"/>
      <c r="H33" s="131">
        <v>183</v>
      </c>
      <c r="I33" s="127" t="e">
        <f>VLOOKUP($A33,Сотрудники!$A$3:$L$1202,14,0)</f>
        <v>#REF!</v>
      </c>
      <c r="J33" s="128" t="e">
        <f t="shared" si="239"/>
        <v>#REF!</v>
      </c>
      <c r="K33" s="132" t="e">
        <f t="shared" si="240"/>
        <v>#REF!</v>
      </c>
    </row>
    <row r="34" s="119" customFormat="1">
      <c r="A34" s="137">
        <v>40</v>
      </c>
      <c r="B34" s="125" t="str">
        <f>VLOOKUP($A34,Сотрудники!$A$3:$L$1202,2,0)</f>
        <v xml:space="preserve">Томских Виталий</v>
      </c>
      <c r="C34" s="125">
        <f>VLOOKUP($A34,Сотрудники!$A$3:$L$1202,9,0)</f>
        <v>0</v>
      </c>
      <c r="D34" s="125">
        <f>VLOOKUP($A34,Сотрудники!$A$3:$L$1202,10,0)</f>
        <v>0</v>
      </c>
      <c r="E34" s="125">
        <f>VLOOKUP($A34,Сотрудники!$A$3:$L$1202,11,0)</f>
        <v>0</v>
      </c>
      <c r="F34" s="126">
        <f t="shared" si="241"/>
        <v>22.875</v>
      </c>
      <c r="G34" s="131"/>
      <c r="H34" s="131">
        <v>183</v>
      </c>
      <c r="I34" s="127" t="e">
        <f>VLOOKUP($A34,Сотрудники!$A$3:$L$1202,14,0)</f>
        <v>#REF!</v>
      </c>
      <c r="J34" s="128" t="e">
        <f t="shared" si="239"/>
        <v>#REF!</v>
      </c>
      <c r="K34" s="132" t="e">
        <f t="shared" si="240"/>
        <v>#REF!</v>
      </c>
    </row>
    <row r="35" s="119" customFormat="1">
      <c r="A35" s="137">
        <v>41</v>
      </c>
      <c r="B35" s="125" t="str">
        <f>VLOOKUP($A35,Сотрудники!$A$3:$L$1202,2,0)</f>
        <v xml:space="preserve">Новиков Роман</v>
      </c>
      <c r="C35" s="125">
        <f>VLOOKUP($A35,Сотрудники!$A$3:$L$1202,9,0)</f>
        <v>0</v>
      </c>
      <c r="D35" s="125">
        <f>VLOOKUP($A35,Сотрудники!$A$3:$L$1202,10,0)</f>
        <v>0</v>
      </c>
      <c r="E35" s="125">
        <f>VLOOKUP($A35,Сотрудники!$A$3:$L$1202,11,0)</f>
        <v>0</v>
      </c>
      <c r="F35" s="126">
        <f t="shared" si="241"/>
        <v>19</v>
      </c>
      <c r="G35" s="131">
        <v>4</v>
      </c>
      <c r="H35" s="131">
        <v>152</v>
      </c>
      <c r="I35" s="127" t="e">
        <f>VLOOKUP($A35,Сотрудники!$A$3:$L$1202,14,0)</f>
        <v>#REF!</v>
      </c>
      <c r="J35" s="128" t="e">
        <f t="shared" si="239"/>
        <v>#REF!</v>
      </c>
      <c r="K35" s="132" t="e">
        <f t="shared" si="240"/>
        <v>#REF!</v>
      </c>
    </row>
    <row r="36" s="119" customFormat="1">
      <c r="A36" s="103">
        <v>42</v>
      </c>
      <c r="B36" s="125" t="str">
        <f>VLOOKUP($A36,Сотрудники!$A$3:$L$1202,2,0)</f>
        <v xml:space="preserve">Газизова Вероника</v>
      </c>
      <c r="C36" s="125" t="str">
        <f>VLOOKUP($A36,Сотрудники!$A$3:$L$1202,9,0)</f>
        <v>приземление</v>
      </c>
      <c r="D36" s="125">
        <f>VLOOKUP($A36,Сотрудники!$A$3:$L$1202,10,0)</f>
        <v>0.14999999999999999</v>
      </c>
      <c r="E36" s="125">
        <f>VLOOKUP($A36,Сотрудники!$A$3:$L$1202,11,0)</f>
        <v>285000</v>
      </c>
      <c r="F36" s="126">
        <f t="shared" si="241"/>
        <v>22.875</v>
      </c>
      <c r="G36" s="131"/>
      <c r="H36" s="131">
        <v>183</v>
      </c>
      <c r="I36" s="127" t="e">
        <f>VLOOKUP($A36,Сотрудники!$A$3:$L$1202,14,0)</f>
        <v>#REF!</v>
      </c>
      <c r="J36" s="128" t="e">
        <f t="shared" si="239"/>
        <v>#REF!</v>
      </c>
      <c r="K36" s="132" t="e">
        <f t="shared" si="240"/>
        <v>#REF!</v>
      </c>
    </row>
    <row r="37" s="119" customFormat="1">
      <c r="A37" s="103">
        <v>43</v>
      </c>
      <c r="B37" s="125" t="str">
        <f>VLOOKUP($A37,Сотрудники!$A$3:$L$1202,2,0)</f>
        <v xml:space="preserve">Титова Наталия</v>
      </c>
      <c r="C37" s="125">
        <f>VLOOKUP($A37,Сотрудники!$A$3:$L$1202,9,0)</f>
        <v>0</v>
      </c>
      <c r="D37" s="125">
        <f>VLOOKUP($A37,Сотрудники!$A$3:$L$1202,10,0)</f>
        <v>0</v>
      </c>
      <c r="E37" s="125">
        <f>VLOOKUP($A37,Сотрудники!$A$3:$L$1202,11,0)</f>
        <v>0</v>
      </c>
      <c r="F37" s="126">
        <f t="shared" si="241"/>
        <v>22.875</v>
      </c>
      <c r="G37" s="131"/>
      <c r="H37" s="131">
        <v>183</v>
      </c>
      <c r="I37" s="127" t="e">
        <f>VLOOKUP($A37,Сотрудники!$A$3:$L$1202,14,0)</f>
        <v>#REF!</v>
      </c>
      <c r="J37" s="128" t="e">
        <f t="shared" si="239"/>
        <v>#REF!</v>
      </c>
      <c r="K37" s="132" t="e">
        <f t="shared" si="240"/>
        <v>#REF!</v>
      </c>
    </row>
    <row r="38" s="119" customFormat="1">
      <c r="A38" s="103">
        <v>44</v>
      </c>
      <c r="B38" s="125" t="str">
        <f>VLOOKUP($A38,Сотрудники!$A$3:$L$1202,2,0)</f>
        <v xml:space="preserve">Роман Иван</v>
      </c>
      <c r="C38" s="125">
        <f>VLOOKUP($A38,Сотрудники!$A$3:$L$1202,9,0)</f>
        <v>0</v>
      </c>
      <c r="D38" s="125">
        <f>VLOOKUP($A38,Сотрудники!$A$3:$L$1202,10,0)</f>
        <v>0</v>
      </c>
      <c r="E38" s="125">
        <f>VLOOKUP($A38,Сотрудники!$A$3:$L$1202,11,0)</f>
        <v>287400</v>
      </c>
      <c r="F38" s="126">
        <f t="shared" si="241"/>
        <v>22.875</v>
      </c>
      <c r="G38" s="131"/>
      <c r="H38" s="131">
        <v>183</v>
      </c>
      <c r="I38" s="127" t="e">
        <f>VLOOKUP($A38,Сотрудники!$A$3:$L$1202,14,0)</f>
        <v>#REF!</v>
      </c>
      <c r="J38" s="128" t="e">
        <f t="shared" si="239"/>
        <v>#REF!</v>
      </c>
      <c r="K38" s="132" t="e">
        <f t="shared" si="240"/>
        <v>#REF!</v>
      </c>
    </row>
    <row r="39" s="119" customFormat="1">
      <c r="A39" s="103">
        <v>45</v>
      </c>
      <c r="B39" s="125" t="str">
        <f>VLOOKUP($A39,Сотрудники!$A$3:$L$1202,2,0)</f>
        <v xml:space="preserve">Волошина Виктория</v>
      </c>
      <c r="C39" s="125">
        <f>VLOOKUP($A39,Сотрудники!$A$3:$L$1202,9,0)</f>
        <v>0</v>
      </c>
      <c r="D39" s="125">
        <f>VLOOKUP($A39,Сотрудники!$A$3:$L$1202,10,0)</f>
        <v>0</v>
      </c>
      <c r="E39" s="125">
        <f>VLOOKUP($A39,Сотрудники!$A$3:$L$1202,11,0)</f>
        <v>0</v>
      </c>
      <c r="F39" s="126">
        <f t="shared" si="241"/>
        <v>19</v>
      </c>
      <c r="G39" s="131">
        <v>4</v>
      </c>
      <c r="H39" s="131">
        <v>152</v>
      </c>
      <c r="I39" s="127" t="e">
        <f>VLOOKUP($A39,Сотрудники!$A$3:$L$1202,14,0)</f>
        <v>#REF!</v>
      </c>
      <c r="J39" s="128" t="e">
        <f t="shared" si="239"/>
        <v>#REF!</v>
      </c>
      <c r="K39" s="132" t="e">
        <f t="shared" si="240"/>
        <v>#REF!</v>
      </c>
    </row>
    <row r="40" s="119" customFormat="1">
      <c r="A40" s="103">
        <v>46</v>
      </c>
      <c r="B40" s="125" t="str">
        <f>VLOOKUP($A40,Сотрудники!$A$3:$L$1202,2,0)</f>
        <v xml:space="preserve">Мельников Александр</v>
      </c>
      <c r="C40" s="125">
        <f>VLOOKUP($A40,Сотрудники!$A$3:$L$1202,9,0)</f>
        <v>0</v>
      </c>
      <c r="D40" s="125">
        <f>VLOOKUP($A40,Сотрудники!$A$3:$L$1202,10,0)</f>
        <v>0</v>
      </c>
      <c r="E40" s="125">
        <f>VLOOKUP($A40,Сотрудники!$A$3:$L$1202,11,0)</f>
        <v>269000</v>
      </c>
      <c r="F40" s="126">
        <f t="shared" si="241"/>
        <v>16.875</v>
      </c>
      <c r="G40" s="131">
        <v>8</v>
      </c>
      <c r="H40" s="131">
        <v>135</v>
      </c>
      <c r="I40" s="127" t="e">
        <f>VLOOKUP($A40,Сотрудники!$A$3:$L$1202,14,0)</f>
        <v>#REF!</v>
      </c>
      <c r="J40" s="128" t="e">
        <f t="shared" si="239"/>
        <v>#REF!</v>
      </c>
      <c r="K40" s="132" t="e">
        <f t="shared" si="240"/>
        <v>#REF!</v>
      </c>
    </row>
    <row r="41" s="119" customFormat="1">
      <c r="A41" s="103">
        <v>48</v>
      </c>
      <c r="B41" s="125" t="str">
        <f>VLOOKUP($A41,Сотрудники!$A$3:$L$1202,2,0)</f>
        <v xml:space="preserve">Ромашкин Никита</v>
      </c>
      <c r="C41" s="125" t="str">
        <f>VLOOKUP($A41,Сотрудники!$A$3:$L$1202,9,0)</f>
        <v>приземление</v>
      </c>
      <c r="D41" s="125">
        <f>VLOOKUP($A41,Сотрудники!$A$3:$L$1202,10,0)</f>
        <v>0.14999999999999999</v>
      </c>
      <c r="E41" s="125">
        <f>VLOOKUP($A41,Сотрудники!$A$3:$L$1202,11,0)</f>
        <v>241500</v>
      </c>
      <c r="F41" s="126">
        <f t="shared" si="241"/>
        <v>22.875</v>
      </c>
      <c r="G41" s="131"/>
      <c r="H41" s="131">
        <v>183</v>
      </c>
      <c r="I41" s="127" t="e">
        <f>VLOOKUP($A41,Сотрудники!$A$3:$L$1202,14,0)</f>
        <v>#REF!</v>
      </c>
      <c r="J41" s="128" t="e">
        <f t="shared" si="239"/>
        <v>#REF!</v>
      </c>
      <c r="K41" s="132" t="e">
        <f t="shared" si="240"/>
        <v>#REF!</v>
      </c>
    </row>
    <row r="42" s="119" customFormat="1">
      <c r="A42" s="103">
        <v>50</v>
      </c>
      <c r="B42" s="125" t="str">
        <f>VLOOKUP($A42,Сотрудники!$A$3:$L$1202,2,0)</f>
        <v xml:space="preserve">Жарницкий Давид</v>
      </c>
      <c r="C42" s="125">
        <f>VLOOKUP($A42,Сотрудники!$A$3:$L$1202,9,0)</f>
        <v>0</v>
      </c>
      <c r="D42" s="125">
        <f>VLOOKUP($A42,Сотрудники!$A$3:$L$1202,10,0)</f>
        <v>0</v>
      </c>
      <c r="E42" s="125">
        <f>VLOOKUP($A42,Сотрудники!$A$3:$L$1202,11,0)</f>
        <v>0</v>
      </c>
      <c r="F42" s="126">
        <f t="shared" si="241"/>
        <v>23.875</v>
      </c>
      <c r="G42" s="131"/>
      <c r="H42" s="131">
        <v>191</v>
      </c>
      <c r="I42" s="127" t="e">
        <f>VLOOKUP($A42,Сотрудники!$A$3:$L$1202,14,0)</f>
        <v>#REF!</v>
      </c>
      <c r="J42" s="128" t="e">
        <f t="shared" si="239"/>
        <v>#REF!</v>
      </c>
      <c r="K42" s="132" t="e">
        <f t="shared" si="240"/>
        <v>#REF!</v>
      </c>
    </row>
    <row r="43" s="119" customFormat="1">
      <c r="A43" s="103">
        <v>51</v>
      </c>
      <c r="B43" s="125" t="str">
        <f>VLOOKUP($A43,Сотрудники!$A$3:$L$1202,2,0)</f>
        <v xml:space="preserve">Колмогорова Анна</v>
      </c>
      <c r="C43" s="125">
        <f>VLOOKUP($A43,Сотрудники!$A$3:$L$1202,9,0)</f>
        <v>0</v>
      </c>
      <c r="D43" s="125">
        <f>VLOOKUP($A43,Сотрудники!$A$3:$L$1202,10,0)</f>
        <v>0</v>
      </c>
      <c r="E43" s="125">
        <f>VLOOKUP($A43,Сотрудники!$A$3:$L$1202,11,0)</f>
        <v>0</v>
      </c>
      <c r="F43" s="126">
        <f t="shared" si="241"/>
        <v>22.875</v>
      </c>
      <c r="G43" s="131"/>
      <c r="H43" s="131">
        <v>183</v>
      </c>
      <c r="I43" s="127" t="e">
        <f>VLOOKUP($A43,Сотрудники!$A$3:$L$1202,14,0)</f>
        <v>#REF!</v>
      </c>
      <c r="J43" s="128" t="e">
        <f t="shared" si="239"/>
        <v>#REF!</v>
      </c>
      <c r="K43" s="132" t="e">
        <f t="shared" si="240"/>
        <v>#REF!</v>
      </c>
    </row>
    <row r="44" s="119" customFormat="1">
      <c r="A44" s="103">
        <v>53</v>
      </c>
      <c r="B44" s="125" t="str">
        <f>VLOOKUP($A44,Сотрудники!$A$3:$L$1202,2,0)</f>
        <v xml:space="preserve">Скаржинский Тимур</v>
      </c>
      <c r="C44" s="125">
        <f>VLOOKUP($A44,Сотрудники!$A$3:$L$1202,9,0)</f>
        <v>0</v>
      </c>
      <c r="D44" s="125">
        <f>VLOOKUP($A44,Сотрудники!$A$3:$L$1202,10,0)</f>
        <v>0</v>
      </c>
      <c r="E44" s="125">
        <f>VLOOKUP($A44,Сотрудники!$A$3:$L$1202,11,0)</f>
        <v>0</v>
      </c>
      <c r="F44" s="126">
        <f t="shared" si="241"/>
        <v>22.875</v>
      </c>
      <c r="G44" s="131"/>
      <c r="H44" s="131">
        <v>183</v>
      </c>
      <c r="I44" s="127" t="e">
        <f>VLOOKUP($A44,Сотрудники!$A$3:$L$1202,14,0)</f>
        <v>#REF!</v>
      </c>
      <c r="J44" s="128" t="e">
        <f t="shared" si="239"/>
        <v>#REF!</v>
      </c>
      <c r="K44" s="132" t="e">
        <f t="shared" si="240"/>
        <v>#REF!</v>
      </c>
    </row>
    <row r="45" s="119" customFormat="1">
      <c r="A45" s="103">
        <v>54</v>
      </c>
      <c r="B45" s="125" t="str">
        <f>VLOOKUP($A45,Сотрудники!$A$3:$L$1202,2,0)</f>
        <v xml:space="preserve">Закрацкий Станислав</v>
      </c>
      <c r="C45" s="125" t="str">
        <f>VLOOKUP($A45,Сотрудники!$A$3:$L$1202,9,0)</f>
        <v>приземление</v>
      </c>
      <c r="D45" s="125">
        <f>VLOOKUP($A45,Сотрудники!$A$3:$L$1202,10,0)</f>
        <v>0</v>
      </c>
      <c r="E45" s="125">
        <f>VLOOKUP($A45,Сотрудники!$A$3:$L$1202,11,0)</f>
        <v>0</v>
      </c>
      <c r="F45" s="126">
        <f t="shared" si="241"/>
        <v>22.875</v>
      </c>
      <c r="G45" s="131"/>
      <c r="H45" s="131">
        <v>183</v>
      </c>
      <c r="I45" s="127" t="e">
        <f>VLOOKUP($A45,Сотрудники!$A$3:$L$1202,14,0)</f>
        <v>#REF!</v>
      </c>
      <c r="J45" s="128" t="e">
        <f t="shared" si="239"/>
        <v>#REF!</v>
      </c>
      <c r="K45" s="132" t="e">
        <f t="shared" si="240"/>
        <v>#REF!</v>
      </c>
    </row>
    <row r="46" s="119" customFormat="1">
      <c r="A46" s="103">
        <v>55</v>
      </c>
      <c r="B46" s="125" t="str">
        <f>VLOOKUP($A46,Сотрудники!$A$3:$L$1202,2,0)</f>
        <v xml:space="preserve">Секисов Константин</v>
      </c>
      <c r="C46" s="125">
        <f>VLOOKUP($A46,Сотрудники!$A$3:$L$1202,9,0)</f>
        <v>0</v>
      </c>
      <c r="D46" s="125">
        <f>VLOOKUP($A46,Сотрудники!$A$3:$L$1202,10,0)</f>
        <v>0</v>
      </c>
      <c r="E46" s="125">
        <f>VLOOKUP($A46,Сотрудники!$A$3:$L$1202,11,0)</f>
        <v>0</v>
      </c>
      <c r="F46" s="126">
        <f t="shared" si="241"/>
        <v>22.875</v>
      </c>
      <c r="G46" s="131"/>
      <c r="H46" s="131">
        <v>183</v>
      </c>
      <c r="I46" s="127" t="e">
        <f>VLOOKUP($A46,Сотрудники!$A$3:$L$1202,14,0)</f>
        <v>#REF!</v>
      </c>
      <c r="J46" s="128" t="e">
        <f t="shared" si="239"/>
        <v>#REF!</v>
      </c>
      <c r="K46" s="132" t="e">
        <f t="shared" si="240"/>
        <v>#REF!</v>
      </c>
    </row>
    <row r="47" s="119" customFormat="1">
      <c r="A47" s="103">
        <v>56</v>
      </c>
      <c r="B47" s="125" t="str">
        <f>VLOOKUP($A47,Сотрудники!$A$3:$L$1202,2,0)</f>
        <v xml:space="preserve">Русинов Михаил</v>
      </c>
      <c r="C47" s="125">
        <f>VLOOKUP($A47,Сотрудники!$A$3:$L$1202,9,0)</f>
        <v>0</v>
      </c>
      <c r="D47" s="125">
        <f>VLOOKUP($A47,Сотрудники!$A$3:$L$1202,10,0)</f>
        <v>0</v>
      </c>
      <c r="E47" s="125">
        <f>VLOOKUP($A47,Сотрудники!$A$3:$L$1202,11,0)</f>
        <v>0</v>
      </c>
      <c r="F47" s="126">
        <f t="shared" si="241"/>
        <v>22.875</v>
      </c>
      <c r="G47" s="131"/>
      <c r="H47" s="131">
        <v>183</v>
      </c>
      <c r="I47" s="127" t="e">
        <f>VLOOKUP($A47,Сотрудники!$A$3:$L$1202,14,0)</f>
        <v>#REF!</v>
      </c>
      <c r="J47" s="128" t="e">
        <f t="shared" si="239"/>
        <v>#REF!</v>
      </c>
      <c r="K47" s="132" t="e">
        <f t="shared" si="240"/>
        <v>#REF!</v>
      </c>
    </row>
    <row r="48" s="119" customFormat="1">
      <c r="A48" s="103">
        <v>57</v>
      </c>
      <c r="B48" s="125" t="str">
        <f>VLOOKUP($A48,Сотрудники!$A$3:$L$1202,2,0)</f>
        <v xml:space="preserve">Кузякина Ирина</v>
      </c>
      <c r="C48" s="125" t="str">
        <f>VLOOKUP($A48,Сотрудники!$A$3:$L$1202,9,0)</f>
        <v>приземление</v>
      </c>
      <c r="D48" s="125">
        <f>VLOOKUP($A48,Сотрудники!$A$3:$L$1202,10,0)</f>
        <v>0</v>
      </c>
      <c r="E48" s="125">
        <f>VLOOKUP($A48,Сотрудники!$A$3:$L$1202,11,0)</f>
        <v>0</v>
      </c>
      <c r="F48" s="126">
        <f t="shared" si="241"/>
        <v>22.875</v>
      </c>
      <c r="G48" s="131"/>
      <c r="H48" s="131">
        <v>183</v>
      </c>
      <c r="I48" s="127" t="e">
        <f>VLOOKUP($A48,Сотрудники!$A$3:$L$1202,14,0)</f>
        <v>#REF!</v>
      </c>
      <c r="J48" s="128" t="e">
        <f t="shared" si="239"/>
        <v>#REF!</v>
      </c>
      <c r="K48" s="132" t="e">
        <f t="shared" si="240"/>
        <v>#REF!</v>
      </c>
    </row>
    <row r="49" s="119" customFormat="1">
      <c r="A49" s="103">
        <v>58</v>
      </c>
      <c r="B49" s="125" t="str">
        <f>VLOOKUP($A49,Сотрудники!$A$3:$L$1202,2,0)</f>
        <v xml:space="preserve">Нгуен Дмитрий</v>
      </c>
      <c r="C49" s="125">
        <f>VLOOKUP($A49,Сотрудники!$A$3:$L$1202,9,0)</f>
        <v>0</v>
      </c>
      <c r="D49" s="125">
        <f>VLOOKUP($A49,Сотрудники!$A$3:$L$1202,10,0)</f>
        <v>0</v>
      </c>
      <c r="E49" s="125">
        <f>VLOOKUP($A49,Сотрудники!$A$3:$L$1202,11,0)</f>
        <v>252900</v>
      </c>
      <c r="F49" s="126">
        <f t="shared" si="241"/>
        <v>22.875</v>
      </c>
      <c r="G49" s="131"/>
      <c r="H49" s="131">
        <v>183</v>
      </c>
      <c r="I49" s="127" t="e">
        <f>VLOOKUP($A49,Сотрудники!$A$3:$L$1202,14,0)</f>
        <v>#REF!</v>
      </c>
      <c r="J49" s="128" t="e">
        <f t="shared" si="239"/>
        <v>#REF!</v>
      </c>
      <c r="K49" s="132" t="e">
        <f t="shared" si="240"/>
        <v>#REF!</v>
      </c>
    </row>
    <row r="50" s="119" customFormat="1">
      <c r="A50" s="103">
        <v>59</v>
      </c>
      <c r="B50" s="125" t="str">
        <f>VLOOKUP($A50,Сотрудники!$A$3:$L$1202,2,0)</f>
        <v xml:space="preserve">Зырянов Николай</v>
      </c>
      <c r="C50" s="125" t="str">
        <f>VLOOKUP($A50,Сотрудники!$A$3:$L$1202,9,0)</f>
        <v xml:space="preserve">приземление </v>
      </c>
      <c r="D50" s="125">
        <f>VLOOKUP($A50,Сотрудники!$A$3:$L$1202,10,0)</f>
        <v>0.14999999999999999</v>
      </c>
      <c r="E50" s="125">
        <f>VLOOKUP($A50,Сотрудники!$A$3:$L$1202,11,0)</f>
        <v>149500</v>
      </c>
      <c r="F50" s="126">
        <f t="shared" si="241"/>
        <v>22.875</v>
      </c>
      <c r="G50" s="131"/>
      <c r="H50" s="131">
        <v>183</v>
      </c>
      <c r="I50" s="127" t="e">
        <f>VLOOKUP($A50,Сотрудники!$A$3:$L$1202,14,0)</f>
        <v>#REF!</v>
      </c>
      <c r="J50" s="128" t="e">
        <f t="shared" si="239"/>
        <v>#REF!</v>
      </c>
      <c r="K50" s="132" t="e">
        <f t="shared" si="240"/>
        <v>#REF!</v>
      </c>
    </row>
    <row r="51" s="119" customFormat="1">
      <c r="A51" s="103">
        <v>60</v>
      </c>
      <c r="B51" s="125" t="str">
        <f>VLOOKUP($A51,Сотрудники!$A$3:$L$1202,2,0)</f>
        <v xml:space="preserve">Гнусов Алексей</v>
      </c>
      <c r="C51" s="125">
        <f>VLOOKUP($A51,Сотрудники!$A$3:$L$1202,9,0)</f>
        <v>0</v>
      </c>
      <c r="D51" s="125">
        <f>VLOOKUP($A51,Сотрудники!$A$3:$L$1202,10,0)</f>
        <v>0</v>
      </c>
      <c r="E51" s="125">
        <f>VLOOKUP($A51,Сотрудники!$A$3:$L$1202,11,0)</f>
        <v>0</v>
      </c>
      <c r="F51" s="126">
        <f t="shared" si="241"/>
        <v>22.875</v>
      </c>
      <c r="G51" s="131"/>
      <c r="H51" s="131">
        <v>183</v>
      </c>
      <c r="I51" s="127" t="e">
        <f>VLOOKUP($A51,Сотрудники!$A$3:$L$1202,14,0)</f>
        <v>#REF!</v>
      </c>
      <c r="J51" s="128" t="e">
        <f t="shared" si="239"/>
        <v>#REF!</v>
      </c>
      <c r="K51" s="132" t="e">
        <f t="shared" si="240"/>
        <v>#REF!</v>
      </c>
    </row>
    <row r="52" s="119" customFormat="1">
      <c r="A52" s="103">
        <v>61</v>
      </c>
      <c r="B52" s="125" t="str">
        <f>VLOOKUP($A52,Сотрудники!$A$3:$L$1202,2,0)</f>
        <v xml:space="preserve">Ушаков Сергей</v>
      </c>
      <c r="C52" s="125" t="str">
        <f>VLOOKUP($A52,Сотрудники!$A$3:$L$1202,9,0)</f>
        <v xml:space="preserve">приземление </v>
      </c>
      <c r="D52" s="125">
        <f>VLOOKUP($A52,Сотрудники!$A$3:$L$1202,10,0)</f>
        <v>0.14999999999999999</v>
      </c>
      <c r="E52" s="125">
        <f>VLOOKUP($A52,Сотрудники!$A$3:$L$1202,11,0)</f>
        <v>344900</v>
      </c>
      <c r="F52" s="126">
        <f t="shared" si="241"/>
        <v>22.875</v>
      </c>
      <c r="G52" s="131"/>
      <c r="H52" s="131">
        <v>183</v>
      </c>
      <c r="I52" s="127" t="e">
        <f>VLOOKUP($A52,Сотрудники!$A$3:$L$1202,14,0)</f>
        <v>#REF!</v>
      </c>
      <c r="J52" s="128" t="e">
        <f t="shared" si="239"/>
        <v>#REF!</v>
      </c>
      <c r="K52" s="132" t="e">
        <f t="shared" si="240"/>
        <v>#REF!</v>
      </c>
    </row>
    <row r="53" s="119" customFormat="1">
      <c r="A53" s="103">
        <v>62</v>
      </c>
      <c r="B53" s="125" t="str">
        <f>VLOOKUP($A53,Сотрудники!$A$3:$L$1202,2,0)</f>
        <v xml:space="preserve">Горьков Алексей</v>
      </c>
      <c r="C53" s="125" t="str">
        <f>VLOOKUP($A53,Сотрудники!$A$3:$L$1202,9,0)</f>
        <v xml:space="preserve">приземление </v>
      </c>
      <c r="D53" s="125">
        <f>VLOOKUP($A53,Сотрудники!$A$3:$L$1202,10,0)</f>
        <v>0</v>
      </c>
      <c r="E53" s="125">
        <f>VLOOKUP($A53,Сотрудники!$A$3:$L$1202,11,0)</f>
        <v>252900</v>
      </c>
      <c r="F53" s="126">
        <f t="shared" si="241"/>
        <v>22.875</v>
      </c>
      <c r="G53" s="131"/>
      <c r="H53" s="131">
        <v>183</v>
      </c>
      <c r="I53" s="127" t="e">
        <f>VLOOKUP($A53,Сотрудники!$A$3:$L$1202,14,0)</f>
        <v>#REF!</v>
      </c>
      <c r="J53" s="128" t="e">
        <f t="shared" si="239"/>
        <v>#REF!</v>
      </c>
      <c r="K53" s="132" t="e">
        <f t="shared" si="240"/>
        <v>#REF!</v>
      </c>
    </row>
    <row r="54" s="119" customFormat="1">
      <c r="A54" s="103">
        <v>63</v>
      </c>
      <c r="B54" s="125" t="str">
        <f>VLOOKUP($A54,Сотрудники!$A$3:$L$1202,2,0)</f>
        <v xml:space="preserve">Ненякина Анастасия</v>
      </c>
      <c r="C54" s="125">
        <f>VLOOKUP($A54,Сотрудники!$A$3:$L$1202,9,0)</f>
        <v>0</v>
      </c>
      <c r="D54" s="125">
        <f>VLOOKUP($A54,Сотрудники!$A$3:$L$1202,10,0)</f>
        <v>0</v>
      </c>
      <c r="E54" s="125">
        <f>VLOOKUP($A54,Сотрудники!$A$3:$L$1202,11,0)</f>
        <v>138000</v>
      </c>
      <c r="F54" s="126">
        <f t="shared" si="241"/>
        <v>21.875</v>
      </c>
      <c r="G54" s="131">
        <v>1</v>
      </c>
      <c r="H54" s="131">
        <v>175</v>
      </c>
      <c r="I54" s="127" t="e">
        <f>VLOOKUP($A54,Сотрудники!$A$3:$L$1202,14,0)</f>
        <v>#REF!</v>
      </c>
      <c r="J54" s="128" t="e">
        <f t="shared" si="239"/>
        <v>#REF!</v>
      </c>
      <c r="K54" s="132" t="e">
        <f t="shared" si="240"/>
        <v>#REF!</v>
      </c>
    </row>
    <row r="55" s="119" customFormat="1">
      <c r="A55" s="103">
        <v>83</v>
      </c>
      <c r="B55" s="125" t="str">
        <f>VLOOKUP($A55,Сотрудники!$A$3:$L$1202,2,0)</f>
        <v xml:space="preserve">Жердева Екатерина</v>
      </c>
      <c r="C55" s="125">
        <f>VLOOKUP($A55,Сотрудники!$A$3:$L$1202,9,0)</f>
        <v>0</v>
      </c>
      <c r="D55" s="125">
        <f>VLOOKUP($A55,Сотрудники!$A$3:$L$1202,10,0)</f>
        <v>0</v>
      </c>
      <c r="E55" s="125"/>
      <c r="F55" s="126">
        <f t="shared" si="241"/>
        <v>22.875</v>
      </c>
      <c r="G55" s="131"/>
      <c r="H55" s="131">
        <v>183</v>
      </c>
      <c r="I55" s="127" t="e">
        <f>VLOOKUP($A55,Сотрудники!$A$3:$L$1202,14,0)</f>
        <v>#REF!</v>
      </c>
      <c r="J55" s="128" t="e">
        <f t="shared" si="239"/>
        <v>#REF!</v>
      </c>
      <c r="K55" s="132" t="e">
        <f t="shared" si="240"/>
        <v>#REF!</v>
      </c>
    </row>
    <row r="56" s="119" customFormat="1">
      <c r="A56" s="103">
        <v>64</v>
      </c>
      <c r="B56" s="125" t="str">
        <f>VLOOKUP($A56,Сотрудники!$A$3:$L$1202,2,0)</f>
        <v xml:space="preserve">Павлов Роман</v>
      </c>
      <c r="C56" s="125" t="str">
        <f>VLOOKUP($A56,Сотрудники!$A$3:$L$1202,9,0)</f>
        <v>приземление</v>
      </c>
      <c r="D56" s="125">
        <f>VLOOKUP($A56,Сотрудники!$A$3:$L$1202,10,0)</f>
        <v>0</v>
      </c>
      <c r="E56" s="125">
        <f>VLOOKUP($A56,Сотрудники!$A$3:$L$1202,11,0)</f>
        <v>0</v>
      </c>
      <c r="F56" s="126">
        <f t="shared" si="241"/>
        <v>22.875</v>
      </c>
      <c r="G56" s="131"/>
      <c r="H56" s="131">
        <v>183</v>
      </c>
      <c r="I56" s="127" t="e">
        <f>VLOOKUP($A56,Сотрудники!$A$3:$L$1202,14,0)</f>
        <v>#REF!</v>
      </c>
      <c r="J56" s="128" t="e">
        <f t="shared" si="239"/>
        <v>#REF!</v>
      </c>
      <c r="K56" s="132" t="e">
        <f t="shared" si="240"/>
        <v>#REF!</v>
      </c>
    </row>
    <row r="57" s="119" customFormat="1">
      <c r="A57" s="103">
        <v>66</v>
      </c>
      <c r="B57" s="125" t="str">
        <f>VLOOKUP($A57,Сотрудники!$A$3:$L$1202,2,0)</f>
        <v xml:space="preserve">Лукьянов Станислав</v>
      </c>
      <c r="C57" s="125">
        <f>VLOOKUP($A57,Сотрудники!$A$3:$L$1202,9,0)</f>
        <v>0</v>
      </c>
      <c r="D57" s="125">
        <f>VLOOKUP($A57,Сотрудники!$A$3:$L$1202,10,0)</f>
        <v>0</v>
      </c>
      <c r="E57" s="125">
        <f>VLOOKUP($A57,Сотрудники!$A$3:$L$1202,11,0)</f>
        <v>0</v>
      </c>
      <c r="F57" s="126">
        <f t="shared" si="241"/>
        <v>12</v>
      </c>
      <c r="G57" s="131"/>
      <c r="H57" s="131">
        <v>96</v>
      </c>
      <c r="I57" s="127" t="e">
        <f>VLOOKUP($A57,Сотрудники!$A$3:$L$1202,14,0)</f>
        <v>#REF!</v>
      </c>
      <c r="J57" s="128" t="e">
        <f t="shared" si="239"/>
        <v>#REF!</v>
      </c>
      <c r="K57" s="132" t="e">
        <f t="shared" si="240"/>
        <v>#REF!</v>
      </c>
    </row>
    <row r="58" s="119" customFormat="1">
      <c r="A58" s="103">
        <v>67</v>
      </c>
      <c r="B58" s="125" t="str">
        <f>VLOOKUP($A58,Сотрудники!$A$3:$L$1202,2,0)</f>
        <v xml:space="preserve">Киле Егор</v>
      </c>
      <c r="C58" s="125">
        <f>VLOOKUP($A58,Сотрудники!$A$3:$L$1202,9,0)</f>
        <v>0</v>
      </c>
      <c r="D58" s="125">
        <f>VLOOKUP($A58,Сотрудники!$A$3:$L$1202,10,0)</f>
        <v>0</v>
      </c>
      <c r="E58" s="125">
        <f>VLOOKUP($A58,Сотрудники!$A$3:$L$1202,11,0)</f>
        <v>0</v>
      </c>
      <c r="F58" s="126">
        <f t="shared" si="241"/>
        <v>22.875</v>
      </c>
      <c r="G58" s="131"/>
      <c r="H58" s="131">
        <v>183</v>
      </c>
      <c r="I58" s="127" t="e">
        <f>VLOOKUP($A58,Сотрудники!$A$3:$L$1202,14,0)</f>
        <v>#REF!</v>
      </c>
      <c r="J58" s="128" t="e">
        <f t="shared" si="239"/>
        <v>#REF!</v>
      </c>
      <c r="K58" s="132" t="e">
        <f t="shared" si="240"/>
        <v>#REF!</v>
      </c>
    </row>
    <row r="59" s="119" customFormat="1">
      <c r="A59" s="103">
        <v>69</v>
      </c>
      <c r="B59" s="125" t="str">
        <f>VLOOKUP($A59,Сотрудники!$A$3:$L$1202,2,0)</f>
        <v xml:space="preserve">Егоров Валерий</v>
      </c>
      <c r="C59" s="125">
        <f>VLOOKUP($A59,Сотрудники!$A$3:$L$1202,9,0)</f>
        <v>0</v>
      </c>
      <c r="D59" s="125">
        <f>VLOOKUP($A59,Сотрудники!$A$3:$L$1202,10,0)</f>
        <v>0</v>
      </c>
      <c r="E59" s="125">
        <f>VLOOKUP($A59,Сотрудники!$A$3:$L$1202,11,0)</f>
        <v>149500</v>
      </c>
      <c r="F59" s="126">
        <f t="shared" si="241"/>
        <v>22.875</v>
      </c>
      <c r="G59" s="131"/>
      <c r="H59" s="131">
        <v>183</v>
      </c>
      <c r="I59" s="127" t="e">
        <f>VLOOKUP($A59,Сотрудники!$A$3:$L$1202,14,0)</f>
        <v>#REF!</v>
      </c>
      <c r="J59" s="128" t="e">
        <f t="shared" si="239"/>
        <v>#REF!</v>
      </c>
      <c r="K59" s="132" t="e">
        <f t="shared" si="240"/>
        <v>#REF!</v>
      </c>
    </row>
    <row r="60" s="119" customFormat="1">
      <c r="A60" s="103">
        <v>70</v>
      </c>
      <c r="B60" s="125" t="str">
        <f>VLOOKUP($A60,Сотрудники!$A$3:$L$1202,2,0)</f>
        <v xml:space="preserve">Балагушкин Артем</v>
      </c>
      <c r="C60" s="125">
        <f>VLOOKUP($A60,Сотрудники!$A$3:$L$1202,9,0)</f>
        <v>0</v>
      </c>
      <c r="D60" s="125">
        <f>VLOOKUP($A60,Сотрудники!$A$3:$L$1202,10,0)</f>
        <v>0</v>
      </c>
      <c r="E60" s="125">
        <f>VLOOKUP($A60,Сотрудники!$A$3:$L$1202,11,0)</f>
        <v>0</v>
      </c>
      <c r="F60" s="126">
        <f t="shared" si="241"/>
        <v>22.875</v>
      </c>
      <c r="G60" s="131"/>
      <c r="H60" s="131">
        <v>183</v>
      </c>
      <c r="I60" s="127" t="e">
        <f>VLOOKUP($A60,Сотрудники!$A$3:$L$1202,14,0)</f>
        <v>#REF!</v>
      </c>
      <c r="J60" s="128" t="e">
        <f t="shared" si="239"/>
        <v>#REF!</v>
      </c>
      <c r="K60" s="132" t="e">
        <f t="shared" si="240"/>
        <v>#REF!</v>
      </c>
    </row>
    <row r="61" s="119" customFormat="1">
      <c r="A61" s="103">
        <v>71</v>
      </c>
      <c r="B61" s="125" t="str">
        <f>VLOOKUP($A61,Сотрудники!$A$3:$L$1202,2,0)</f>
        <v xml:space="preserve">Чермашенцев Илья</v>
      </c>
      <c r="C61" s="125">
        <f>VLOOKUP($A61,Сотрудники!$A$3:$L$1202,9,0)</f>
        <v>0</v>
      </c>
      <c r="D61" s="125">
        <f>VLOOKUP($A61,Сотрудники!$A$3:$L$1202,10,0)</f>
        <v>0</v>
      </c>
      <c r="E61" s="125">
        <f>VLOOKUP($A61,Сотрудники!$A$3:$L$1202,11,0)</f>
        <v>425300</v>
      </c>
      <c r="F61" s="126">
        <f t="shared" si="241"/>
        <v>22.875</v>
      </c>
      <c r="G61" s="131"/>
      <c r="H61" s="131">
        <v>183</v>
      </c>
      <c r="I61" s="127" t="e">
        <f>VLOOKUP($A61,Сотрудники!$A$3:$L$1202,14,0)</f>
        <v>#REF!</v>
      </c>
      <c r="J61" s="128" t="e">
        <f t="shared" si="239"/>
        <v>#REF!</v>
      </c>
      <c r="K61" s="132" t="e">
        <f t="shared" si="240"/>
        <v>#REF!</v>
      </c>
    </row>
    <row r="62" s="119" customFormat="1">
      <c r="A62" s="103">
        <v>73</v>
      </c>
      <c r="B62" s="125" t="str">
        <f>VLOOKUP($A62,Сотрудники!$A$3:$L$1202,2,0)</f>
        <v xml:space="preserve">Шарапов Артем</v>
      </c>
      <c r="C62" s="125">
        <f>VLOOKUP($A62,Сотрудники!$A$3:$L$1202,9,0)</f>
        <v>0</v>
      </c>
      <c r="D62" s="125">
        <f>VLOOKUP($A62,Сотрудники!$A$3:$L$1202,10,0)</f>
        <v>0</v>
      </c>
      <c r="E62" s="125">
        <f>VLOOKUP($A62,Сотрудники!$A$3:$L$1202,11,0)</f>
        <v>0</v>
      </c>
      <c r="F62" s="126">
        <f t="shared" si="241"/>
        <v>22.875</v>
      </c>
      <c r="G62" s="131"/>
      <c r="H62" s="131">
        <v>183</v>
      </c>
      <c r="I62" s="127" t="e">
        <f>VLOOKUP($A62,Сотрудники!$A$3:$L$1202,14,0)</f>
        <v>#REF!</v>
      </c>
      <c r="J62" s="128" t="e">
        <f t="shared" si="239"/>
        <v>#REF!</v>
      </c>
      <c r="K62" s="132" t="e">
        <f t="shared" si="240"/>
        <v>#REF!</v>
      </c>
    </row>
    <row r="63" s="119" customFormat="1">
      <c r="A63" s="103">
        <v>74</v>
      </c>
      <c r="B63" s="125" t="str">
        <f>VLOOKUP($A63,Сотрудники!$A$3:$L$1202,2,0)</f>
        <v xml:space="preserve">Родионов Всеволод</v>
      </c>
      <c r="C63" s="125">
        <f>VLOOKUP($A63,Сотрудники!$A$3:$L$1202,9,0)</f>
        <v>0</v>
      </c>
      <c r="D63" s="125">
        <f>VLOOKUP($A63,Сотрудники!$A$3:$L$1202,10,0)</f>
        <v>0</v>
      </c>
      <c r="E63" s="125">
        <f>VLOOKUP($A63,Сотрудники!$A$3:$L$1202,11,0)</f>
        <v>0</v>
      </c>
      <c r="F63" s="126">
        <f t="shared" si="241"/>
        <v>22.875</v>
      </c>
      <c r="G63" s="131"/>
      <c r="H63" s="131">
        <v>183</v>
      </c>
      <c r="I63" s="127" t="e">
        <f>VLOOKUP($A63,Сотрудники!$A$3:$L$1202,14,0)</f>
        <v>#REF!</v>
      </c>
      <c r="J63" s="128" t="e">
        <f t="shared" si="239"/>
        <v>#REF!</v>
      </c>
      <c r="K63" s="132" t="e">
        <f t="shared" si="240"/>
        <v>#REF!</v>
      </c>
    </row>
    <row r="64" s="119" customFormat="1">
      <c r="A64" s="103">
        <v>75</v>
      </c>
      <c r="B64" s="125" t="str">
        <f>VLOOKUP($A64,Сотрудники!$A$3:$L$1202,2,0)</f>
        <v xml:space="preserve">Лашкуль Александра</v>
      </c>
      <c r="C64" s="125">
        <f>VLOOKUP($A64,Сотрудники!$A$3:$L$1202,9,0)</f>
        <v>0</v>
      </c>
      <c r="D64" s="125">
        <f>VLOOKUP($A64,Сотрудники!$A$3:$L$1202,10,0)</f>
        <v>0</v>
      </c>
      <c r="E64" s="125">
        <f>VLOOKUP($A64,Сотрудники!$A$3:$L$1202,11,0)</f>
        <v>0</v>
      </c>
      <c r="F64" s="126">
        <f t="shared" si="241"/>
        <v>22.875</v>
      </c>
      <c r="G64" s="131"/>
      <c r="H64" s="131">
        <v>183</v>
      </c>
      <c r="I64" s="127" t="e">
        <f>VLOOKUP($A64,Сотрудники!$A$3:$L$1202,14,0)</f>
        <v>#REF!</v>
      </c>
      <c r="J64" s="128" t="e">
        <f t="shared" si="239"/>
        <v>#REF!</v>
      </c>
      <c r="K64" s="132" t="e">
        <f t="shared" si="240"/>
        <v>#REF!</v>
      </c>
    </row>
    <row r="65" s="119" customFormat="1">
      <c r="A65" s="103">
        <v>76</v>
      </c>
      <c r="B65" s="125" t="str">
        <f>VLOOKUP($A65,Сотрудники!$A$3:$L$1202,2,0)</f>
        <v xml:space="preserve">Мокрова Анастасия</v>
      </c>
      <c r="C65" s="125">
        <f>VLOOKUP($A65,Сотрудники!$A$3:$L$1202,9,0)</f>
        <v>0</v>
      </c>
      <c r="D65" s="125">
        <f>VLOOKUP($A65,Сотрудники!$A$3:$L$1202,10,0)</f>
        <v>0</v>
      </c>
      <c r="E65" s="125">
        <f>VLOOKUP($A65,Сотрудники!$A$3:$L$1202,11,0)</f>
        <v>0</v>
      </c>
      <c r="F65" s="126">
        <f t="shared" si="241"/>
        <v>22.875</v>
      </c>
      <c r="G65" s="131"/>
      <c r="H65" s="131">
        <v>183</v>
      </c>
      <c r="I65" s="127" t="e">
        <f>VLOOKUP($A65,Сотрудники!$A$3:$L$1202,14,0)</f>
        <v>#REF!</v>
      </c>
      <c r="J65" s="128" t="e">
        <f t="shared" si="239"/>
        <v>#REF!</v>
      </c>
      <c r="K65" s="132" t="e">
        <f t="shared" si="240"/>
        <v>#REF!</v>
      </c>
    </row>
    <row r="66" s="119" customFormat="1">
      <c r="A66" s="103">
        <v>77</v>
      </c>
      <c r="B66" s="125" t="str">
        <f>VLOOKUP($A66,Сотрудники!$A$3:$L$1202,2,0)</f>
        <v xml:space="preserve">Волотов Илья</v>
      </c>
      <c r="C66" s="125">
        <f>VLOOKUP($A66,Сотрудники!$A$3:$L$1202,9,0)</f>
        <v>0</v>
      </c>
      <c r="D66" s="125">
        <f>VLOOKUP($A66,Сотрудники!$A$3:$L$1202,10,0)</f>
        <v>0</v>
      </c>
      <c r="E66" s="125">
        <f>VLOOKUP($A66,Сотрудники!$A$3:$L$1202,11,0)</f>
        <v>117300</v>
      </c>
      <c r="F66" s="126">
        <f t="shared" si="241"/>
        <v>22.875</v>
      </c>
      <c r="G66" s="131"/>
      <c r="H66" s="131">
        <v>183</v>
      </c>
      <c r="I66" s="127" t="e">
        <f>VLOOKUP($A66,Сотрудники!$A$3:$L$1202,14,0)</f>
        <v>#REF!</v>
      </c>
      <c r="J66" s="128" t="e">
        <f t="shared" ref="J66:J88" si="242">I66/8</f>
        <v>#REF!</v>
      </c>
      <c r="K66" s="132" t="e">
        <f t="shared" ref="K66:K88" si="243">+H66*J66</f>
        <v>#REF!</v>
      </c>
    </row>
    <row r="67" s="119" customFormat="1">
      <c r="A67" s="103">
        <v>78</v>
      </c>
      <c r="B67" s="125" t="str">
        <f>VLOOKUP($A67,Сотрудники!$A$3:$L$1202,2,0)</f>
        <v xml:space="preserve">Гаврилова Екатерина</v>
      </c>
      <c r="C67" s="125">
        <f>VLOOKUP($A67,Сотрудники!$A$3:$L$1202,9,0)</f>
        <v>0</v>
      </c>
      <c r="D67" s="125">
        <f>VLOOKUP($A67,Сотрудники!$A$3:$L$1202,10,0)</f>
        <v>0</v>
      </c>
      <c r="E67" s="125">
        <f>VLOOKUP($A67,Сотрудники!$A$3:$L$1202,11,0)</f>
        <v>172500</v>
      </c>
      <c r="F67" s="126">
        <f t="shared" si="241"/>
        <v>22.875</v>
      </c>
      <c r="G67" s="131"/>
      <c r="H67" s="131">
        <v>183</v>
      </c>
      <c r="I67" s="127" t="e">
        <f>VLOOKUP($A67,Сотрудники!$A$3:$L$1202,14,0)</f>
        <v>#REF!</v>
      </c>
      <c r="J67" s="128" t="e">
        <f t="shared" si="242"/>
        <v>#REF!</v>
      </c>
      <c r="K67" s="132" t="e">
        <f t="shared" si="243"/>
        <v>#REF!</v>
      </c>
    </row>
    <row r="68" s="119" customFormat="1">
      <c r="A68" s="103">
        <v>79</v>
      </c>
      <c r="B68" s="125" t="str">
        <f>VLOOKUP($A68,Сотрудники!$A$3:$L$1202,2,0)</f>
        <v xml:space="preserve">Шакиров Вадим</v>
      </c>
      <c r="C68" s="125">
        <f>VLOOKUP($A68,Сотрудники!$A$3:$L$1202,9,0)</f>
        <v>0</v>
      </c>
      <c r="D68" s="125">
        <f>VLOOKUP($A68,Сотрудники!$A$3:$L$1202,10,0)</f>
        <v>0</v>
      </c>
      <c r="E68" s="125">
        <f>VLOOKUP($A68,Сотрудники!$A$3:$L$1202,11,0)</f>
        <v>0</v>
      </c>
      <c r="F68" s="126">
        <f t="shared" si="241"/>
        <v>22.875</v>
      </c>
      <c r="G68" s="131"/>
      <c r="H68" s="131">
        <v>183</v>
      </c>
      <c r="I68" s="127" t="e">
        <f>VLOOKUP($A68,Сотрудники!$A$3:$L$1202,14,0)</f>
        <v>#REF!</v>
      </c>
      <c r="J68" s="128" t="e">
        <f t="shared" si="242"/>
        <v>#REF!</v>
      </c>
      <c r="K68" s="132" t="e">
        <f t="shared" si="243"/>
        <v>#REF!</v>
      </c>
    </row>
    <row r="69" s="119" customFormat="1">
      <c r="A69" s="103">
        <v>80</v>
      </c>
      <c r="B69" s="125" t="str">
        <f>VLOOKUP($A69,Сотрудники!$A$3:$L$1202,2,0)</f>
        <v xml:space="preserve">Павлов Никита</v>
      </c>
      <c r="C69" s="125">
        <f>VLOOKUP($A69,Сотрудники!$A$3:$L$1202,9,0)</f>
        <v>0</v>
      </c>
      <c r="D69" s="125">
        <f>VLOOKUP($A69,Сотрудники!$A$3:$L$1202,10,0)</f>
        <v>0</v>
      </c>
      <c r="E69" s="125">
        <f>VLOOKUP($A69,Сотрудники!$A$3:$L$1202,11,0)</f>
        <v>0</v>
      </c>
      <c r="F69" s="126">
        <f t="shared" si="241"/>
        <v>22.875</v>
      </c>
      <c r="G69" s="131"/>
      <c r="H69" s="131">
        <v>183</v>
      </c>
      <c r="I69" s="127" t="e">
        <f>VLOOKUP($A69,Сотрудники!$A$3:$L$1202,14,0)</f>
        <v>#REF!</v>
      </c>
      <c r="J69" s="128" t="e">
        <f t="shared" si="242"/>
        <v>#REF!</v>
      </c>
      <c r="K69" s="132" t="e">
        <f t="shared" si="243"/>
        <v>#REF!</v>
      </c>
    </row>
    <row r="70" s="119" customFormat="1">
      <c r="A70" s="103">
        <v>81</v>
      </c>
      <c r="B70" s="125" t="str">
        <f>VLOOKUP($A70,Сотрудники!$A$3:$L$1202,2,0)</f>
        <v xml:space="preserve">Александрова Кристина</v>
      </c>
      <c r="C70" s="125" t="str">
        <f>VLOOKUP($A70,Сотрудники!$A$3:$L$1202,9,0)</f>
        <v>приземление</v>
      </c>
      <c r="D70" s="125">
        <f>VLOOKUP($A70,Сотрудники!$A$3:$L$1202,10,0)</f>
        <v>0</v>
      </c>
      <c r="E70" s="125">
        <f>VLOOKUP($A70,Сотрудники!$A$3:$L$1202,11,0)</f>
        <v>229900</v>
      </c>
      <c r="F70" s="126">
        <f t="shared" si="241"/>
        <v>22.875</v>
      </c>
      <c r="G70" s="131"/>
      <c r="H70" s="131">
        <v>183</v>
      </c>
      <c r="I70" s="127" t="e">
        <f>VLOOKUP($A70,Сотрудники!$A$3:$L$1202,14,0)</f>
        <v>#REF!</v>
      </c>
      <c r="J70" s="128" t="e">
        <f t="shared" si="242"/>
        <v>#REF!</v>
      </c>
      <c r="K70" s="132" t="e">
        <f t="shared" si="243"/>
        <v>#REF!</v>
      </c>
    </row>
    <row r="71" s="119" customFormat="1">
      <c r="A71" s="103">
        <v>82</v>
      </c>
      <c r="B71" s="125" t="str">
        <f>VLOOKUP($A71,Сотрудники!$A$3:$L$1202,2,0)</f>
        <v xml:space="preserve">Крапивин Сергей</v>
      </c>
      <c r="C71" s="125">
        <f>VLOOKUP($A71,Сотрудники!$A$3:$L$1202,9,0)</f>
        <v>0</v>
      </c>
      <c r="D71" s="125">
        <f>VLOOKUP($A71,Сотрудники!$A$3:$L$1202,10,0)</f>
        <v>0</v>
      </c>
      <c r="E71" s="125">
        <f>VLOOKUP($A71,Сотрудники!$A$3:$L$1202,11,0)</f>
        <v>0</v>
      </c>
      <c r="F71" s="126">
        <f t="shared" si="241"/>
        <v>22.875</v>
      </c>
      <c r="G71" s="131"/>
      <c r="H71" s="131">
        <v>183</v>
      </c>
      <c r="I71" s="127" t="e">
        <f>VLOOKUP($A71,Сотрудники!$A$3:$L$1202,14,0)</f>
        <v>#REF!</v>
      </c>
      <c r="J71" s="128" t="e">
        <f t="shared" si="242"/>
        <v>#REF!</v>
      </c>
      <c r="K71" s="132" t="e">
        <f t="shared" si="243"/>
        <v>#REF!</v>
      </c>
    </row>
    <row r="72" s="119" customFormat="1">
      <c r="A72" s="103">
        <v>84</v>
      </c>
      <c r="B72" s="125" t="str">
        <f>VLOOKUP($A72,Сотрудники!$A$3:$L$1202,2,0)</f>
        <v xml:space="preserve">Сабиров Артур</v>
      </c>
      <c r="C72" s="125">
        <f>VLOOKUP($A72,Сотрудники!$A$3:$L$1202,9,0)</f>
        <v>0</v>
      </c>
      <c r="D72" s="125">
        <f>VLOOKUP($A72,Сотрудники!$A$3:$L$1202,10,0)</f>
        <v>0</v>
      </c>
      <c r="E72" s="125">
        <f>VLOOKUP($A72,Сотрудники!$A$3:$L$1202,11,0)</f>
        <v>0</v>
      </c>
      <c r="F72" s="126">
        <f t="shared" si="241"/>
        <v>22.875</v>
      </c>
      <c r="G72" s="131"/>
      <c r="H72" s="131">
        <v>183</v>
      </c>
      <c r="I72" s="127" t="e">
        <f>VLOOKUP($A72,Сотрудники!$A$3:$L$1202,14,0)</f>
        <v>#REF!</v>
      </c>
      <c r="J72" s="128" t="e">
        <f t="shared" si="242"/>
        <v>#REF!</v>
      </c>
      <c r="K72" s="132" t="e">
        <f t="shared" si="243"/>
        <v>#REF!</v>
      </c>
    </row>
    <row r="73" s="119" customFormat="1">
      <c r="A73" s="103">
        <v>85</v>
      </c>
      <c r="B73" s="125" t="str">
        <f>VLOOKUP($A73,Сотрудники!$A$3:$L$1202,2,0)</f>
        <v xml:space="preserve">Рудаков Сергей</v>
      </c>
      <c r="C73" s="125">
        <f>VLOOKUP($A73,Сотрудники!$A$3:$L$1202,9,0)</f>
        <v>0</v>
      </c>
      <c r="D73" s="125">
        <f>VLOOKUP($A73,Сотрудники!$A$3:$L$1202,10,0)</f>
        <v>0</v>
      </c>
      <c r="E73" s="125">
        <f>VLOOKUP($A73,Сотрудники!$A$3:$L$1202,11,0)</f>
        <v>0</v>
      </c>
      <c r="F73" s="126">
        <f t="shared" si="241"/>
        <v>22.875</v>
      </c>
      <c r="G73" s="131"/>
      <c r="H73" s="131">
        <v>183</v>
      </c>
      <c r="I73" s="127" t="e">
        <f>VLOOKUP($A73,Сотрудники!$A$3:$L$1202,14,0)</f>
        <v>#REF!</v>
      </c>
      <c r="J73" s="128" t="e">
        <f t="shared" si="242"/>
        <v>#REF!</v>
      </c>
      <c r="K73" s="132" t="e">
        <f t="shared" si="243"/>
        <v>#REF!</v>
      </c>
    </row>
    <row r="74" s="119" customFormat="1">
      <c r="A74" s="103">
        <v>86</v>
      </c>
      <c r="B74" s="125" t="str">
        <f>VLOOKUP($A74,Сотрудники!$A$3:$L$1202,2,0)</f>
        <v xml:space="preserve">Михеев Дмитрий</v>
      </c>
      <c r="C74" s="125">
        <f>VLOOKUP($A74,Сотрудники!$A$3:$L$1202,9,0)</f>
        <v>0</v>
      </c>
      <c r="D74" s="125">
        <f>VLOOKUP($A74,Сотрудники!$A$3:$L$1202,10,0)</f>
        <v>0</v>
      </c>
      <c r="E74" s="125">
        <f>VLOOKUP($A74,Сотрудники!$A$3:$L$1202,11,0)</f>
        <v>298900</v>
      </c>
      <c r="F74" s="126">
        <f t="shared" ref="F74:F88" si="244">H74/8</f>
        <v>22.875</v>
      </c>
      <c r="G74" s="131"/>
      <c r="H74" s="131">
        <v>183</v>
      </c>
      <c r="I74" s="127" t="e">
        <f>VLOOKUP($A74,Сотрудники!$A$3:$L$1202,14,0)</f>
        <v>#REF!</v>
      </c>
      <c r="J74" s="128" t="e">
        <f t="shared" si="242"/>
        <v>#REF!</v>
      </c>
      <c r="K74" s="132" t="e">
        <f t="shared" si="243"/>
        <v>#REF!</v>
      </c>
    </row>
    <row r="75" s="119" customFormat="1">
      <c r="A75" s="103">
        <v>87</v>
      </c>
      <c r="B75" s="125" t="str">
        <f>VLOOKUP($A75,Сотрудники!$A$3:$L$1202,2,0)</f>
        <v xml:space="preserve">Борисова Алёна</v>
      </c>
      <c r="C75" s="125" t="str">
        <f>VLOOKUP($A75,Сотрудники!$A$3:$L$1202,9,0)</f>
        <v>приземление</v>
      </c>
      <c r="D75" s="125">
        <f>VLOOKUP($A75,Сотрудники!$A$3:$L$1202,10,0)</f>
        <v>0</v>
      </c>
      <c r="E75" s="125">
        <f>VLOOKUP($A75,Сотрудники!$A$3:$L$1202,11,0)</f>
        <v>0</v>
      </c>
      <c r="F75" s="126">
        <f t="shared" si="244"/>
        <v>22.875</v>
      </c>
      <c r="G75" s="131"/>
      <c r="H75" s="131">
        <v>183</v>
      </c>
      <c r="I75" s="127" t="e">
        <f>VLOOKUP($A75,Сотрудники!$A$3:$L$1202,14,0)</f>
        <v>#REF!</v>
      </c>
      <c r="J75" s="128" t="e">
        <f t="shared" si="242"/>
        <v>#REF!</v>
      </c>
      <c r="K75" s="132" t="e">
        <f t="shared" si="243"/>
        <v>#REF!</v>
      </c>
    </row>
    <row r="76" s="119" customFormat="1">
      <c r="A76" s="103">
        <v>88</v>
      </c>
      <c r="B76" s="125" t="str">
        <f>VLOOKUP($A76,Сотрудники!$A$3:$L$1202,2,0)</f>
        <v xml:space="preserve">Коурова Мария</v>
      </c>
      <c r="C76" s="125" t="str">
        <f>VLOOKUP($A76,Сотрудники!$A$3:$L$1202,9,0)</f>
        <v>приземление</v>
      </c>
      <c r="D76" s="125">
        <f>VLOOKUP($A76,Сотрудники!$A$3:$L$1202,10,0)</f>
        <v>0</v>
      </c>
      <c r="E76" s="125">
        <f>VLOOKUP($A76,Сотрудники!$A$3:$L$1202,11,0)</f>
        <v>89900</v>
      </c>
      <c r="F76" s="126">
        <f t="shared" si="244"/>
        <v>22.875</v>
      </c>
      <c r="G76" s="131"/>
      <c r="H76" s="131">
        <v>183</v>
      </c>
      <c r="I76" s="127" t="e">
        <f>VLOOKUP($A76,Сотрудники!$A$3:$L$1202,14,0)</f>
        <v>#REF!</v>
      </c>
      <c r="J76" s="128" t="e">
        <f t="shared" si="242"/>
        <v>#REF!</v>
      </c>
      <c r="K76" s="132" t="e">
        <f t="shared" si="243"/>
        <v>#REF!</v>
      </c>
    </row>
    <row r="77" s="119" customFormat="1">
      <c r="A77" s="103">
        <v>89</v>
      </c>
      <c r="B77" s="125" t="str">
        <f>VLOOKUP($A77,Сотрудники!$A$3:$L$1202,2,0)</f>
        <v xml:space="preserve">Рамазанов Виталий</v>
      </c>
      <c r="C77" s="125" t="str">
        <f>VLOOKUP($A77,Сотрудники!$A$3:$L$1202,9,0)</f>
        <v>приземление</v>
      </c>
      <c r="D77" s="125">
        <f>VLOOKUP($A77,Сотрудники!$A$3:$L$1202,10,0)</f>
        <v>0</v>
      </c>
      <c r="E77" s="125">
        <f>VLOOKUP($A77,Сотрудники!$A$3:$L$1202,11,0)</f>
        <v>288700</v>
      </c>
      <c r="F77" s="126">
        <f t="shared" si="244"/>
        <v>22.875</v>
      </c>
      <c r="G77" s="131"/>
      <c r="H77" s="131">
        <v>183</v>
      </c>
      <c r="I77" s="127" t="e">
        <f>VLOOKUP($A77,Сотрудники!$A$3:$L$1202,14,0)</f>
        <v>#REF!</v>
      </c>
      <c r="J77" s="128" t="e">
        <f t="shared" si="242"/>
        <v>#REF!</v>
      </c>
      <c r="K77" s="132" t="e">
        <f t="shared" si="243"/>
        <v>#REF!</v>
      </c>
    </row>
    <row r="78" s="119" customFormat="1">
      <c r="A78" s="103">
        <v>90</v>
      </c>
      <c r="B78" s="125" t="str">
        <f>VLOOKUP($A78,Сотрудники!$A$3:$L$1202,2,0)</f>
        <v xml:space="preserve">Майорова Дарья</v>
      </c>
      <c r="C78" s="125">
        <f>VLOOKUP($A78,Сотрудники!$A$3:$L$1202,9,0)</f>
        <v>0</v>
      </c>
      <c r="D78" s="125">
        <f>VLOOKUP($A78,Сотрудники!$A$3:$L$1202,10,0)</f>
        <v>0</v>
      </c>
      <c r="E78" s="125">
        <f>VLOOKUP($A78,Сотрудники!$A$3:$L$1202,11,0)</f>
        <v>0</v>
      </c>
      <c r="F78" s="126">
        <f t="shared" si="244"/>
        <v>22.875</v>
      </c>
      <c r="G78" s="131"/>
      <c r="H78" s="131">
        <v>183</v>
      </c>
      <c r="I78" s="127" t="e">
        <f>VLOOKUP($A78,Сотрудники!$A$3:$L$1202,14,0)</f>
        <v>#REF!</v>
      </c>
      <c r="J78" s="128" t="e">
        <f t="shared" si="242"/>
        <v>#REF!</v>
      </c>
      <c r="K78" s="132" t="e">
        <f t="shared" si="243"/>
        <v>#REF!</v>
      </c>
    </row>
    <row r="79" s="119" customFormat="1">
      <c r="A79" s="103">
        <v>91</v>
      </c>
      <c r="B79" s="125" t="str">
        <f>VLOOKUP($A79,Сотрудники!$A$3:$L$1202,2,0)</f>
        <v xml:space="preserve">Макаров Владимир</v>
      </c>
      <c r="C79" s="125">
        <f>VLOOKUP($A79,Сотрудники!$A$3:$L$1202,9,0)</f>
        <v>0</v>
      </c>
      <c r="D79" s="125">
        <f>VLOOKUP($A79,Сотрудники!$A$3:$L$1202,10,0)</f>
        <v>0</v>
      </c>
      <c r="E79" s="125">
        <f>VLOOKUP($A79,Сотрудники!$A$3:$L$1202,11,0)</f>
        <v>0</v>
      </c>
      <c r="F79" s="126">
        <f t="shared" si="244"/>
        <v>19.875</v>
      </c>
      <c r="G79" s="131"/>
      <c r="H79" s="131">
        <v>159</v>
      </c>
      <c r="I79" s="127" t="e">
        <f>VLOOKUP($A79,Сотрудники!$A$3:$L$1202,14,0)</f>
        <v>#REF!</v>
      </c>
      <c r="J79" s="128" t="e">
        <f t="shared" si="242"/>
        <v>#REF!</v>
      </c>
      <c r="K79" s="132" t="e">
        <f t="shared" si="243"/>
        <v>#REF!</v>
      </c>
    </row>
    <row r="80" s="119" customFormat="1">
      <c r="A80" s="103">
        <v>92</v>
      </c>
      <c r="B80" s="125" t="str">
        <f>VLOOKUP($A80,Сотрудники!$A$3:$L$1202,2,0)</f>
        <v xml:space="preserve">Митрофанов Кирилл</v>
      </c>
      <c r="C80" s="125">
        <f>VLOOKUP($A80,Сотрудники!$A$3:$L$1202,9,0)</f>
        <v>0</v>
      </c>
      <c r="D80" s="125">
        <f>VLOOKUP($A80,Сотрудники!$A$3:$L$1202,10,0)</f>
        <v>0</v>
      </c>
      <c r="E80" s="125">
        <f>VLOOKUP($A80,Сотрудники!$A$3:$L$1202,11,0)</f>
        <v>267900</v>
      </c>
      <c r="F80" s="126">
        <f t="shared" si="244"/>
        <v>18.875</v>
      </c>
      <c r="G80" s="131"/>
      <c r="H80" s="131">
        <v>151</v>
      </c>
      <c r="I80" s="127" t="e">
        <f>VLOOKUP($A80,Сотрудники!$A$3:$L$1202,14,0)</f>
        <v>#REF!</v>
      </c>
      <c r="J80" s="128" t="e">
        <f t="shared" si="242"/>
        <v>#REF!</v>
      </c>
      <c r="K80" s="132" t="e">
        <f t="shared" si="243"/>
        <v>#REF!</v>
      </c>
    </row>
    <row r="81" s="119" customFormat="1">
      <c r="A81" s="103">
        <v>93</v>
      </c>
      <c r="B81" s="125" t="str">
        <f>VLOOKUP($A81,Сотрудники!$A$3:$L$1202,2,0)</f>
        <v xml:space="preserve">Шурков Дмитрий</v>
      </c>
      <c r="C81" s="125">
        <f>VLOOKUP($A81,Сотрудники!$A$3:$L$1202,9,0)</f>
        <v>0</v>
      </c>
      <c r="D81" s="125">
        <f>VLOOKUP($A81,Сотрудники!$A$3:$L$1202,10,0)</f>
        <v>0</v>
      </c>
      <c r="E81" s="125">
        <f>VLOOKUP($A81,Сотрудники!$A$3:$L$1202,11,0)</f>
        <v>0</v>
      </c>
      <c r="F81" s="126">
        <f t="shared" si="244"/>
        <v>18.875</v>
      </c>
      <c r="G81" s="131"/>
      <c r="H81" s="131">
        <v>151</v>
      </c>
      <c r="I81" s="127" t="e">
        <f>VLOOKUP($A81,Сотрудники!$A$3:$L$1202,14,0)</f>
        <v>#REF!</v>
      </c>
      <c r="J81" s="128" t="e">
        <f t="shared" si="242"/>
        <v>#REF!</v>
      </c>
      <c r="K81" s="132" t="e">
        <f t="shared" si="243"/>
        <v>#REF!</v>
      </c>
    </row>
    <row r="82">
      <c r="A82" s="103">
        <v>94</v>
      </c>
      <c r="B82" s="125" t="str">
        <f>VLOOKUP($A82,Сотрудники!$A$3:$L$1202,2,0)</f>
        <v xml:space="preserve">Русев Дмитрий</v>
      </c>
      <c r="C82" s="125">
        <f>VLOOKUP($A82,Сотрудники!$A$3:$L$1202,9,0)</f>
        <v>0</v>
      </c>
      <c r="D82" s="125">
        <f>VLOOKUP($A82,Сотрудники!$A$3:$L$1202,10,0)</f>
        <v>0</v>
      </c>
      <c r="E82" s="125">
        <f>VLOOKUP($A82,Сотрудники!$A$3:$L$1202,11,0)</f>
        <v>0</v>
      </c>
      <c r="F82" s="126">
        <f t="shared" si="244"/>
        <v>18.875</v>
      </c>
      <c r="G82" s="131"/>
      <c r="H82" s="131">
        <v>151</v>
      </c>
      <c r="I82" s="127" t="e">
        <f>VLOOKUP($A82,Сотрудники!$A$3:$L$1202,14,0)</f>
        <v>#REF!</v>
      </c>
      <c r="J82" s="128" t="e">
        <f t="shared" si="242"/>
        <v>#REF!</v>
      </c>
      <c r="K82" s="132" t="e">
        <f t="shared" si="243"/>
        <v>#REF!</v>
      </c>
    </row>
    <row r="83">
      <c r="A83" s="103">
        <v>95</v>
      </c>
      <c r="B83" s="125" t="str">
        <f>VLOOKUP($A83,Сотрудники!$A$3:$L$1202,2,0)</f>
        <v xml:space="preserve">Шутов Максим</v>
      </c>
      <c r="C83" s="125" t="str">
        <f>VLOOKUP($A83,Сотрудники!$A$3:$L$1202,9,0)</f>
        <v>приземление</v>
      </c>
      <c r="D83" s="125">
        <f>VLOOKUP($A83,Сотрудники!$A$3:$L$1202,10,0)</f>
        <v>0</v>
      </c>
      <c r="E83" s="125">
        <f>VLOOKUP($A83,Сотрудники!$A$3:$L$1202,11,0)</f>
        <v>157500</v>
      </c>
      <c r="F83" s="126">
        <f t="shared" si="244"/>
        <v>13.875</v>
      </c>
      <c r="G83" s="131"/>
      <c r="H83" s="131">
        <v>111</v>
      </c>
      <c r="I83" s="127" t="e">
        <f>VLOOKUP($A83,Сотрудники!$A$3:$L$1202,14,0)</f>
        <v>#REF!</v>
      </c>
      <c r="J83" s="128" t="e">
        <f t="shared" si="242"/>
        <v>#REF!</v>
      </c>
      <c r="K83" s="132" t="e">
        <f t="shared" si="243"/>
        <v>#REF!</v>
      </c>
    </row>
    <row r="84">
      <c r="A84" s="103">
        <v>96</v>
      </c>
      <c r="B84" s="125" t="str">
        <f>VLOOKUP($A84,Сотрудники!$A$3:$L$1202,2,0)</f>
        <v xml:space="preserve">Мелёхин Александр</v>
      </c>
      <c r="C84" s="125" t="str">
        <f>VLOOKUP($A84,Сотрудники!$A$3:$L$1202,9,0)</f>
        <v>приземление</v>
      </c>
      <c r="D84" s="125">
        <f>VLOOKUP($A84,Сотрудники!$A$3:$L$1202,10,0)</f>
        <v>0</v>
      </c>
      <c r="E84" s="125">
        <f>VLOOKUP($A84,Сотрудники!$A$3:$L$1202,11,0)</f>
        <v>126000</v>
      </c>
      <c r="F84" s="126">
        <f t="shared" si="244"/>
        <v>6.875</v>
      </c>
      <c r="G84" s="131"/>
      <c r="H84" s="131">
        <v>55</v>
      </c>
      <c r="I84" s="127" t="e">
        <f>VLOOKUP($A84,Сотрудники!$A$3:$L$1202,14,0)</f>
        <v>#REF!</v>
      </c>
      <c r="J84" s="128" t="e">
        <f t="shared" si="242"/>
        <v>#REF!</v>
      </c>
      <c r="K84" s="132" t="e">
        <f t="shared" si="243"/>
        <v>#REF!</v>
      </c>
    </row>
    <row r="85">
      <c r="A85" s="103">
        <v>97</v>
      </c>
      <c r="B85" s="125" t="str">
        <f>VLOOKUP($A85,Сотрудники!$A$3:$L$1202,2,0)</f>
        <v xml:space="preserve">Карев Андрей</v>
      </c>
      <c r="C85" s="125">
        <f>VLOOKUP($A85,Сотрудники!$A$3:$L$1202,9,0)</f>
        <v>0</v>
      </c>
      <c r="D85" s="125">
        <f>VLOOKUP($A85,Сотрудники!$A$3:$L$1202,10,0)</f>
        <v>0</v>
      </c>
      <c r="E85" s="125">
        <f>VLOOKUP($A85,Сотрудники!$A$3:$L$1202,11,0)</f>
        <v>0</v>
      </c>
      <c r="F85" s="126">
        <f t="shared" si="244"/>
        <v>3.875</v>
      </c>
      <c r="G85" s="131"/>
      <c r="H85" s="131">
        <v>31</v>
      </c>
      <c r="I85" s="127" t="e">
        <f>VLOOKUP($A85,Сотрудники!$A$3:$L$1202,14,0)</f>
        <v>#REF!</v>
      </c>
      <c r="J85" s="128" t="e">
        <f t="shared" si="242"/>
        <v>#REF!</v>
      </c>
      <c r="K85" s="132" t="e">
        <f t="shared" si="243"/>
        <v>#REF!</v>
      </c>
    </row>
    <row r="86">
      <c r="A86" s="103">
        <v>98</v>
      </c>
      <c r="B86" s="125" t="str">
        <f>VLOOKUP($A86,Сотрудники!$A$3:$L$1202,2,0)</f>
        <v xml:space="preserve">Новикова Анастасия</v>
      </c>
      <c r="C86" s="125" t="str">
        <f>VLOOKUP($A86,Сотрудники!$A$3:$L$1202,9,0)</f>
        <v>приземление</v>
      </c>
      <c r="D86" s="125">
        <f>VLOOKUP($A86,Сотрудники!$A$3:$L$1202,10,0)</f>
        <v>0</v>
      </c>
      <c r="E86" s="125">
        <f>VLOOKUP($A86,Сотрудники!$A$3:$L$1202,11,0)</f>
        <v>0</v>
      </c>
      <c r="F86" s="126">
        <f t="shared" si="244"/>
        <v>3.875</v>
      </c>
      <c r="G86" s="131"/>
      <c r="H86" s="131">
        <v>31</v>
      </c>
      <c r="I86" s="127" t="e">
        <f>VLOOKUP($A86,Сотрудники!$A$3:$L$1202,14,0)</f>
        <v>#REF!</v>
      </c>
      <c r="J86" s="128" t="e">
        <f t="shared" si="242"/>
        <v>#REF!</v>
      </c>
      <c r="K86" s="132" t="e">
        <f t="shared" si="243"/>
        <v>#REF!</v>
      </c>
    </row>
    <row r="87">
      <c r="A87" s="103">
        <v>99</v>
      </c>
      <c r="B87" s="125" t="str">
        <f>VLOOKUP($A87,Сотрудники!$A$3:$L$1202,2,0)</f>
        <v xml:space="preserve">Борисова Елизавета</v>
      </c>
      <c r="C87" s="125" t="str">
        <f>VLOOKUP($A87,Сотрудники!$A$3:$L$1202,9,0)</f>
        <v>приземление</v>
      </c>
      <c r="D87" s="125">
        <f>VLOOKUP($A87,Сотрудники!$A$3:$L$1202,10,0)</f>
        <v>0.14999999999999999</v>
      </c>
      <c r="E87" s="125">
        <f>VLOOKUP($A87,Сотрудники!$A$3:$L$1202,11,0)</f>
        <v>172500</v>
      </c>
      <c r="F87" s="126">
        <f t="shared" si="244"/>
        <v>3.875</v>
      </c>
      <c r="G87" s="131"/>
      <c r="H87" s="131">
        <v>31</v>
      </c>
      <c r="I87" s="127" t="e">
        <f>VLOOKUP($A87,Сотрудники!$A$3:$L$1202,14,0)</f>
        <v>#REF!</v>
      </c>
      <c r="J87" s="128" t="e">
        <f t="shared" si="242"/>
        <v>#REF!</v>
      </c>
      <c r="K87" s="132" t="e">
        <f t="shared" si="243"/>
        <v>#REF!</v>
      </c>
    </row>
    <row r="88">
      <c r="A88" s="103">
        <v>100</v>
      </c>
      <c r="B88" s="125" t="str">
        <f>VLOOKUP($A88,Сотрудники!$A$3:$L$1202,2,0)</f>
        <v xml:space="preserve">Любкина Анна</v>
      </c>
      <c r="C88" s="125">
        <f>VLOOKUP($A88,Сотрудники!$A$3:$L$1202,9,0)</f>
        <v>0</v>
      </c>
      <c r="D88" s="125">
        <f>VLOOKUP($A88,Сотрудники!$A$3:$L$1202,10,0)</f>
        <v>0</v>
      </c>
      <c r="E88" s="125">
        <f>VLOOKUP($A88,Сотрудники!$A$3:$L$1202,11,0)</f>
        <v>0</v>
      </c>
      <c r="F88" s="126">
        <f t="shared" si="244"/>
        <v>2.875</v>
      </c>
      <c r="G88" s="131"/>
      <c r="H88" s="131">
        <v>23</v>
      </c>
      <c r="I88" s="127" t="e">
        <f>VLOOKUP($A88,Сотрудники!$A$3:$L$1202,14,0)</f>
        <v>#REF!</v>
      </c>
      <c r="J88" s="128" t="e">
        <f t="shared" si="242"/>
        <v>#REF!</v>
      </c>
      <c r="K88" s="132" t="e">
        <f t="shared" si="243"/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69">
      <pane activePane="bottomRight" state="frozen" topLeftCell="C3" xSplit="2" ySplit="2"/>
      <selection activeCell="D3" activeCellId="0" sqref="D3"/>
    </sheetView>
  </sheetViews>
  <sheetFormatPr defaultColWidth="9" defaultRowHeight="16.5"/>
  <cols>
    <col customWidth="1" min="1" max="1" style="108" width="4"/>
    <col bestFit="1" customWidth="1" min="2" max="2" style="108" width="29.3984375"/>
    <col customWidth="1" min="3" max="3" style="108" width="29.19921875"/>
    <col bestFit="1" customWidth="1" min="4" max="14" style="108" width="10.09765625"/>
    <col customWidth="1" min="15" max="15" style="108" width="10.69921875"/>
    <col bestFit="1" customWidth="1" min="16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2">
        <v>44197</v>
      </c>
      <c r="E2" s="112">
        <f>D2+1</f>
        <v>44198</v>
      </c>
      <c r="F2" s="112">
        <f t="shared" ref="F2:G2" si="245">E2+1</f>
        <v>44199</v>
      </c>
      <c r="G2" s="112">
        <f t="shared" si="245"/>
        <v>44200</v>
      </c>
      <c r="H2" s="111">
        <f>G2+1</f>
        <v>44201</v>
      </c>
      <c r="I2" s="111">
        <f t="shared" ref="I2:AF2" si="246">H2+1</f>
        <v>44202</v>
      </c>
      <c r="J2" s="112">
        <f t="shared" si="246"/>
        <v>44203</v>
      </c>
      <c r="K2" s="112">
        <f t="shared" si="246"/>
        <v>44204</v>
      </c>
      <c r="L2" s="112">
        <f t="shared" si="246"/>
        <v>44205</v>
      </c>
      <c r="M2" s="112">
        <f t="shared" si="246"/>
        <v>44206</v>
      </c>
      <c r="N2" s="112">
        <f t="shared" si="246"/>
        <v>44207</v>
      </c>
      <c r="O2" s="111">
        <f t="shared" si="246"/>
        <v>44208</v>
      </c>
      <c r="P2" s="111">
        <f t="shared" si="246"/>
        <v>44209</v>
      </c>
      <c r="Q2" s="112">
        <f t="shared" si="246"/>
        <v>44210</v>
      </c>
      <c r="R2" s="112">
        <f t="shared" si="246"/>
        <v>44211</v>
      </c>
      <c r="S2" s="112">
        <f t="shared" si="246"/>
        <v>44212</v>
      </c>
      <c r="T2" s="112">
        <f t="shared" si="246"/>
        <v>44213</v>
      </c>
      <c r="U2" s="112">
        <f t="shared" si="246"/>
        <v>44214</v>
      </c>
      <c r="V2" s="111">
        <f t="shared" si="246"/>
        <v>44215</v>
      </c>
      <c r="W2" s="111">
        <f t="shared" si="246"/>
        <v>44216</v>
      </c>
      <c r="X2" s="112">
        <f t="shared" si="246"/>
        <v>44217</v>
      </c>
      <c r="Y2" s="112">
        <f t="shared" si="246"/>
        <v>44218</v>
      </c>
      <c r="Z2" s="112">
        <f t="shared" si="246"/>
        <v>44219</v>
      </c>
      <c r="AA2" s="112">
        <f t="shared" si="246"/>
        <v>44220</v>
      </c>
      <c r="AB2" s="112">
        <f t="shared" si="246"/>
        <v>44221</v>
      </c>
      <c r="AC2" s="111">
        <f t="shared" si="246"/>
        <v>44222</v>
      </c>
      <c r="AD2" s="111">
        <f t="shared" si="246"/>
        <v>44223</v>
      </c>
      <c r="AE2" s="112">
        <f t="shared" si="246"/>
        <v>44224</v>
      </c>
      <c r="AF2" s="112">
        <f t="shared" si="246"/>
        <v>44225</v>
      </c>
      <c r="AG2" s="112">
        <f>+AF2+1</f>
        <v>44226</v>
      </c>
      <c r="AH2" s="112">
        <f>+AG2+1</f>
        <v>44227</v>
      </c>
      <c r="AI2" s="112">
        <f>+AH2+1</f>
        <v>44228</v>
      </c>
      <c r="AJ2" s="112">
        <f>+AI2+1</f>
        <v>44229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5" t="str">
        <f t="shared" ref="D3:AJ18" si="247">IF(ISBLANK(D90),"",IF(D90=0,"Выходной",IF(D90&lt;&gt;0,"Работал","")))</f>
        <v/>
      </c>
      <c r="E3" s="115" t="str">
        <f t="shared" si="247"/>
        <v/>
      </c>
      <c r="F3" s="115" t="str">
        <f t="shared" si="247"/>
        <v/>
      </c>
      <c r="G3" s="113" t="str">
        <f t="shared" si="247"/>
        <v/>
      </c>
      <c r="H3" s="133" t="str">
        <f t="shared" si="247"/>
        <v/>
      </c>
      <c r="I3" s="133" t="str">
        <f t="shared" si="247"/>
        <v/>
      </c>
      <c r="J3" s="115" t="str">
        <f t="shared" si="247"/>
        <v/>
      </c>
      <c r="K3" s="115" t="str">
        <f t="shared" si="247"/>
        <v/>
      </c>
      <c r="L3" s="115" t="str">
        <f t="shared" si="247"/>
        <v/>
      </c>
      <c r="M3" s="115" t="str">
        <f t="shared" si="247"/>
        <v/>
      </c>
      <c r="N3" s="115" t="str">
        <f t="shared" si="247"/>
        <v/>
      </c>
      <c r="O3" s="133" t="str">
        <f t="shared" si="247"/>
        <v/>
      </c>
      <c r="P3" s="133" t="str">
        <f t="shared" si="247"/>
        <v/>
      </c>
      <c r="Q3" s="115" t="str">
        <f t="shared" si="247"/>
        <v/>
      </c>
      <c r="R3" s="115" t="str">
        <f t="shared" si="247"/>
        <v/>
      </c>
      <c r="S3" s="115" t="str">
        <f t="shared" si="247"/>
        <v/>
      </c>
      <c r="T3" s="115" t="str">
        <f t="shared" si="247"/>
        <v/>
      </c>
      <c r="U3" s="115" t="str">
        <f t="shared" si="247"/>
        <v/>
      </c>
      <c r="V3" s="133" t="str">
        <f t="shared" si="247"/>
        <v/>
      </c>
      <c r="W3" s="133" t="str">
        <f t="shared" si="247"/>
        <v/>
      </c>
      <c r="X3" s="115" t="str">
        <f t="shared" si="247"/>
        <v/>
      </c>
      <c r="Y3" s="115" t="str">
        <f t="shared" si="247"/>
        <v/>
      </c>
      <c r="Z3" s="115" t="str">
        <f t="shared" si="247"/>
        <v/>
      </c>
      <c r="AA3" s="115" t="str">
        <f t="shared" si="247"/>
        <v/>
      </c>
      <c r="AB3" s="115" t="str">
        <f t="shared" si="247"/>
        <v/>
      </c>
      <c r="AC3" s="133" t="str">
        <f t="shared" si="247"/>
        <v/>
      </c>
      <c r="AD3" s="133" t="str">
        <f t="shared" si="247"/>
        <v/>
      </c>
      <c r="AE3" s="115" t="str">
        <f t="shared" si="247"/>
        <v/>
      </c>
      <c r="AF3" s="115" t="str">
        <f t="shared" si="247"/>
        <v/>
      </c>
      <c r="AG3" s="115" t="str">
        <f t="shared" si="247"/>
        <v/>
      </c>
      <c r="AH3" s="115" t="str">
        <f t="shared" si="247"/>
        <v/>
      </c>
      <c r="AI3" s="115" t="str">
        <f t="shared" si="247"/>
        <v/>
      </c>
      <c r="AJ3" s="115" t="str">
        <f t="shared" si="247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5" t="str">
        <f t="shared" si="247"/>
        <v/>
      </c>
      <c r="E4" s="115" t="str">
        <f t="shared" si="247"/>
        <v/>
      </c>
      <c r="F4" s="115" t="str">
        <f t="shared" si="247"/>
        <v/>
      </c>
      <c r="G4" s="115" t="str">
        <f t="shared" si="247"/>
        <v/>
      </c>
      <c r="H4" s="133" t="str">
        <f t="shared" si="247"/>
        <v/>
      </c>
      <c r="I4" s="133" t="str">
        <f t="shared" si="247"/>
        <v/>
      </c>
      <c r="J4" s="115" t="str">
        <f t="shared" si="247"/>
        <v/>
      </c>
      <c r="K4" s="115" t="str">
        <f t="shared" si="247"/>
        <v/>
      </c>
      <c r="L4" s="115" t="str">
        <f t="shared" si="247"/>
        <v/>
      </c>
      <c r="M4" s="115" t="str">
        <f t="shared" si="247"/>
        <v/>
      </c>
      <c r="N4" s="115" t="str">
        <f t="shared" si="247"/>
        <v/>
      </c>
      <c r="O4" s="133" t="str">
        <f t="shared" si="247"/>
        <v/>
      </c>
      <c r="P4" s="133" t="str">
        <f t="shared" si="247"/>
        <v/>
      </c>
      <c r="Q4" s="115" t="str">
        <f t="shared" si="247"/>
        <v/>
      </c>
      <c r="R4" s="115" t="str">
        <f t="shared" si="247"/>
        <v/>
      </c>
      <c r="S4" s="115" t="str">
        <f t="shared" si="247"/>
        <v/>
      </c>
      <c r="T4" s="115" t="str">
        <f t="shared" si="247"/>
        <v/>
      </c>
      <c r="U4" s="115" t="str">
        <f t="shared" si="247"/>
        <v/>
      </c>
      <c r="V4" s="133" t="str">
        <f t="shared" si="247"/>
        <v/>
      </c>
      <c r="W4" s="133" t="str">
        <f t="shared" si="247"/>
        <v/>
      </c>
      <c r="X4" s="115" t="str">
        <f t="shared" si="247"/>
        <v/>
      </c>
      <c r="Y4" s="115" t="str">
        <f t="shared" si="247"/>
        <v/>
      </c>
      <c r="Z4" s="115" t="str">
        <f t="shared" si="247"/>
        <v/>
      </c>
      <c r="AA4" s="115" t="str">
        <f t="shared" si="247"/>
        <v/>
      </c>
      <c r="AB4" s="115" t="str">
        <f t="shared" si="247"/>
        <v/>
      </c>
      <c r="AC4" s="133" t="str">
        <f t="shared" si="247"/>
        <v/>
      </c>
      <c r="AD4" s="133" t="str">
        <f t="shared" si="247"/>
        <v/>
      </c>
      <c r="AE4" s="115" t="str">
        <f t="shared" si="247"/>
        <v/>
      </c>
      <c r="AF4" s="115" t="str">
        <f t="shared" si="247"/>
        <v/>
      </c>
      <c r="AG4" s="115" t="str">
        <f t="shared" si="247"/>
        <v/>
      </c>
      <c r="AH4" s="115" t="str">
        <f t="shared" si="247"/>
        <v/>
      </c>
      <c r="AI4" s="115" t="str">
        <f t="shared" si="247"/>
        <v/>
      </c>
      <c r="AJ4" s="115" t="str">
        <f t="shared" si="247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5" t="str">
        <f t="shared" si="247"/>
        <v/>
      </c>
      <c r="E5" s="115" t="str">
        <f t="shared" si="247"/>
        <v/>
      </c>
      <c r="F5" s="115" t="str">
        <f t="shared" si="247"/>
        <v/>
      </c>
      <c r="G5" s="115" t="str">
        <f t="shared" si="247"/>
        <v/>
      </c>
      <c r="H5" s="133" t="str">
        <f t="shared" si="247"/>
        <v/>
      </c>
      <c r="I5" s="133" t="str">
        <f t="shared" si="247"/>
        <v/>
      </c>
      <c r="J5" s="115" t="str">
        <f t="shared" si="247"/>
        <v/>
      </c>
      <c r="K5" s="115" t="str">
        <f t="shared" si="247"/>
        <v/>
      </c>
      <c r="L5" s="115" t="str">
        <f t="shared" si="247"/>
        <v/>
      </c>
      <c r="M5" s="115" t="str">
        <f t="shared" si="247"/>
        <v/>
      </c>
      <c r="N5" s="115" t="str">
        <f t="shared" si="247"/>
        <v/>
      </c>
      <c r="O5" s="133" t="str">
        <f t="shared" si="247"/>
        <v/>
      </c>
      <c r="P5" s="133" t="str">
        <f t="shared" si="247"/>
        <v/>
      </c>
      <c r="Q5" s="115" t="str">
        <f t="shared" si="247"/>
        <v/>
      </c>
      <c r="R5" s="115" t="str">
        <f t="shared" si="247"/>
        <v/>
      </c>
      <c r="S5" s="115" t="str">
        <f t="shared" si="247"/>
        <v/>
      </c>
      <c r="T5" s="115" t="str">
        <f t="shared" si="247"/>
        <v/>
      </c>
      <c r="U5" s="115" t="str">
        <f t="shared" si="247"/>
        <v/>
      </c>
      <c r="V5" s="133" t="str">
        <f t="shared" si="247"/>
        <v/>
      </c>
      <c r="W5" s="133" t="str">
        <f t="shared" si="247"/>
        <v/>
      </c>
      <c r="X5" s="115" t="str">
        <f t="shared" si="247"/>
        <v/>
      </c>
      <c r="Y5" s="115" t="str">
        <f t="shared" si="247"/>
        <v/>
      </c>
      <c r="Z5" s="115" t="str">
        <f t="shared" si="247"/>
        <v/>
      </c>
      <c r="AA5" s="115" t="str">
        <f t="shared" si="247"/>
        <v/>
      </c>
      <c r="AB5" s="115" t="str">
        <f t="shared" si="247"/>
        <v/>
      </c>
      <c r="AC5" s="133" t="str">
        <f t="shared" si="247"/>
        <v/>
      </c>
      <c r="AD5" s="133" t="str">
        <f t="shared" si="247"/>
        <v/>
      </c>
      <c r="AE5" s="115" t="str">
        <f t="shared" si="247"/>
        <v/>
      </c>
      <c r="AF5" s="115" t="str">
        <f t="shared" si="247"/>
        <v/>
      </c>
      <c r="AG5" s="115" t="str">
        <f t="shared" si="247"/>
        <v/>
      </c>
      <c r="AH5" s="115" t="str">
        <f t="shared" si="247"/>
        <v/>
      </c>
      <c r="AI5" s="115" t="str">
        <f t="shared" si="247"/>
        <v/>
      </c>
      <c r="AJ5" s="115" t="str">
        <f t="shared" si="247"/>
        <v/>
      </c>
    </row>
    <row r="6">
      <c r="A6" s="108">
        <v>5</v>
      </c>
      <c r="B6" s="113" t="str">
        <f>VLOOKUP($A6,Сотрудники!$A$3:$L$1202,2,0)</f>
        <v xml:space="preserve">Яковлев Дмитрий</v>
      </c>
      <c r="C6" s="113" t="str">
        <f>VLOOKUP($A6,Сотрудники!$A$3:$L$1202,8,0)</f>
        <v>Москва</v>
      </c>
      <c r="D6" s="115" t="str">
        <f t="shared" si="247"/>
        <v/>
      </c>
      <c r="E6" s="115" t="str">
        <f t="shared" si="247"/>
        <v/>
      </c>
      <c r="F6" s="115" t="str">
        <f t="shared" si="247"/>
        <v/>
      </c>
      <c r="G6" s="115" t="str">
        <f t="shared" si="247"/>
        <v/>
      </c>
      <c r="H6" s="133" t="str">
        <f t="shared" si="247"/>
        <v/>
      </c>
      <c r="I6" s="133" t="str">
        <f t="shared" si="247"/>
        <v/>
      </c>
      <c r="J6" s="115" t="str">
        <f t="shared" si="247"/>
        <v/>
      </c>
      <c r="K6" s="115" t="str">
        <f t="shared" si="247"/>
        <v/>
      </c>
      <c r="L6" s="115" t="str">
        <f t="shared" si="247"/>
        <v/>
      </c>
      <c r="M6" s="115" t="str">
        <f t="shared" si="247"/>
        <v/>
      </c>
      <c r="N6" s="115" t="str">
        <f t="shared" si="247"/>
        <v/>
      </c>
      <c r="O6" s="133" t="str">
        <f t="shared" si="247"/>
        <v/>
      </c>
      <c r="P6" s="133" t="str">
        <f t="shared" si="247"/>
        <v/>
      </c>
      <c r="Q6" s="115" t="str">
        <f t="shared" si="247"/>
        <v/>
      </c>
      <c r="R6" s="115" t="str">
        <f t="shared" si="247"/>
        <v/>
      </c>
      <c r="S6" s="115" t="str">
        <f t="shared" si="247"/>
        <v/>
      </c>
      <c r="T6" s="115" t="str">
        <f t="shared" si="247"/>
        <v/>
      </c>
      <c r="U6" s="115" t="str">
        <f t="shared" si="247"/>
        <v/>
      </c>
      <c r="V6" s="133" t="str">
        <f t="shared" si="247"/>
        <v/>
      </c>
      <c r="W6" s="133" t="str">
        <f t="shared" si="247"/>
        <v/>
      </c>
      <c r="X6" s="115" t="str">
        <f t="shared" si="247"/>
        <v/>
      </c>
      <c r="Y6" s="115" t="str">
        <f t="shared" si="247"/>
        <v/>
      </c>
      <c r="Z6" s="115" t="str">
        <f t="shared" si="247"/>
        <v/>
      </c>
      <c r="AA6" s="115" t="str">
        <f t="shared" si="247"/>
        <v/>
      </c>
      <c r="AB6" s="115" t="str">
        <f t="shared" si="247"/>
        <v/>
      </c>
      <c r="AC6" s="133" t="str">
        <f t="shared" si="247"/>
        <v/>
      </c>
      <c r="AD6" s="133" t="str">
        <f t="shared" si="247"/>
        <v/>
      </c>
      <c r="AE6" s="115" t="str">
        <f t="shared" si="247"/>
        <v/>
      </c>
      <c r="AF6" s="115" t="str">
        <f t="shared" si="247"/>
        <v/>
      </c>
      <c r="AG6" s="115" t="str">
        <f t="shared" si="247"/>
        <v/>
      </c>
      <c r="AH6" s="115" t="str">
        <f t="shared" si="247"/>
        <v/>
      </c>
      <c r="AI6" s="115" t="str">
        <f t="shared" si="247"/>
        <v/>
      </c>
      <c r="AJ6" s="115" t="str">
        <f t="shared" si="247"/>
        <v/>
      </c>
    </row>
    <row r="7">
      <c r="A7" s="108">
        <v>8</v>
      </c>
      <c r="B7" s="113" t="str">
        <f>VLOOKUP($A7,Сотрудники!$A$3:$L$1202,2,0)</f>
        <v xml:space="preserve">Хохлова Крестина</v>
      </c>
      <c r="C7" s="113" t="str">
        <f>VLOOKUP($A7,Сотрудники!$A$3:$L$1202,8,0)</f>
        <v>Москва</v>
      </c>
      <c r="D7" s="115" t="str">
        <f t="shared" si="247"/>
        <v/>
      </c>
      <c r="E7" s="115" t="str">
        <f t="shared" si="247"/>
        <v/>
      </c>
      <c r="F7" s="115" t="str">
        <f t="shared" si="247"/>
        <v/>
      </c>
      <c r="G7" s="115" t="str">
        <f t="shared" si="247"/>
        <v/>
      </c>
      <c r="H7" s="133" t="str">
        <f t="shared" si="247"/>
        <v/>
      </c>
      <c r="I7" s="133" t="str">
        <f t="shared" si="247"/>
        <v/>
      </c>
      <c r="J7" s="115" t="str">
        <f t="shared" si="247"/>
        <v/>
      </c>
      <c r="K7" s="115" t="str">
        <f t="shared" si="247"/>
        <v/>
      </c>
      <c r="L7" s="115" t="str">
        <f t="shared" si="247"/>
        <v/>
      </c>
      <c r="M7" s="115" t="str">
        <f t="shared" si="247"/>
        <v/>
      </c>
      <c r="N7" s="115" t="str">
        <f t="shared" si="247"/>
        <v/>
      </c>
      <c r="O7" s="133" t="str">
        <f t="shared" si="247"/>
        <v/>
      </c>
      <c r="P7" s="133" t="str">
        <f t="shared" si="247"/>
        <v/>
      </c>
      <c r="Q7" s="115" t="str">
        <f t="shared" si="247"/>
        <v/>
      </c>
      <c r="R7" s="115" t="str">
        <f t="shared" si="247"/>
        <v/>
      </c>
      <c r="S7" s="115" t="str">
        <f t="shared" si="247"/>
        <v/>
      </c>
      <c r="T7" s="115" t="str">
        <f t="shared" si="247"/>
        <v/>
      </c>
      <c r="U7" s="115" t="str">
        <f t="shared" si="247"/>
        <v/>
      </c>
      <c r="V7" s="133" t="str">
        <f t="shared" si="247"/>
        <v/>
      </c>
      <c r="W7" s="133" t="str">
        <f t="shared" si="247"/>
        <v/>
      </c>
      <c r="X7" s="115" t="str">
        <f t="shared" si="247"/>
        <v/>
      </c>
      <c r="Y7" s="115" t="str">
        <f t="shared" si="247"/>
        <v/>
      </c>
      <c r="Z7" s="115" t="str">
        <f t="shared" si="247"/>
        <v/>
      </c>
      <c r="AA7" s="115" t="str">
        <f t="shared" si="247"/>
        <v/>
      </c>
      <c r="AB7" s="115" t="str">
        <f t="shared" si="247"/>
        <v/>
      </c>
      <c r="AC7" s="133" t="str">
        <f t="shared" si="247"/>
        <v/>
      </c>
      <c r="AD7" s="133" t="str">
        <f t="shared" si="247"/>
        <v/>
      </c>
      <c r="AE7" s="115" t="str">
        <f t="shared" si="247"/>
        <v/>
      </c>
      <c r="AF7" s="115" t="str">
        <f t="shared" si="247"/>
        <v/>
      </c>
      <c r="AG7" s="115" t="str">
        <f t="shared" si="247"/>
        <v/>
      </c>
      <c r="AH7" s="115" t="str">
        <f t="shared" si="247"/>
        <v/>
      </c>
      <c r="AI7" s="115" t="str">
        <f t="shared" si="247"/>
        <v/>
      </c>
      <c r="AJ7" s="115" t="str">
        <f t="shared" si="247"/>
        <v/>
      </c>
    </row>
    <row r="8">
      <c r="A8" s="108">
        <v>9</v>
      </c>
      <c r="B8" s="113" t="str">
        <f>VLOOKUP($A8,Сотрудники!$A$3:$L$1202,2,0)</f>
        <v xml:space="preserve">Пойш Виталий</v>
      </c>
      <c r="C8" s="113" t="str">
        <f>VLOOKUP($A8,Сотрудники!$A$3:$L$1202,8,0)</f>
        <v>Екатеринбург</v>
      </c>
      <c r="D8" s="115" t="str">
        <f t="shared" si="247"/>
        <v/>
      </c>
      <c r="E8" s="115" t="str">
        <f t="shared" si="247"/>
        <v/>
      </c>
      <c r="F8" s="115" t="str">
        <f t="shared" si="247"/>
        <v/>
      </c>
      <c r="G8" s="115" t="str">
        <f t="shared" si="247"/>
        <v/>
      </c>
      <c r="H8" s="133" t="str">
        <f t="shared" si="247"/>
        <v/>
      </c>
      <c r="I8" s="133" t="str">
        <f t="shared" si="247"/>
        <v/>
      </c>
      <c r="J8" s="115" t="str">
        <f t="shared" si="247"/>
        <v/>
      </c>
      <c r="K8" s="115" t="str">
        <f t="shared" si="247"/>
        <v/>
      </c>
      <c r="L8" s="115" t="str">
        <f t="shared" si="247"/>
        <v/>
      </c>
      <c r="M8" s="115" t="str">
        <f t="shared" si="247"/>
        <v/>
      </c>
      <c r="N8" s="115" t="str">
        <f t="shared" si="247"/>
        <v/>
      </c>
      <c r="O8" s="133" t="str">
        <f t="shared" si="247"/>
        <v/>
      </c>
      <c r="P8" s="133" t="str">
        <f t="shared" si="247"/>
        <v/>
      </c>
      <c r="Q8" s="115" t="str">
        <f t="shared" si="247"/>
        <v/>
      </c>
      <c r="R8" s="115" t="str">
        <f t="shared" si="247"/>
        <v/>
      </c>
      <c r="S8" s="115" t="str">
        <f t="shared" si="247"/>
        <v/>
      </c>
      <c r="T8" s="115" t="str">
        <f t="shared" si="247"/>
        <v/>
      </c>
      <c r="U8" s="115" t="str">
        <f t="shared" si="247"/>
        <v/>
      </c>
      <c r="V8" s="133" t="str">
        <f t="shared" si="247"/>
        <v/>
      </c>
      <c r="W8" s="133" t="str">
        <f t="shared" si="247"/>
        <v/>
      </c>
      <c r="X8" s="115" t="str">
        <f t="shared" si="247"/>
        <v/>
      </c>
      <c r="Y8" s="115" t="str">
        <f t="shared" si="247"/>
        <v/>
      </c>
      <c r="Z8" s="115" t="str">
        <f t="shared" si="247"/>
        <v/>
      </c>
      <c r="AA8" s="115" t="str">
        <f t="shared" si="247"/>
        <v/>
      </c>
      <c r="AB8" s="115" t="str">
        <f t="shared" si="247"/>
        <v/>
      </c>
      <c r="AC8" s="133" t="str">
        <f t="shared" si="247"/>
        <v/>
      </c>
      <c r="AD8" s="133" t="str">
        <f t="shared" si="247"/>
        <v/>
      </c>
      <c r="AE8" s="115" t="str">
        <f t="shared" si="247"/>
        <v/>
      </c>
      <c r="AF8" s="115" t="str">
        <f t="shared" si="247"/>
        <v/>
      </c>
      <c r="AG8" s="115" t="str">
        <f t="shared" si="247"/>
        <v/>
      </c>
      <c r="AH8" s="115" t="str">
        <f t="shared" si="247"/>
        <v/>
      </c>
      <c r="AI8" s="115" t="str">
        <f t="shared" si="247"/>
        <v/>
      </c>
      <c r="AJ8" s="115" t="str">
        <f t="shared" si="247"/>
        <v/>
      </c>
    </row>
    <row r="9">
      <c r="A9" s="108">
        <v>10</v>
      </c>
      <c r="B9" s="113" t="str">
        <f>VLOOKUP($A9,Сотрудники!$A$3:$L$1202,2,0)</f>
        <v xml:space="preserve">Офицеров Дмитрий</v>
      </c>
      <c r="C9" s="113" t="str">
        <f>VLOOKUP($A9,Сотрудники!$A$3:$L$1202,8,0)</f>
        <v>СПБ</v>
      </c>
      <c r="D9" s="115" t="str">
        <f t="shared" si="247"/>
        <v/>
      </c>
      <c r="E9" s="115" t="str">
        <f t="shared" si="247"/>
        <v/>
      </c>
      <c r="F9" s="115" t="str">
        <f t="shared" si="247"/>
        <v/>
      </c>
      <c r="G9" s="115" t="str">
        <f t="shared" si="247"/>
        <v/>
      </c>
      <c r="H9" s="133" t="str">
        <f t="shared" si="247"/>
        <v/>
      </c>
      <c r="I9" s="133" t="str">
        <f t="shared" si="247"/>
        <v/>
      </c>
      <c r="J9" s="115" t="str">
        <f t="shared" si="247"/>
        <v/>
      </c>
      <c r="K9" s="115" t="str">
        <f t="shared" si="247"/>
        <v/>
      </c>
      <c r="L9" s="115" t="str">
        <f t="shared" si="247"/>
        <v/>
      </c>
      <c r="M9" s="115" t="str">
        <f t="shared" si="247"/>
        <v/>
      </c>
      <c r="N9" s="115" t="str">
        <f t="shared" si="247"/>
        <v/>
      </c>
      <c r="O9" s="133" t="str">
        <f t="shared" si="247"/>
        <v/>
      </c>
      <c r="P9" s="133" t="str">
        <f t="shared" si="247"/>
        <v/>
      </c>
      <c r="Q9" s="115" t="str">
        <f t="shared" si="247"/>
        <v/>
      </c>
      <c r="R9" s="115" t="str">
        <f t="shared" si="247"/>
        <v/>
      </c>
      <c r="S9" s="115" t="str">
        <f t="shared" si="247"/>
        <v/>
      </c>
      <c r="T9" s="115" t="str">
        <f t="shared" si="247"/>
        <v/>
      </c>
      <c r="U9" s="115" t="str">
        <f t="shared" si="247"/>
        <v/>
      </c>
      <c r="V9" s="133" t="str">
        <f t="shared" si="247"/>
        <v/>
      </c>
      <c r="W9" s="133" t="str">
        <f t="shared" si="247"/>
        <v/>
      </c>
      <c r="X9" s="115" t="str">
        <f t="shared" si="247"/>
        <v/>
      </c>
      <c r="Y9" s="115" t="str">
        <f t="shared" si="247"/>
        <v/>
      </c>
      <c r="Z9" s="115" t="str">
        <f t="shared" si="247"/>
        <v/>
      </c>
      <c r="AA9" s="115" t="str">
        <f t="shared" si="247"/>
        <v/>
      </c>
      <c r="AB9" s="115" t="str">
        <f t="shared" si="247"/>
        <v/>
      </c>
      <c r="AC9" s="133" t="str">
        <f t="shared" si="247"/>
        <v/>
      </c>
      <c r="AD9" s="133" t="str">
        <f t="shared" si="247"/>
        <v/>
      </c>
      <c r="AE9" s="115" t="str">
        <f t="shared" si="247"/>
        <v/>
      </c>
      <c r="AF9" s="115" t="str">
        <f t="shared" si="247"/>
        <v/>
      </c>
      <c r="AG9" s="115" t="str">
        <f t="shared" si="247"/>
        <v/>
      </c>
      <c r="AH9" s="115" t="str">
        <f t="shared" si="247"/>
        <v/>
      </c>
      <c r="AI9" s="115" t="str">
        <f t="shared" si="247"/>
        <v/>
      </c>
      <c r="AJ9" s="115" t="str">
        <f t="shared" si="247"/>
        <v/>
      </c>
    </row>
    <row r="10">
      <c r="A10" s="108">
        <v>11</v>
      </c>
      <c r="B10" s="113" t="str">
        <f>VLOOKUP($A10,Сотрудники!$A$3:$L$1202,2,0)</f>
        <v xml:space="preserve">Муштекенов Тимур</v>
      </c>
      <c r="C10" s="113" t="str">
        <f>VLOOKUP($A10,Сотрудники!$A$3:$L$1202,8,0)</f>
        <v>СПБ</v>
      </c>
      <c r="D10" s="115" t="str">
        <f t="shared" si="247"/>
        <v/>
      </c>
      <c r="E10" s="115" t="str">
        <f t="shared" si="247"/>
        <v/>
      </c>
      <c r="F10" s="115" t="str">
        <f t="shared" si="247"/>
        <v/>
      </c>
      <c r="G10" s="115" t="str">
        <f t="shared" si="247"/>
        <v/>
      </c>
      <c r="H10" s="133" t="str">
        <f t="shared" si="247"/>
        <v/>
      </c>
      <c r="I10" s="133" t="str">
        <f t="shared" si="247"/>
        <v/>
      </c>
      <c r="J10" s="115" t="str">
        <f t="shared" si="247"/>
        <v/>
      </c>
      <c r="K10" s="115" t="str">
        <f t="shared" si="247"/>
        <v/>
      </c>
      <c r="L10" s="115" t="str">
        <f t="shared" si="247"/>
        <v/>
      </c>
      <c r="M10" s="115" t="str">
        <f t="shared" si="247"/>
        <v/>
      </c>
      <c r="N10" s="115" t="str">
        <f t="shared" si="247"/>
        <v/>
      </c>
      <c r="O10" s="133" t="str">
        <f t="shared" si="247"/>
        <v/>
      </c>
      <c r="P10" s="133" t="str">
        <f t="shared" si="247"/>
        <v/>
      </c>
      <c r="Q10" s="115" t="str">
        <f t="shared" si="247"/>
        <v/>
      </c>
      <c r="R10" s="115" t="str">
        <f t="shared" si="247"/>
        <v/>
      </c>
      <c r="S10" s="115" t="str">
        <f t="shared" si="247"/>
        <v/>
      </c>
      <c r="T10" s="115" t="str">
        <f t="shared" si="247"/>
        <v/>
      </c>
      <c r="U10" s="115" t="str">
        <f t="shared" si="247"/>
        <v/>
      </c>
      <c r="V10" s="133" t="str">
        <f t="shared" si="247"/>
        <v/>
      </c>
      <c r="W10" s="133" t="str">
        <f t="shared" si="247"/>
        <v/>
      </c>
      <c r="X10" s="115" t="str">
        <f t="shared" si="247"/>
        <v/>
      </c>
      <c r="Y10" s="115" t="str">
        <f t="shared" si="247"/>
        <v/>
      </c>
      <c r="Z10" s="115" t="str">
        <f t="shared" si="247"/>
        <v/>
      </c>
      <c r="AA10" s="115" t="str">
        <f t="shared" si="247"/>
        <v/>
      </c>
      <c r="AB10" s="115" t="str">
        <f t="shared" ref="AB10:AJ10" si="248">IF(ISBLANK(AB97),"",IF(AB97=0,"Выходной",IF(AB97&lt;&gt;0,"Работал","")))</f>
        <v/>
      </c>
      <c r="AC10" s="133" t="str">
        <f t="shared" si="248"/>
        <v/>
      </c>
      <c r="AD10" s="133" t="str">
        <f t="shared" si="248"/>
        <v/>
      </c>
      <c r="AE10" s="115" t="str">
        <f t="shared" si="248"/>
        <v/>
      </c>
      <c r="AF10" s="115" t="str">
        <f t="shared" si="248"/>
        <v/>
      </c>
      <c r="AG10" s="115" t="str">
        <f t="shared" si="248"/>
        <v/>
      </c>
      <c r="AH10" s="115" t="str">
        <f t="shared" si="248"/>
        <v/>
      </c>
      <c r="AI10" s="115" t="str">
        <f t="shared" si="248"/>
        <v/>
      </c>
      <c r="AJ10" s="115" t="str">
        <f t="shared" si="248"/>
        <v/>
      </c>
    </row>
    <row r="11">
      <c r="A11" s="108">
        <v>13</v>
      </c>
      <c r="B11" s="113" t="str">
        <f>VLOOKUP($A11,Сотрудники!$A$3:$L$1202,2,0)</f>
        <v xml:space="preserve">Богданов Михаил</v>
      </c>
      <c r="C11" s="113" t="str">
        <f>VLOOKUP($A11,Сотрудники!$A$3:$L$1202,8,0)</f>
        <v>СПБ</v>
      </c>
      <c r="D11" s="115" t="str">
        <f t="shared" si="247"/>
        <v/>
      </c>
      <c r="E11" s="115" t="str">
        <f t="shared" si="247"/>
        <v/>
      </c>
      <c r="F11" s="115" t="str">
        <f t="shared" si="247"/>
        <v/>
      </c>
      <c r="G11" s="115" t="str">
        <f t="shared" si="247"/>
        <v/>
      </c>
      <c r="H11" s="133" t="str">
        <f t="shared" si="247"/>
        <v/>
      </c>
      <c r="I11" s="133" t="str">
        <f t="shared" si="247"/>
        <v/>
      </c>
      <c r="J11" s="115" t="str">
        <f t="shared" si="247"/>
        <v/>
      </c>
      <c r="K11" s="115" t="str">
        <f t="shared" si="247"/>
        <v/>
      </c>
      <c r="L11" s="115" t="str">
        <f t="shared" si="247"/>
        <v/>
      </c>
      <c r="M11" s="115" t="str">
        <f t="shared" si="247"/>
        <v/>
      </c>
      <c r="N11" s="115" t="str">
        <f t="shared" si="247"/>
        <v/>
      </c>
      <c r="O11" s="133" t="str">
        <f t="shared" si="247"/>
        <v/>
      </c>
      <c r="P11" s="133" t="str">
        <f t="shared" si="247"/>
        <v/>
      </c>
      <c r="Q11" s="115" t="str">
        <f t="shared" si="247"/>
        <v/>
      </c>
      <c r="R11" s="115" t="str">
        <f t="shared" si="247"/>
        <v/>
      </c>
      <c r="S11" s="115" t="str">
        <f t="shared" si="247"/>
        <v/>
      </c>
      <c r="T11" s="115" t="str">
        <f t="shared" si="247"/>
        <v/>
      </c>
      <c r="U11" s="115" t="str">
        <f t="shared" si="247"/>
        <v/>
      </c>
      <c r="V11" s="133" t="str">
        <f t="shared" si="247"/>
        <v/>
      </c>
      <c r="W11" s="133" t="str">
        <f t="shared" si="247"/>
        <v/>
      </c>
      <c r="X11" s="115" t="str">
        <f t="shared" si="247"/>
        <v/>
      </c>
      <c r="Y11" s="115" t="str">
        <f t="shared" si="247"/>
        <v/>
      </c>
      <c r="Z11" s="115" t="str">
        <f t="shared" si="247"/>
        <v/>
      </c>
      <c r="AA11" s="115" t="str">
        <f t="shared" si="247"/>
        <v/>
      </c>
      <c r="AB11" s="115" t="str">
        <f t="shared" si="247"/>
        <v/>
      </c>
      <c r="AC11" s="133" t="str">
        <f t="shared" si="247"/>
        <v/>
      </c>
      <c r="AD11" s="133" t="str">
        <f t="shared" si="247"/>
        <v/>
      </c>
      <c r="AE11" s="115" t="str">
        <f t="shared" si="247"/>
        <v/>
      </c>
      <c r="AF11" s="115" t="str">
        <f t="shared" si="247"/>
        <v/>
      </c>
      <c r="AG11" s="115" t="str">
        <f t="shared" si="247"/>
        <v/>
      </c>
      <c r="AH11" s="115" t="str">
        <f t="shared" si="247"/>
        <v/>
      </c>
      <c r="AI11" s="115" t="str">
        <f t="shared" si="247"/>
        <v/>
      </c>
      <c r="AJ11" s="115" t="str">
        <f t="shared" si="247"/>
        <v/>
      </c>
    </row>
    <row r="12">
      <c r="A12" s="108">
        <v>14</v>
      </c>
      <c r="B12" s="113" t="str">
        <f>VLOOKUP($A12,Сотрудники!$A$3:$L$1202,2,0)</f>
        <v xml:space="preserve">Смирнова Екатерина</v>
      </c>
      <c r="C12" s="113" t="str">
        <f>VLOOKUP($A12,Сотрудники!$A$3:$L$1202,8,0)</f>
        <v>Москва</v>
      </c>
      <c r="D12" s="115" t="str">
        <f t="shared" si="247"/>
        <v/>
      </c>
      <c r="E12" s="115" t="str">
        <f t="shared" si="247"/>
        <v/>
      </c>
      <c r="F12" s="115" t="str">
        <f t="shared" si="247"/>
        <v/>
      </c>
      <c r="G12" s="115" t="str">
        <f t="shared" si="247"/>
        <v/>
      </c>
      <c r="H12" s="133" t="str">
        <f t="shared" si="247"/>
        <v/>
      </c>
      <c r="I12" s="133" t="str">
        <f t="shared" si="247"/>
        <v/>
      </c>
      <c r="J12" s="115" t="str">
        <f t="shared" si="247"/>
        <v/>
      </c>
      <c r="K12" s="115" t="str">
        <f t="shared" si="247"/>
        <v/>
      </c>
      <c r="L12" s="115" t="str">
        <f t="shared" si="247"/>
        <v/>
      </c>
      <c r="M12" s="115" t="str">
        <f t="shared" si="247"/>
        <v/>
      </c>
      <c r="N12" s="115" t="str">
        <f t="shared" si="247"/>
        <v/>
      </c>
      <c r="O12" s="133" t="str">
        <f t="shared" si="247"/>
        <v/>
      </c>
      <c r="P12" s="133" t="str">
        <f t="shared" si="247"/>
        <v/>
      </c>
      <c r="Q12" s="115" t="str">
        <f t="shared" si="247"/>
        <v/>
      </c>
      <c r="R12" s="115" t="str">
        <f t="shared" si="247"/>
        <v/>
      </c>
      <c r="S12" s="115" t="str">
        <f t="shared" si="247"/>
        <v/>
      </c>
      <c r="T12" s="115" t="str">
        <f t="shared" si="247"/>
        <v/>
      </c>
      <c r="U12" s="115" t="str">
        <f t="shared" si="247"/>
        <v/>
      </c>
      <c r="V12" s="133" t="str">
        <f t="shared" si="247"/>
        <v/>
      </c>
      <c r="W12" s="133" t="str">
        <f t="shared" si="247"/>
        <v/>
      </c>
      <c r="X12" s="115" t="str">
        <f t="shared" si="247"/>
        <v/>
      </c>
      <c r="Y12" s="115" t="str">
        <f t="shared" si="247"/>
        <v/>
      </c>
      <c r="Z12" s="115" t="str">
        <f t="shared" si="247"/>
        <v/>
      </c>
      <c r="AA12" s="115" t="str">
        <f t="shared" si="247"/>
        <v/>
      </c>
      <c r="AB12" s="115" t="str">
        <f t="shared" si="247"/>
        <v/>
      </c>
      <c r="AC12" s="133" t="str">
        <f t="shared" si="247"/>
        <v/>
      </c>
      <c r="AD12" s="133" t="str">
        <f t="shared" si="247"/>
        <v/>
      </c>
      <c r="AE12" s="115" t="str">
        <f t="shared" si="247"/>
        <v/>
      </c>
      <c r="AF12" s="115" t="str">
        <f t="shared" si="247"/>
        <v/>
      </c>
      <c r="AG12" s="115" t="str">
        <f t="shared" si="247"/>
        <v/>
      </c>
      <c r="AH12" s="115" t="str">
        <f t="shared" si="247"/>
        <v/>
      </c>
      <c r="AI12" s="115" t="str">
        <f t="shared" si="247"/>
        <v/>
      </c>
      <c r="AJ12" s="115" t="str">
        <f t="shared" si="247"/>
        <v/>
      </c>
    </row>
    <row r="13">
      <c r="A13" s="108">
        <v>15</v>
      </c>
      <c r="B13" s="113" t="str">
        <f>VLOOKUP($A13,Сотрудники!$A$3:$L$1202,2,0)</f>
        <v xml:space="preserve">Герасимова Елизавета</v>
      </c>
      <c r="C13" s="113" t="str">
        <f>VLOOKUP($A13,Сотрудники!$A$3:$L$1202,8,0)</f>
        <v>Москва</v>
      </c>
      <c r="D13" s="115" t="str">
        <f t="shared" si="247"/>
        <v/>
      </c>
      <c r="E13" s="115" t="str">
        <f t="shared" si="247"/>
        <v/>
      </c>
      <c r="F13" s="115" t="str">
        <f t="shared" si="247"/>
        <v/>
      </c>
      <c r="G13" s="115" t="str">
        <f t="shared" si="247"/>
        <v/>
      </c>
      <c r="H13" s="133" t="str">
        <f t="shared" si="247"/>
        <v/>
      </c>
      <c r="I13" s="133" t="str">
        <f t="shared" si="247"/>
        <v/>
      </c>
      <c r="J13" s="115" t="str">
        <f t="shared" si="247"/>
        <v/>
      </c>
      <c r="K13" s="115" t="str">
        <f t="shared" si="247"/>
        <v/>
      </c>
      <c r="L13" s="115" t="str">
        <f t="shared" si="247"/>
        <v/>
      </c>
      <c r="M13" s="115" t="str">
        <f t="shared" si="247"/>
        <v/>
      </c>
      <c r="N13" s="115" t="str">
        <f t="shared" si="247"/>
        <v/>
      </c>
      <c r="O13" s="133" t="str">
        <f t="shared" si="247"/>
        <v/>
      </c>
      <c r="P13" s="133" t="str">
        <f t="shared" si="247"/>
        <v/>
      </c>
      <c r="Q13" s="115" t="str">
        <f t="shared" si="247"/>
        <v/>
      </c>
      <c r="R13" s="115" t="str">
        <f t="shared" si="247"/>
        <v/>
      </c>
      <c r="S13" s="115" t="str">
        <f t="shared" si="247"/>
        <v/>
      </c>
      <c r="T13" s="115" t="str">
        <f t="shared" si="247"/>
        <v/>
      </c>
      <c r="U13" s="115" t="str">
        <f t="shared" si="247"/>
        <v/>
      </c>
      <c r="V13" s="133" t="str">
        <f t="shared" si="247"/>
        <v/>
      </c>
      <c r="W13" s="133" t="str">
        <f t="shared" si="247"/>
        <v/>
      </c>
      <c r="X13" s="115" t="str">
        <f t="shared" si="247"/>
        <v/>
      </c>
      <c r="Y13" s="115" t="str">
        <f t="shared" si="247"/>
        <v/>
      </c>
      <c r="Z13" s="115" t="str">
        <f t="shared" si="247"/>
        <v/>
      </c>
      <c r="AA13" s="115" t="str">
        <f t="shared" si="247"/>
        <v/>
      </c>
      <c r="AB13" s="115" t="str">
        <f t="shared" si="247"/>
        <v/>
      </c>
      <c r="AC13" s="133" t="str">
        <f t="shared" si="247"/>
        <v/>
      </c>
      <c r="AD13" s="133" t="str">
        <f t="shared" si="247"/>
        <v/>
      </c>
      <c r="AE13" s="115" t="str">
        <f t="shared" si="247"/>
        <v/>
      </c>
      <c r="AF13" s="115" t="str">
        <f t="shared" si="247"/>
        <v/>
      </c>
      <c r="AG13" s="115" t="str">
        <f t="shared" si="247"/>
        <v/>
      </c>
      <c r="AH13" s="115" t="str">
        <f t="shared" si="247"/>
        <v/>
      </c>
      <c r="AI13" s="115" t="str">
        <f t="shared" si="247"/>
        <v/>
      </c>
      <c r="AJ13" s="115" t="str">
        <f t="shared" si="247"/>
        <v/>
      </c>
    </row>
    <row r="14">
      <c r="A14" s="108">
        <v>16</v>
      </c>
      <c r="B14" s="113" t="str">
        <f>VLOOKUP($A14,Сотрудники!$A$3:$L$1202,2,0)</f>
        <v xml:space="preserve">Абдуллаева Анжелика</v>
      </c>
      <c r="C14" s="113" t="str">
        <f>VLOOKUP($A14,Сотрудники!$A$3:$L$1202,8,0)</f>
        <v>Москва</v>
      </c>
      <c r="D14" s="115" t="str">
        <f t="shared" si="247"/>
        <v/>
      </c>
      <c r="E14" s="115" t="str">
        <f t="shared" si="247"/>
        <v/>
      </c>
      <c r="F14" s="115" t="str">
        <f t="shared" si="247"/>
        <v/>
      </c>
      <c r="G14" s="115" t="str">
        <f t="shared" si="247"/>
        <v/>
      </c>
      <c r="H14" s="133" t="str">
        <f t="shared" si="247"/>
        <v/>
      </c>
      <c r="I14" s="133" t="str">
        <f t="shared" si="247"/>
        <v/>
      </c>
      <c r="J14" s="115" t="str">
        <f t="shared" si="247"/>
        <v/>
      </c>
      <c r="K14" s="115" t="str">
        <f t="shared" si="247"/>
        <v/>
      </c>
      <c r="L14" s="115" t="str">
        <f t="shared" si="247"/>
        <v/>
      </c>
      <c r="M14" s="115" t="str">
        <f t="shared" si="247"/>
        <v/>
      </c>
      <c r="N14" s="115" t="str">
        <f t="shared" si="247"/>
        <v/>
      </c>
      <c r="O14" s="133" t="str">
        <f t="shared" si="247"/>
        <v/>
      </c>
      <c r="P14" s="133" t="str">
        <f t="shared" si="247"/>
        <v/>
      </c>
      <c r="Q14" s="115" t="str">
        <f t="shared" si="247"/>
        <v/>
      </c>
      <c r="R14" s="115" t="str">
        <f t="shared" si="247"/>
        <v/>
      </c>
      <c r="S14" s="115" t="str">
        <f t="shared" si="247"/>
        <v/>
      </c>
      <c r="T14" s="115" t="str">
        <f t="shared" si="247"/>
        <v/>
      </c>
      <c r="U14" s="115" t="str">
        <f t="shared" si="247"/>
        <v/>
      </c>
      <c r="V14" s="133" t="str">
        <f t="shared" si="247"/>
        <v/>
      </c>
      <c r="W14" s="133" t="str">
        <f t="shared" si="247"/>
        <v/>
      </c>
      <c r="X14" s="115" t="str">
        <f t="shared" si="247"/>
        <v/>
      </c>
      <c r="Y14" s="115" t="str">
        <f t="shared" si="247"/>
        <v/>
      </c>
      <c r="Z14" s="115" t="str">
        <f t="shared" si="247"/>
        <v/>
      </c>
      <c r="AA14" s="115" t="str">
        <f t="shared" si="247"/>
        <v/>
      </c>
      <c r="AB14" s="115" t="str">
        <f t="shared" si="247"/>
        <v/>
      </c>
      <c r="AC14" s="133" t="str">
        <f t="shared" si="247"/>
        <v/>
      </c>
      <c r="AD14" s="133" t="str">
        <f t="shared" si="247"/>
        <v/>
      </c>
      <c r="AE14" s="115" t="str">
        <f t="shared" si="247"/>
        <v/>
      </c>
      <c r="AF14" s="115" t="str">
        <f t="shared" si="247"/>
        <v/>
      </c>
      <c r="AG14" s="115" t="str">
        <f t="shared" si="247"/>
        <v/>
      </c>
      <c r="AH14" s="115" t="str">
        <f t="shared" si="247"/>
        <v/>
      </c>
      <c r="AI14" s="115" t="str">
        <f t="shared" si="247"/>
        <v/>
      </c>
      <c r="AJ14" s="115" t="str">
        <f t="shared" si="247"/>
        <v/>
      </c>
    </row>
    <row r="15">
      <c r="A15" s="108">
        <v>17</v>
      </c>
      <c r="B15" s="113" t="str">
        <f>VLOOKUP($A15,Сотрудники!$A$3:$L$1202,2,0)</f>
        <v xml:space="preserve">Наймушин Евгений</v>
      </c>
      <c r="C15" s="113" t="str">
        <f>VLOOKUP($A15,Сотрудники!$A$3:$L$1202,8,0)</f>
        <v>Екатеринбург</v>
      </c>
      <c r="D15" s="115" t="str">
        <f t="shared" si="247"/>
        <v/>
      </c>
      <c r="E15" s="115" t="str">
        <f t="shared" si="247"/>
        <v/>
      </c>
      <c r="F15" s="115" t="str">
        <f t="shared" si="247"/>
        <v/>
      </c>
      <c r="G15" s="115" t="str">
        <f t="shared" si="247"/>
        <v/>
      </c>
      <c r="H15" s="133" t="str">
        <f t="shared" si="247"/>
        <v/>
      </c>
      <c r="I15" s="133" t="str">
        <f t="shared" si="247"/>
        <v/>
      </c>
      <c r="J15" s="115" t="str">
        <f t="shared" si="247"/>
        <v/>
      </c>
      <c r="K15" s="115" t="str">
        <f t="shared" si="247"/>
        <v/>
      </c>
      <c r="L15" s="115" t="str">
        <f t="shared" si="247"/>
        <v/>
      </c>
      <c r="M15" s="115" t="str">
        <f t="shared" si="247"/>
        <v/>
      </c>
      <c r="N15" s="115" t="str">
        <f t="shared" si="247"/>
        <v/>
      </c>
      <c r="O15" s="133" t="str">
        <f t="shared" si="247"/>
        <v/>
      </c>
      <c r="P15" s="133" t="str">
        <f t="shared" si="247"/>
        <v/>
      </c>
      <c r="Q15" s="115" t="str">
        <f t="shared" si="247"/>
        <v/>
      </c>
      <c r="R15" s="115" t="str">
        <f t="shared" si="247"/>
        <v/>
      </c>
      <c r="S15" s="115" t="str">
        <f t="shared" si="247"/>
        <v/>
      </c>
      <c r="T15" s="115" t="str">
        <f t="shared" si="247"/>
        <v/>
      </c>
      <c r="U15" s="115" t="str">
        <f t="shared" si="247"/>
        <v/>
      </c>
      <c r="V15" s="133" t="str">
        <f t="shared" si="247"/>
        <v/>
      </c>
      <c r="W15" s="133" t="str">
        <f t="shared" si="247"/>
        <v/>
      </c>
      <c r="X15" s="115" t="str">
        <f t="shared" si="247"/>
        <v/>
      </c>
      <c r="Y15" s="115" t="str">
        <f t="shared" si="247"/>
        <v/>
      </c>
      <c r="Z15" s="115" t="str">
        <f t="shared" si="247"/>
        <v/>
      </c>
      <c r="AA15" s="115" t="str">
        <f t="shared" si="247"/>
        <v/>
      </c>
      <c r="AB15" s="115" t="str">
        <f t="shared" si="247"/>
        <v/>
      </c>
      <c r="AC15" s="133" t="str">
        <f t="shared" si="247"/>
        <v/>
      </c>
      <c r="AD15" s="133" t="str">
        <f t="shared" si="247"/>
        <v/>
      </c>
      <c r="AE15" s="115" t="str">
        <f t="shared" si="247"/>
        <v/>
      </c>
      <c r="AF15" s="115" t="str">
        <f t="shared" si="247"/>
        <v/>
      </c>
      <c r="AG15" s="115" t="str">
        <f t="shared" si="247"/>
        <v/>
      </c>
      <c r="AH15" s="115" t="str">
        <f t="shared" si="247"/>
        <v/>
      </c>
      <c r="AI15" s="115" t="str">
        <f t="shared" si="247"/>
        <v/>
      </c>
      <c r="AJ15" s="115" t="str">
        <f t="shared" si="247"/>
        <v/>
      </c>
    </row>
    <row r="16">
      <c r="A16" s="108">
        <v>19</v>
      </c>
      <c r="B16" s="113" t="str">
        <f>VLOOKUP($A16,Сотрудники!$A$3:$L$1202,2,0)</f>
        <v xml:space="preserve">Лопатин Максим</v>
      </c>
      <c r="C16" s="113" t="str">
        <f>VLOOKUP($A16,Сотрудники!$A$3:$L$1202,8,0)</f>
        <v>Москва</v>
      </c>
      <c r="D16" s="115" t="str">
        <f t="shared" si="247"/>
        <v/>
      </c>
      <c r="E16" s="115" t="str">
        <f t="shared" si="247"/>
        <v/>
      </c>
      <c r="F16" s="115" t="str">
        <f t="shared" si="247"/>
        <v/>
      </c>
      <c r="G16" s="115" t="str">
        <f t="shared" si="247"/>
        <v/>
      </c>
      <c r="H16" s="133" t="str">
        <f t="shared" si="247"/>
        <v/>
      </c>
      <c r="I16" s="133" t="str">
        <f t="shared" si="247"/>
        <v/>
      </c>
      <c r="J16" s="115" t="str">
        <f t="shared" si="247"/>
        <v/>
      </c>
      <c r="K16" s="115" t="str">
        <f t="shared" si="247"/>
        <v/>
      </c>
      <c r="L16" s="115" t="str">
        <f t="shared" si="247"/>
        <v/>
      </c>
      <c r="M16" s="115" t="str">
        <f t="shared" si="247"/>
        <v/>
      </c>
      <c r="N16" s="115" t="str">
        <f t="shared" si="247"/>
        <v/>
      </c>
      <c r="O16" s="133" t="str">
        <f t="shared" si="247"/>
        <v/>
      </c>
      <c r="P16" s="133" t="str">
        <f t="shared" si="247"/>
        <v/>
      </c>
      <c r="Q16" s="115" t="str">
        <f t="shared" si="247"/>
        <v/>
      </c>
      <c r="R16" s="115" t="str">
        <f t="shared" si="247"/>
        <v/>
      </c>
      <c r="S16" s="115" t="str">
        <f t="shared" si="247"/>
        <v/>
      </c>
      <c r="T16" s="115" t="str">
        <f t="shared" si="247"/>
        <v/>
      </c>
      <c r="U16" s="115" t="str">
        <f t="shared" si="247"/>
        <v/>
      </c>
      <c r="V16" s="133" t="str">
        <f t="shared" si="247"/>
        <v/>
      </c>
      <c r="W16" s="133" t="str">
        <f t="shared" si="247"/>
        <v/>
      </c>
      <c r="X16" s="115" t="str">
        <f t="shared" si="247"/>
        <v/>
      </c>
      <c r="Y16" s="115" t="str">
        <f t="shared" si="247"/>
        <v/>
      </c>
      <c r="Z16" s="115" t="str">
        <f t="shared" si="247"/>
        <v/>
      </c>
      <c r="AA16" s="115" t="str">
        <f t="shared" si="247"/>
        <v/>
      </c>
      <c r="AB16" s="115" t="str">
        <f t="shared" si="247"/>
        <v/>
      </c>
      <c r="AC16" s="133" t="str">
        <f t="shared" si="247"/>
        <v/>
      </c>
      <c r="AD16" s="133" t="str">
        <f t="shared" si="247"/>
        <v/>
      </c>
      <c r="AE16" s="115" t="str">
        <f t="shared" si="247"/>
        <v/>
      </c>
      <c r="AF16" s="115" t="str">
        <f t="shared" si="247"/>
        <v/>
      </c>
      <c r="AG16" s="115" t="str">
        <f t="shared" si="247"/>
        <v/>
      </c>
      <c r="AH16" s="115" t="str">
        <f t="shared" si="247"/>
        <v/>
      </c>
      <c r="AI16" s="115" t="str">
        <f t="shared" si="247"/>
        <v/>
      </c>
      <c r="AJ16" s="115" t="str">
        <f t="shared" si="247"/>
        <v/>
      </c>
    </row>
    <row r="17">
      <c r="A17" s="108">
        <v>21</v>
      </c>
      <c r="B17" s="113" t="str">
        <f>VLOOKUP($A17,Сотрудники!$A$3:$L$1202,2,0)</f>
        <v xml:space="preserve">Шимберев Борис</v>
      </c>
      <c r="C17" s="113" t="str">
        <f>VLOOKUP($A17,Сотрудники!$A$3:$L$1202,8,0)</f>
        <v>СПБ</v>
      </c>
      <c r="D17" s="115" t="str">
        <f t="shared" si="247"/>
        <v/>
      </c>
      <c r="E17" s="115" t="str">
        <f t="shared" si="247"/>
        <v/>
      </c>
      <c r="F17" s="115" t="str">
        <f t="shared" si="247"/>
        <v/>
      </c>
      <c r="G17" s="115" t="str">
        <f t="shared" si="247"/>
        <v/>
      </c>
      <c r="H17" s="133" t="str">
        <f t="shared" si="247"/>
        <v/>
      </c>
      <c r="I17" s="133" t="str">
        <f t="shared" si="247"/>
        <v/>
      </c>
      <c r="J17" s="115" t="str">
        <f t="shared" si="247"/>
        <v/>
      </c>
      <c r="K17" s="115" t="str">
        <f t="shared" si="247"/>
        <v/>
      </c>
      <c r="L17" s="115" t="str">
        <f t="shared" si="247"/>
        <v/>
      </c>
      <c r="M17" s="115" t="str">
        <f t="shared" si="247"/>
        <v/>
      </c>
      <c r="N17" s="115" t="str">
        <f t="shared" si="247"/>
        <v/>
      </c>
      <c r="O17" s="133" t="str">
        <f t="shared" si="247"/>
        <v/>
      </c>
      <c r="P17" s="133" t="str">
        <f t="shared" si="247"/>
        <v/>
      </c>
      <c r="Q17" s="115" t="str">
        <f t="shared" si="247"/>
        <v/>
      </c>
      <c r="R17" s="115" t="str">
        <f t="shared" si="247"/>
        <v/>
      </c>
      <c r="S17" s="115" t="str">
        <f t="shared" si="247"/>
        <v/>
      </c>
      <c r="T17" s="115" t="str">
        <f t="shared" si="247"/>
        <v/>
      </c>
      <c r="U17" s="115" t="str">
        <f t="shared" si="247"/>
        <v/>
      </c>
      <c r="V17" s="133" t="str">
        <f t="shared" si="247"/>
        <v/>
      </c>
      <c r="W17" s="133" t="str">
        <f t="shared" si="247"/>
        <v/>
      </c>
      <c r="X17" s="115" t="str">
        <f t="shared" si="247"/>
        <v/>
      </c>
      <c r="Y17" s="115" t="str">
        <f t="shared" si="247"/>
        <v/>
      </c>
      <c r="Z17" s="115" t="str">
        <f t="shared" si="247"/>
        <v/>
      </c>
      <c r="AA17" s="115" t="str">
        <f t="shared" si="247"/>
        <v/>
      </c>
      <c r="AB17" s="115" t="str">
        <f t="shared" si="247"/>
        <v/>
      </c>
      <c r="AC17" s="133" t="str">
        <f t="shared" si="247"/>
        <v/>
      </c>
      <c r="AD17" s="133" t="str">
        <f t="shared" si="247"/>
        <v/>
      </c>
      <c r="AE17" s="115" t="str">
        <f t="shared" si="247"/>
        <v/>
      </c>
      <c r="AF17" s="115" t="str">
        <f t="shared" si="247"/>
        <v/>
      </c>
      <c r="AG17" s="115" t="str">
        <f t="shared" si="247"/>
        <v/>
      </c>
      <c r="AH17" s="115" t="str">
        <f t="shared" si="247"/>
        <v/>
      </c>
      <c r="AI17" s="115" t="str">
        <f t="shared" si="247"/>
        <v/>
      </c>
      <c r="AJ17" s="115" t="str">
        <f t="shared" si="247"/>
        <v/>
      </c>
    </row>
    <row r="18">
      <c r="A18" s="108">
        <v>22</v>
      </c>
      <c r="B18" s="113" t="str">
        <f>VLOOKUP($A18,Сотрудники!$A$3:$L$1202,2,0)</f>
        <v xml:space="preserve">Виштак Татьяна</v>
      </c>
      <c r="C18" s="113" t="str">
        <f>VLOOKUP($A18,Сотрудники!$A$3:$L$1202,8,0)</f>
        <v>Москва</v>
      </c>
      <c r="D18" s="115" t="str">
        <f t="shared" si="247"/>
        <v/>
      </c>
      <c r="E18" s="115" t="str">
        <f t="shared" si="247"/>
        <v/>
      </c>
      <c r="F18" s="115" t="str">
        <f t="shared" si="247"/>
        <v/>
      </c>
      <c r="G18" s="115" t="str">
        <f t="shared" si="247"/>
        <v/>
      </c>
      <c r="H18" s="133" t="str">
        <f t="shared" si="247"/>
        <v/>
      </c>
      <c r="I18" s="133" t="str">
        <f t="shared" si="247"/>
        <v/>
      </c>
      <c r="J18" s="115" t="str">
        <f t="shared" si="247"/>
        <v/>
      </c>
      <c r="K18" s="115" t="str">
        <f t="shared" si="247"/>
        <v/>
      </c>
      <c r="L18" s="115" t="str">
        <f t="shared" si="247"/>
        <v/>
      </c>
      <c r="M18" s="115" t="str">
        <f t="shared" si="247"/>
        <v/>
      </c>
      <c r="N18" s="115" t="str">
        <f t="shared" si="247"/>
        <v/>
      </c>
      <c r="O18" s="133" t="str">
        <f t="shared" si="247"/>
        <v/>
      </c>
      <c r="P18" s="133" t="str">
        <f t="shared" si="247"/>
        <v/>
      </c>
      <c r="Q18" s="115" t="str">
        <f t="shared" si="247"/>
        <v/>
      </c>
      <c r="R18" s="115" t="str">
        <f t="shared" si="247"/>
        <v/>
      </c>
      <c r="S18" s="115" t="str">
        <f t="shared" si="247"/>
        <v/>
      </c>
      <c r="T18" s="115" t="str">
        <f t="shared" si="247"/>
        <v/>
      </c>
      <c r="U18" s="115" t="str">
        <f t="shared" si="247"/>
        <v/>
      </c>
      <c r="V18" s="133" t="str">
        <f t="shared" si="247"/>
        <v/>
      </c>
      <c r="W18" s="133" t="str">
        <f t="shared" si="247"/>
        <v/>
      </c>
      <c r="X18" s="115" t="str">
        <f t="shared" si="247"/>
        <v/>
      </c>
      <c r="Y18" s="115" t="str">
        <f t="shared" si="247"/>
        <v/>
      </c>
      <c r="Z18" s="115" t="str">
        <f t="shared" si="247"/>
        <v/>
      </c>
      <c r="AA18" s="115" t="str">
        <f t="shared" si="247"/>
        <v/>
      </c>
      <c r="AB18" s="115" t="str">
        <f t="shared" ref="D18:AJ26" si="249">IF(ISBLANK(AB105),"",IF(AB105=0,"Выходной",IF(AB105&lt;&gt;0,"Работал","")))</f>
        <v/>
      </c>
      <c r="AC18" s="133" t="str">
        <f t="shared" si="249"/>
        <v/>
      </c>
      <c r="AD18" s="133" t="str">
        <f t="shared" si="249"/>
        <v/>
      </c>
      <c r="AE18" s="115" t="str">
        <f t="shared" si="249"/>
        <v/>
      </c>
      <c r="AF18" s="115" t="str">
        <f t="shared" si="249"/>
        <v/>
      </c>
      <c r="AG18" s="115" t="str">
        <f t="shared" si="249"/>
        <v/>
      </c>
      <c r="AH18" s="115" t="str">
        <f t="shared" si="249"/>
        <v/>
      </c>
      <c r="AI18" s="115" t="str">
        <f t="shared" si="249"/>
        <v/>
      </c>
      <c r="AJ18" s="115" t="str">
        <f t="shared" si="249"/>
        <v/>
      </c>
    </row>
    <row r="19">
      <c r="A19" s="108">
        <v>23</v>
      </c>
      <c r="B19" s="113" t="str">
        <f>VLOOKUP($A19,Сотрудники!$A$3:$L$1202,2,0)</f>
        <v xml:space="preserve">Путилов Александр</v>
      </c>
      <c r="C19" s="113" t="str">
        <f>VLOOKUP($A19,Сотрудники!$A$3:$L$1202,8,0)</f>
        <v>Екатеринбург</v>
      </c>
      <c r="D19" s="115" t="str">
        <f t="shared" si="249"/>
        <v/>
      </c>
      <c r="E19" s="115" t="str">
        <f t="shared" si="249"/>
        <v/>
      </c>
      <c r="F19" s="115" t="str">
        <f t="shared" si="249"/>
        <v/>
      </c>
      <c r="G19" s="115" t="str">
        <f t="shared" si="249"/>
        <v/>
      </c>
      <c r="H19" s="133" t="str">
        <f t="shared" si="249"/>
        <v/>
      </c>
      <c r="I19" s="133" t="str">
        <f t="shared" si="249"/>
        <v/>
      </c>
      <c r="J19" s="115" t="str">
        <f t="shared" si="249"/>
        <v/>
      </c>
      <c r="K19" s="115" t="str">
        <f t="shared" si="249"/>
        <v/>
      </c>
      <c r="L19" s="115" t="str">
        <f t="shared" si="249"/>
        <v/>
      </c>
      <c r="M19" s="115" t="str">
        <f t="shared" si="249"/>
        <v/>
      </c>
      <c r="N19" s="115" t="str">
        <f t="shared" si="249"/>
        <v/>
      </c>
      <c r="O19" s="133" t="str">
        <f t="shared" si="249"/>
        <v/>
      </c>
      <c r="P19" s="133" t="str">
        <f t="shared" si="249"/>
        <v/>
      </c>
      <c r="Q19" s="115" t="str">
        <f t="shared" si="249"/>
        <v/>
      </c>
      <c r="R19" s="115" t="str">
        <f t="shared" si="249"/>
        <v/>
      </c>
      <c r="S19" s="115" t="str">
        <f t="shared" si="249"/>
        <v/>
      </c>
      <c r="T19" s="115" t="str">
        <f t="shared" si="249"/>
        <v/>
      </c>
      <c r="U19" s="115" t="str">
        <f t="shared" si="249"/>
        <v/>
      </c>
      <c r="V19" s="133" t="str">
        <f t="shared" si="249"/>
        <v/>
      </c>
      <c r="W19" s="133" t="str">
        <f t="shared" si="249"/>
        <v/>
      </c>
      <c r="X19" s="115" t="str">
        <f t="shared" si="249"/>
        <v/>
      </c>
      <c r="Y19" s="115" t="str">
        <f t="shared" si="249"/>
        <v/>
      </c>
      <c r="Z19" s="115" t="str">
        <f t="shared" si="249"/>
        <v/>
      </c>
      <c r="AA19" s="115" t="str">
        <f t="shared" si="249"/>
        <v/>
      </c>
      <c r="AB19" s="115" t="str">
        <f t="shared" si="249"/>
        <v/>
      </c>
      <c r="AC19" s="133" t="str">
        <f t="shared" si="249"/>
        <v/>
      </c>
      <c r="AD19" s="133" t="str">
        <f t="shared" si="249"/>
        <v/>
      </c>
      <c r="AE19" s="115" t="str">
        <f t="shared" si="249"/>
        <v/>
      </c>
      <c r="AF19" s="115" t="str">
        <f t="shared" si="249"/>
        <v/>
      </c>
      <c r="AG19" s="115" t="str">
        <f t="shared" si="249"/>
        <v/>
      </c>
      <c r="AH19" s="115" t="str">
        <f t="shared" si="249"/>
        <v/>
      </c>
      <c r="AI19" s="115" t="str">
        <f t="shared" si="249"/>
        <v/>
      </c>
      <c r="AJ19" s="115" t="str">
        <f t="shared" si="249"/>
        <v/>
      </c>
    </row>
    <row r="20">
      <c r="A20" s="108">
        <v>24</v>
      </c>
      <c r="B20" s="113" t="str">
        <f>VLOOKUP($A20,Сотрудники!$A$3:$L$1202,2,0)</f>
        <v xml:space="preserve">Цыганкова Анастасия</v>
      </c>
      <c r="C20" s="113" t="str">
        <f>VLOOKUP($A20,Сотрудники!$A$3:$L$1202,8,0)</f>
        <v>Москва</v>
      </c>
      <c r="D20" s="115" t="str">
        <f t="shared" si="249"/>
        <v/>
      </c>
      <c r="E20" s="115" t="str">
        <f t="shared" si="249"/>
        <v/>
      </c>
      <c r="F20" s="115" t="str">
        <f t="shared" si="249"/>
        <v/>
      </c>
      <c r="G20" s="115" t="str">
        <f t="shared" si="249"/>
        <v/>
      </c>
      <c r="H20" s="133" t="str">
        <f t="shared" si="249"/>
        <v/>
      </c>
      <c r="I20" s="133" t="str">
        <f t="shared" si="249"/>
        <v/>
      </c>
      <c r="J20" s="115" t="str">
        <f t="shared" si="249"/>
        <v/>
      </c>
      <c r="K20" s="115" t="str">
        <f t="shared" si="249"/>
        <v/>
      </c>
      <c r="L20" s="115" t="str">
        <f t="shared" si="249"/>
        <v/>
      </c>
      <c r="M20" s="115" t="str">
        <f t="shared" si="249"/>
        <v/>
      </c>
      <c r="N20" s="115" t="str">
        <f t="shared" si="249"/>
        <v/>
      </c>
      <c r="O20" s="133" t="str">
        <f t="shared" si="249"/>
        <v/>
      </c>
      <c r="P20" s="133" t="str">
        <f t="shared" si="249"/>
        <v/>
      </c>
      <c r="Q20" s="115" t="str">
        <f t="shared" si="249"/>
        <v/>
      </c>
      <c r="R20" s="115" t="str">
        <f t="shared" si="249"/>
        <v/>
      </c>
      <c r="S20" s="115" t="str">
        <f t="shared" si="249"/>
        <v/>
      </c>
      <c r="T20" s="115" t="str">
        <f t="shared" si="249"/>
        <v/>
      </c>
      <c r="U20" s="115" t="str">
        <f t="shared" si="249"/>
        <v/>
      </c>
      <c r="V20" s="133" t="str">
        <f t="shared" si="249"/>
        <v/>
      </c>
      <c r="W20" s="133" t="str">
        <f t="shared" si="249"/>
        <v/>
      </c>
      <c r="X20" s="115" t="str">
        <f t="shared" si="249"/>
        <v/>
      </c>
      <c r="Y20" s="115" t="str">
        <f t="shared" si="249"/>
        <v/>
      </c>
      <c r="Z20" s="115" t="str">
        <f t="shared" si="249"/>
        <v/>
      </c>
      <c r="AA20" s="115" t="str">
        <f t="shared" si="249"/>
        <v/>
      </c>
      <c r="AB20" s="115" t="str">
        <f t="shared" si="249"/>
        <v/>
      </c>
      <c r="AC20" s="133" t="str">
        <f t="shared" si="249"/>
        <v/>
      </c>
      <c r="AD20" s="133" t="str">
        <f t="shared" si="249"/>
        <v/>
      </c>
      <c r="AE20" s="115" t="str">
        <f t="shared" si="249"/>
        <v/>
      </c>
      <c r="AF20" s="115" t="str">
        <f t="shared" si="249"/>
        <v/>
      </c>
      <c r="AG20" s="115" t="str">
        <f t="shared" si="249"/>
        <v/>
      </c>
      <c r="AH20" s="115" t="str">
        <f t="shared" si="249"/>
        <v/>
      </c>
      <c r="AI20" s="115" t="str">
        <f t="shared" si="249"/>
        <v/>
      </c>
      <c r="AJ20" s="115" t="str">
        <f t="shared" si="249"/>
        <v/>
      </c>
    </row>
    <row r="21">
      <c r="A21" s="108">
        <v>25</v>
      </c>
      <c r="B21" s="113" t="str">
        <f>VLOOKUP($A21,Сотрудники!$A$3:$L$1202,2,0)</f>
        <v xml:space="preserve">Беседин Игорь</v>
      </c>
      <c r="C21" s="113" t="str">
        <f>VLOOKUP($A21,Сотрудники!$A$3:$L$1202,8,0)</f>
        <v xml:space="preserve">Нижний Новгород</v>
      </c>
      <c r="D21" s="115" t="str">
        <f t="shared" si="249"/>
        <v/>
      </c>
      <c r="E21" s="115" t="str">
        <f t="shared" si="249"/>
        <v/>
      </c>
      <c r="F21" s="115" t="str">
        <f t="shared" si="249"/>
        <v/>
      </c>
      <c r="G21" s="115" t="str">
        <f t="shared" si="249"/>
        <v/>
      </c>
      <c r="H21" s="133" t="str">
        <f t="shared" si="249"/>
        <v/>
      </c>
      <c r="I21" s="133" t="str">
        <f t="shared" si="249"/>
        <v/>
      </c>
      <c r="J21" s="115" t="str">
        <f t="shared" si="249"/>
        <v/>
      </c>
      <c r="K21" s="115" t="str">
        <f t="shared" si="249"/>
        <v/>
      </c>
      <c r="L21" s="115" t="str">
        <f t="shared" si="249"/>
        <v/>
      </c>
      <c r="M21" s="115" t="str">
        <f t="shared" si="249"/>
        <v/>
      </c>
      <c r="N21" s="115" t="str">
        <f t="shared" si="249"/>
        <v/>
      </c>
      <c r="O21" s="133" t="str">
        <f t="shared" si="249"/>
        <v/>
      </c>
      <c r="P21" s="133" t="str">
        <f t="shared" si="249"/>
        <v/>
      </c>
      <c r="Q21" s="115" t="str">
        <f t="shared" si="249"/>
        <v/>
      </c>
      <c r="R21" s="115" t="str">
        <f t="shared" si="249"/>
        <v/>
      </c>
      <c r="S21" s="115" t="str">
        <f t="shared" si="249"/>
        <v/>
      </c>
      <c r="T21" s="115" t="str">
        <f t="shared" si="249"/>
        <v/>
      </c>
      <c r="U21" s="115" t="str">
        <f t="shared" si="249"/>
        <v/>
      </c>
      <c r="V21" s="133" t="str">
        <f t="shared" si="249"/>
        <v/>
      </c>
      <c r="W21" s="133" t="str">
        <f t="shared" si="249"/>
        <v/>
      </c>
      <c r="X21" s="115" t="str">
        <f t="shared" si="249"/>
        <v/>
      </c>
      <c r="Y21" s="115" t="str">
        <f t="shared" si="249"/>
        <v/>
      </c>
      <c r="Z21" s="115" t="str">
        <f t="shared" si="249"/>
        <v/>
      </c>
      <c r="AA21" s="115" t="str">
        <f t="shared" si="249"/>
        <v/>
      </c>
      <c r="AB21" s="115" t="str">
        <f t="shared" si="249"/>
        <v/>
      </c>
      <c r="AC21" s="133" t="str">
        <f t="shared" si="249"/>
        <v/>
      </c>
      <c r="AD21" s="133" t="str">
        <f t="shared" si="249"/>
        <v/>
      </c>
      <c r="AE21" s="115" t="str">
        <f t="shared" si="249"/>
        <v/>
      </c>
      <c r="AF21" s="115" t="str">
        <f t="shared" si="249"/>
        <v/>
      </c>
      <c r="AG21" s="115" t="str">
        <f t="shared" si="249"/>
        <v/>
      </c>
      <c r="AH21" s="115" t="str">
        <f t="shared" si="249"/>
        <v/>
      </c>
      <c r="AI21" s="115" t="str">
        <f t="shared" si="249"/>
        <v/>
      </c>
      <c r="AJ21" s="115" t="str">
        <f t="shared" si="249"/>
        <v/>
      </c>
    </row>
    <row r="22">
      <c r="A22" s="108">
        <v>26</v>
      </c>
      <c r="B22" s="113" t="str">
        <f>VLOOKUP($A22,Сотрудники!$A$3:$L$1202,2,0)</f>
        <v xml:space="preserve">Молчанов Роман</v>
      </c>
      <c r="C22" s="113" t="str">
        <f>VLOOKUP($A22,Сотрудники!$A$3:$L$1202,8,0)</f>
        <v>Москва</v>
      </c>
      <c r="D22" s="115" t="str">
        <f t="shared" si="249"/>
        <v/>
      </c>
      <c r="E22" s="115" t="str">
        <f t="shared" si="249"/>
        <v/>
      </c>
      <c r="F22" s="115" t="str">
        <f t="shared" si="249"/>
        <v/>
      </c>
      <c r="G22" s="115" t="str">
        <f t="shared" si="249"/>
        <v/>
      </c>
      <c r="H22" s="133" t="str">
        <f t="shared" si="249"/>
        <v/>
      </c>
      <c r="I22" s="133" t="str">
        <f t="shared" si="249"/>
        <v/>
      </c>
      <c r="J22" s="115" t="str">
        <f t="shared" si="249"/>
        <v/>
      </c>
      <c r="K22" s="115" t="str">
        <f t="shared" si="249"/>
        <v/>
      </c>
      <c r="L22" s="115" t="str">
        <f t="shared" si="249"/>
        <v/>
      </c>
      <c r="M22" s="115" t="str">
        <f t="shared" si="249"/>
        <v/>
      </c>
      <c r="N22" s="115" t="str">
        <f t="shared" si="249"/>
        <v/>
      </c>
      <c r="O22" s="133" t="str">
        <f t="shared" si="249"/>
        <v/>
      </c>
      <c r="P22" s="133" t="str">
        <f t="shared" si="249"/>
        <v/>
      </c>
      <c r="Q22" s="115" t="str">
        <f t="shared" si="249"/>
        <v/>
      </c>
      <c r="R22" s="115" t="str">
        <f t="shared" si="249"/>
        <v/>
      </c>
      <c r="S22" s="115" t="str">
        <f t="shared" si="249"/>
        <v/>
      </c>
      <c r="T22" s="115" t="str">
        <f t="shared" si="249"/>
        <v/>
      </c>
      <c r="U22" s="115" t="str">
        <f t="shared" si="249"/>
        <v/>
      </c>
      <c r="V22" s="133" t="str">
        <f t="shared" si="249"/>
        <v/>
      </c>
      <c r="W22" s="133" t="str">
        <f t="shared" si="249"/>
        <v/>
      </c>
      <c r="X22" s="115" t="str">
        <f t="shared" si="249"/>
        <v/>
      </c>
      <c r="Y22" s="115" t="str">
        <f t="shared" si="249"/>
        <v/>
      </c>
      <c r="Z22" s="115" t="str">
        <f t="shared" si="249"/>
        <v/>
      </c>
      <c r="AA22" s="115" t="str">
        <f t="shared" si="249"/>
        <v/>
      </c>
      <c r="AB22" s="115" t="str">
        <f t="shared" si="249"/>
        <v/>
      </c>
      <c r="AC22" s="133" t="str">
        <f t="shared" si="249"/>
        <v/>
      </c>
      <c r="AD22" s="133" t="str">
        <f t="shared" si="249"/>
        <v/>
      </c>
      <c r="AE22" s="115" t="str">
        <f t="shared" si="249"/>
        <v/>
      </c>
      <c r="AF22" s="115" t="str">
        <f t="shared" si="249"/>
        <v/>
      </c>
      <c r="AG22" s="115" t="str">
        <f t="shared" si="249"/>
        <v/>
      </c>
      <c r="AH22" s="115" t="str">
        <f t="shared" si="249"/>
        <v/>
      </c>
      <c r="AI22" s="115" t="str">
        <f t="shared" si="249"/>
        <v/>
      </c>
      <c r="AJ22" s="115" t="str">
        <f t="shared" si="249"/>
        <v/>
      </c>
    </row>
    <row r="23">
      <c r="A23" s="108">
        <v>27</v>
      </c>
      <c r="B23" s="113" t="str">
        <f>VLOOKUP($A23,Сотрудники!$A$3:$L$1202,2,0)</f>
        <v xml:space="preserve">Пузанов Андрей</v>
      </c>
      <c r="C23" s="113" t="str">
        <f>VLOOKUP($A23,Сотрудники!$A$3:$L$1202,8,0)</f>
        <v>Москва</v>
      </c>
      <c r="D23" s="115" t="str">
        <f t="shared" si="249"/>
        <v/>
      </c>
      <c r="E23" s="115" t="str">
        <f t="shared" si="249"/>
        <v/>
      </c>
      <c r="F23" s="115" t="str">
        <f t="shared" si="249"/>
        <v/>
      </c>
      <c r="G23" s="115" t="str">
        <f t="shared" si="249"/>
        <v/>
      </c>
      <c r="H23" s="133" t="str">
        <f t="shared" si="249"/>
        <v/>
      </c>
      <c r="I23" s="133" t="str">
        <f t="shared" si="249"/>
        <v/>
      </c>
      <c r="J23" s="115" t="str">
        <f t="shared" si="249"/>
        <v/>
      </c>
      <c r="K23" s="115" t="str">
        <f t="shared" si="249"/>
        <v/>
      </c>
      <c r="L23" s="115" t="str">
        <f t="shared" si="249"/>
        <v/>
      </c>
      <c r="M23" s="115" t="str">
        <f t="shared" si="249"/>
        <v/>
      </c>
      <c r="N23" s="115" t="str">
        <f t="shared" si="249"/>
        <v/>
      </c>
      <c r="O23" s="133" t="str">
        <f t="shared" si="249"/>
        <v/>
      </c>
      <c r="P23" s="133" t="str">
        <f t="shared" si="249"/>
        <v/>
      </c>
      <c r="Q23" s="115" t="str">
        <f t="shared" si="249"/>
        <v/>
      </c>
      <c r="R23" s="115" t="str">
        <f t="shared" si="249"/>
        <v/>
      </c>
      <c r="S23" s="115" t="str">
        <f t="shared" si="249"/>
        <v/>
      </c>
      <c r="T23" s="115" t="str">
        <f t="shared" si="249"/>
        <v/>
      </c>
      <c r="U23" s="115" t="str">
        <f t="shared" si="249"/>
        <v/>
      </c>
      <c r="V23" s="133" t="str">
        <f t="shared" si="249"/>
        <v/>
      </c>
      <c r="W23" s="133" t="str">
        <f t="shared" si="249"/>
        <v/>
      </c>
      <c r="X23" s="115" t="str">
        <f t="shared" si="249"/>
        <v/>
      </c>
      <c r="Y23" s="115" t="str">
        <f t="shared" si="249"/>
        <v/>
      </c>
      <c r="Z23" s="115" t="str">
        <f t="shared" si="249"/>
        <v/>
      </c>
      <c r="AA23" s="115" t="str">
        <f t="shared" si="249"/>
        <v/>
      </c>
      <c r="AB23" s="115" t="str">
        <f t="shared" si="249"/>
        <v/>
      </c>
      <c r="AC23" s="133" t="str">
        <f t="shared" si="249"/>
        <v/>
      </c>
      <c r="AD23" s="133" t="str">
        <f t="shared" si="249"/>
        <v/>
      </c>
      <c r="AE23" s="115" t="str">
        <f t="shared" si="249"/>
        <v/>
      </c>
      <c r="AF23" s="115" t="str">
        <f t="shared" si="249"/>
        <v/>
      </c>
      <c r="AG23" s="115" t="str">
        <f t="shared" si="249"/>
        <v/>
      </c>
      <c r="AH23" s="115" t="str">
        <f t="shared" si="249"/>
        <v/>
      </c>
      <c r="AI23" s="115" t="str">
        <f t="shared" si="249"/>
        <v/>
      </c>
      <c r="AJ23" s="115" t="str">
        <f t="shared" si="249"/>
        <v/>
      </c>
    </row>
    <row r="24">
      <c r="A24" s="108">
        <v>28</v>
      </c>
      <c r="B24" s="113" t="str">
        <f>VLOOKUP($A24,Сотрудники!$A$3:$L$1202,2,0)</f>
        <v xml:space="preserve">Хотулев Дмитрий</v>
      </c>
      <c r="C24" s="113" t="str">
        <f>VLOOKUP($A24,Сотрудники!$A$3:$L$1202,8,0)</f>
        <v>Саратов</v>
      </c>
      <c r="D24" s="115" t="str">
        <f t="shared" si="249"/>
        <v/>
      </c>
      <c r="E24" s="115" t="str">
        <f t="shared" si="249"/>
        <v/>
      </c>
      <c r="F24" s="115" t="str">
        <f t="shared" si="249"/>
        <v/>
      </c>
      <c r="G24" s="115" t="str">
        <f t="shared" si="249"/>
        <v/>
      </c>
      <c r="H24" s="133" t="str">
        <f t="shared" si="249"/>
        <v/>
      </c>
      <c r="I24" s="133" t="str">
        <f t="shared" si="249"/>
        <v/>
      </c>
      <c r="J24" s="115" t="str">
        <f t="shared" si="249"/>
        <v/>
      </c>
      <c r="K24" s="115" t="str">
        <f t="shared" si="249"/>
        <v/>
      </c>
      <c r="L24" s="115" t="str">
        <f t="shared" si="249"/>
        <v/>
      </c>
      <c r="M24" s="115" t="str">
        <f t="shared" si="249"/>
        <v/>
      </c>
      <c r="N24" s="115" t="str">
        <f t="shared" si="249"/>
        <v/>
      </c>
      <c r="O24" s="133" t="str">
        <f t="shared" si="249"/>
        <v/>
      </c>
      <c r="P24" s="133" t="str">
        <f t="shared" si="249"/>
        <v/>
      </c>
      <c r="Q24" s="115" t="str">
        <f t="shared" si="249"/>
        <v/>
      </c>
      <c r="R24" s="115" t="str">
        <f t="shared" si="249"/>
        <v/>
      </c>
      <c r="S24" s="115" t="str">
        <f t="shared" si="249"/>
        <v/>
      </c>
      <c r="T24" s="115" t="str">
        <f t="shared" si="249"/>
        <v/>
      </c>
      <c r="U24" s="115" t="str">
        <f t="shared" si="249"/>
        <v/>
      </c>
      <c r="V24" s="133" t="str">
        <f t="shared" si="249"/>
        <v/>
      </c>
      <c r="W24" s="133" t="str">
        <f t="shared" si="249"/>
        <v/>
      </c>
      <c r="X24" s="115" t="str">
        <f t="shared" si="249"/>
        <v/>
      </c>
      <c r="Y24" s="115" t="str">
        <f t="shared" si="249"/>
        <v/>
      </c>
      <c r="Z24" s="115" t="str">
        <f t="shared" si="249"/>
        <v/>
      </c>
      <c r="AA24" s="115" t="str">
        <f t="shared" si="249"/>
        <v/>
      </c>
      <c r="AB24" s="115" t="str">
        <f t="shared" si="249"/>
        <v/>
      </c>
      <c r="AC24" s="133" t="str">
        <f t="shared" si="249"/>
        <v/>
      </c>
      <c r="AD24" s="133" t="str">
        <f t="shared" si="249"/>
        <v/>
      </c>
      <c r="AE24" s="115" t="str">
        <f t="shared" si="249"/>
        <v/>
      </c>
      <c r="AF24" s="115" t="str">
        <f t="shared" si="249"/>
        <v/>
      </c>
      <c r="AG24" s="115" t="str">
        <f t="shared" si="249"/>
        <v/>
      </c>
      <c r="AH24" s="115" t="str">
        <f t="shared" si="249"/>
        <v/>
      </c>
      <c r="AI24" s="115" t="str">
        <f t="shared" si="249"/>
        <v/>
      </c>
      <c r="AJ24" s="115" t="str">
        <f t="shared" si="249"/>
        <v/>
      </c>
    </row>
    <row r="25">
      <c r="A25" s="108">
        <v>30</v>
      </c>
      <c r="B25" s="113" t="str">
        <f>VLOOKUP($A25,Сотрудники!$A$3:$L$1202,2,0)</f>
        <v xml:space="preserve">Тарасов Алексей</v>
      </c>
      <c r="C25" s="113" t="str">
        <f>VLOOKUP($A25,Сотрудники!$A$3:$L$1202,8,0)</f>
        <v>СПБ</v>
      </c>
      <c r="D25" s="115" t="str">
        <f t="shared" si="249"/>
        <v/>
      </c>
      <c r="E25" s="115" t="str">
        <f t="shared" si="249"/>
        <v/>
      </c>
      <c r="F25" s="115" t="str">
        <f t="shared" si="249"/>
        <v/>
      </c>
      <c r="G25" s="115" t="str">
        <f t="shared" si="249"/>
        <v/>
      </c>
      <c r="H25" s="133" t="str">
        <f t="shared" si="249"/>
        <v/>
      </c>
      <c r="I25" s="133" t="str">
        <f t="shared" si="249"/>
        <v/>
      </c>
      <c r="J25" s="115" t="str">
        <f t="shared" si="249"/>
        <v/>
      </c>
      <c r="K25" s="115" t="str">
        <f t="shared" si="249"/>
        <v/>
      </c>
      <c r="L25" s="115" t="str">
        <f t="shared" si="249"/>
        <v/>
      </c>
      <c r="M25" s="115" t="str">
        <f t="shared" si="249"/>
        <v/>
      </c>
      <c r="N25" s="115" t="str">
        <f t="shared" si="249"/>
        <v/>
      </c>
      <c r="O25" s="133" t="str">
        <f t="shared" si="249"/>
        <v/>
      </c>
      <c r="P25" s="133" t="str">
        <f t="shared" si="249"/>
        <v/>
      </c>
      <c r="Q25" s="115" t="str">
        <f t="shared" si="249"/>
        <v/>
      </c>
      <c r="R25" s="115" t="str">
        <f t="shared" si="249"/>
        <v/>
      </c>
      <c r="S25" s="115" t="str">
        <f t="shared" si="249"/>
        <v/>
      </c>
      <c r="T25" s="115" t="str">
        <f t="shared" si="249"/>
        <v/>
      </c>
      <c r="U25" s="115" t="str">
        <f t="shared" si="249"/>
        <v/>
      </c>
      <c r="V25" s="133" t="str">
        <f t="shared" si="249"/>
        <v/>
      </c>
      <c r="W25" s="133" t="str">
        <f t="shared" si="249"/>
        <v/>
      </c>
      <c r="X25" s="115" t="str">
        <f t="shared" si="249"/>
        <v/>
      </c>
      <c r="Y25" s="115" t="str">
        <f t="shared" si="249"/>
        <v/>
      </c>
      <c r="Z25" s="115" t="str">
        <f t="shared" si="249"/>
        <v/>
      </c>
      <c r="AA25" s="115" t="str">
        <f t="shared" si="249"/>
        <v/>
      </c>
      <c r="AB25" s="115" t="str">
        <f t="shared" si="249"/>
        <v/>
      </c>
      <c r="AC25" s="133" t="str">
        <f t="shared" si="249"/>
        <v/>
      </c>
      <c r="AD25" s="133" t="str">
        <f t="shared" si="249"/>
        <v/>
      </c>
      <c r="AE25" s="115" t="str">
        <f t="shared" si="249"/>
        <v/>
      </c>
      <c r="AF25" s="115" t="str">
        <f t="shared" si="249"/>
        <v/>
      </c>
      <c r="AG25" s="115" t="str">
        <f t="shared" si="249"/>
        <v/>
      </c>
      <c r="AH25" s="115" t="str">
        <f t="shared" si="249"/>
        <v/>
      </c>
      <c r="AI25" s="115" t="str">
        <f t="shared" si="249"/>
        <v/>
      </c>
      <c r="AJ25" s="115" t="str">
        <f t="shared" si="249"/>
        <v/>
      </c>
    </row>
    <row r="26">
      <c r="A26" s="108">
        <v>31</v>
      </c>
      <c r="B26" s="113" t="str">
        <f>VLOOKUP($A26,Сотрудники!$A$3:$L$1202,2,0)</f>
        <v xml:space="preserve">Саринков Андрей</v>
      </c>
      <c r="C26" s="113" t="str">
        <f>VLOOKUP($A26,Сотрудники!$A$3:$L$1202,8,0)</f>
        <v>Москва</v>
      </c>
      <c r="D26" s="115" t="str">
        <f t="shared" si="249"/>
        <v/>
      </c>
      <c r="E26" s="115" t="str">
        <f t="shared" si="249"/>
        <v/>
      </c>
      <c r="F26" s="115" t="str">
        <f t="shared" si="249"/>
        <v/>
      </c>
      <c r="G26" s="115" t="str">
        <f t="shared" si="249"/>
        <v/>
      </c>
      <c r="H26" s="133" t="str">
        <f t="shared" si="249"/>
        <v/>
      </c>
      <c r="I26" s="133" t="str">
        <f t="shared" si="249"/>
        <v/>
      </c>
      <c r="J26" s="115" t="str">
        <f t="shared" si="249"/>
        <v/>
      </c>
      <c r="K26" s="115" t="str">
        <f t="shared" si="249"/>
        <v/>
      </c>
      <c r="L26" s="115" t="str">
        <f t="shared" si="249"/>
        <v/>
      </c>
      <c r="M26" s="115" t="str">
        <f t="shared" si="249"/>
        <v/>
      </c>
      <c r="N26" s="115" t="str">
        <f t="shared" si="249"/>
        <v/>
      </c>
      <c r="O26" s="133" t="str">
        <f t="shared" si="249"/>
        <v/>
      </c>
      <c r="P26" s="133" t="str">
        <f t="shared" si="249"/>
        <v/>
      </c>
      <c r="Q26" s="115" t="str">
        <f t="shared" si="249"/>
        <v/>
      </c>
      <c r="R26" s="115" t="str">
        <f t="shared" si="249"/>
        <v/>
      </c>
      <c r="S26" s="115" t="str">
        <f t="shared" ref="S26:AJ26" si="250">IF(ISBLANK(S113),"",IF(S113=0,"Выходной",IF(S113&lt;&gt;0,"Работал","")))</f>
        <v/>
      </c>
      <c r="T26" s="115" t="str">
        <f t="shared" si="250"/>
        <v/>
      </c>
      <c r="U26" s="115" t="str">
        <f t="shared" si="250"/>
        <v/>
      </c>
      <c r="V26" s="133" t="str">
        <f t="shared" si="250"/>
        <v/>
      </c>
      <c r="W26" s="133" t="str">
        <f t="shared" si="250"/>
        <v/>
      </c>
      <c r="X26" s="115" t="str">
        <f t="shared" si="250"/>
        <v/>
      </c>
      <c r="Y26" s="115" t="str">
        <f t="shared" si="250"/>
        <v/>
      </c>
      <c r="Z26" s="115" t="str">
        <f t="shared" si="250"/>
        <v/>
      </c>
      <c r="AA26" s="115" t="str">
        <f t="shared" si="250"/>
        <v/>
      </c>
      <c r="AB26" s="115" t="str">
        <f t="shared" si="250"/>
        <v/>
      </c>
      <c r="AC26" s="133" t="str">
        <f t="shared" si="250"/>
        <v/>
      </c>
      <c r="AD26" s="133" t="str">
        <f t="shared" si="250"/>
        <v/>
      </c>
      <c r="AE26" s="115" t="str">
        <f t="shared" si="250"/>
        <v/>
      </c>
      <c r="AF26" s="115" t="str">
        <f t="shared" si="250"/>
        <v/>
      </c>
      <c r="AG26" s="115" t="str">
        <f t="shared" si="250"/>
        <v/>
      </c>
      <c r="AH26" s="115" t="str">
        <f t="shared" si="250"/>
        <v/>
      </c>
      <c r="AI26" s="115" t="str">
        <f t="shared" si="250"/>
        <v/>
      </c>
      <c r="AJ26" s="115" t="str">
        <f t="shared" si="250"/>
        <v/>
      </c>
    </row>
    <row r="27">
      <c r="A27" s="108">
        <v>33</v>
      </c>
      <c r="B27" s="113" t="str">
        <f>VLOOKUP($A27,Сотрудники!$A$3:$L$1202,2,0)</f>
        <v xml:space="preserve">Киевский Сергей</v>
      </c>
      <c r="C27" s="113" t="str">
        <f>VLOOKUP($A27,Сотрудники!$A$3:$L$1202,8,0)</f>
        <v>Москва</v>
      </c>
      <c r="D27" s="115" t="str">
        <f t="shared" ref="D27:AJ50" si="251">IF(ISBLANK(D114),"",IF(D114=0,"Выходной",IF(D114&lt;&gt;0,"Работал","")))</f>
        <v/>
      </c>
      <c r="E27" s="115" t="str">
        <f t="shared" si="251"/>
        <v/>
      </c>
      <c r="F27" s="115" t="str">
        <f t="shared" si="251"/>
        <v/>
      </c>
      <c r="G27" s="115" t="str">
        <f t="shared" si="251"/>
        <v/>
      </c>
      <c r="H27" s="133" t="str">
        <f t="shared" si="251"/>
        <v/>
      </c>
      <c r="I27" s="133" t="str">
        <f t="shared" si="251"/>
        <v/>
      </c>
      <c r="J27" s="115" t="str">
        <f t="shared" si="251"/>
        <v/>
      </c>
      <c r="K27" s="115" t="str">
        <f t="shared" si="251"/>
        <v/>
      </c>
      <c r="L27" s="115" t="str">
        <f t="shared" si="251"/>
        <v/>
      </c>
      <c r="M27" s="115" t="str">
        <f t="shared" si="251"/>
        <v/>
      </c>
      <c r="N27" s="115" t="str">
        <f t="shared" si="251"/>
        <v/>
      </c>
      <c r="O27" s="133" t="str">
        <f t="shared" si="251"/>
        <v/>
      </c>
      <c r="P27" s="133" t="str">
        <f t="shared" si="251"/>
        <v/>
      </c>
      <c r="Q27" s="115" t="str">
        <f t="shared" si="251"/>
        <v/>
      </c>
      <c r="R27" s="115" t="str">
        <f t="shared" si="251"/>
        <v/>
      </c>
      <c r="S27" s="115" t="str">
        <f t="shared" si="251"/>
        <v/>
      </c>
      <c r="T27" s="115" t="str">
        <f t="shared" si="251"/>
        <v/>
      </c>
      <c r="U27" s="115" t="str">
        <f t="shared" si="251"/>
        <v/>
      </c>
      <c r="V27" s="133" t="str">
        <f t="shared" si="251"/>
        <v/>
      </c>
      <c r="W27" s="133" t="str">
        <f t="shared" si="251"/>
        <v/>
      </c>
      <c r="X27" s="115" t="str">
        <f t="shared" si="251"/>
        <v/>
      </c>
      <c r="Y27" s="115" t="str">
        <f t="shared" si="251"/>
        <v/>
      </c>
      <c r="Z27" s="115" t="str">
        <f t="shared" si="251"/>
        <v/>
      </c>
      <c r="AA27" s="115" t="str">
        <f t="shared" si="251"/>
        <v/>
      </c>
      <c r="AB27" s="115" t="str">
        <f t="shared" si="251"/>
        <v/>
      </c>
      <c r="AC27" s="133" t="str">
        <f t="shared" si="251"/>
        <v/>
      </c>
      <c r="AD27" s="133" t="str">
        <f t="shared" si="251"/>
        <v/>
      </c>
      <c r="AE27" s="115" t="str">
        <f t="shared" si="251"/>
        <v/>
      </c>
      <c r="AF27" s="115" t="str">
        <f t="shared" si="251"/>
        <v/>
      </c>
      <c r="AG27" s="115" t="str">
        <f t="shared" si="251"/>
        <v/>
      </c>
      <c r="AH27" s="115" t="str">
        <f t="shared" si="251"/>
        <v/>
      </c>
      <c r="AI27" s="115" t="str">
        <f t="shared" si="251"/>
        <v/>
      </c>
      <c r="AJ27" s="115" t="str">
        <f t="shared" si="251"/>
        <v/>
      </c>
    </row>
    <row r="28">
      <c r="A28" s="108">
        <v>35</v>
      </c>
      <c r="B28" s="113" t="str">
        <f>VLOOKUP($A28,Сотрудники!$A$3:$L$1202,2,0)</f>
        <v xml:space="preserve">Дмитриев Николай</v>
      </c>
      <c r="C28" s="113" t="str">
        <f>VLOOKUP($A28,Сотрудники!$A$3:$L$1202,8,0)</f>
        <v>Москва</v>
      </c>
      <c r="D28" s="115" t="str">
        <f t="shared" si="251"/>
        <v/>
      </c>
      <c r="E28" s="115" t="str">
        <f t="shared" si="251"/>
        <v/>
      </c>
      <c r="F28" s="115" t="str">
        <f t="shared" si="251"/>
        <v/>
      </c>
      <c r="G28" s="115" t="str">
        <f t="shared" si="251"/>
        <v/>
      </c>
      <c r="H28" s="133" t="str">
        <f t="shared" si="251"/>
        <v/>
      </c>
      <c r="I28" s="133" t="str">
        <f t="shared" si="251"/>
        <v/>
      </c>
      <c r="J28" s="115" t="str">
        <f t="shared" si="251"/>
        <v/>
      </c>
      <c r="K28" s="115" t="str">
        <f t="shared" si="251"/>
        <v/>
      </c>
      <c r="L28" s="115" t="str">
        <f t="shared" si="251"/>
        <v/>
      </c>
      <c r="M28" s="115" t="str">
        <f t="shared" si="251"/>
        <v/>
      </c>
      <c r="N28" s="115" t="str">
        <f t="shared" si="251"/>
        <v/>
      </c>
      <c r="O28" s="133" t="str">
        <f t="shared" si="251"/>
        <v/>
      </c>
      <c r="P28" s="133" t="str">
        <f t="shared" si="251"/>
        <v/>
      </c>
      <c r="Q28" s="115" t="str">
        <f t="shared" si="251"/>
        <v/>
      </c>
      <c r="R28" s="115" t="str">
        <f t="shared" si="251"/>
        <v/>
      </c>
      <c r="S28" s="115" t="str">
        <f t="shared" si="251"/>
        <v/>
      </c>
      <c r="T28" s="115" t="str">
        <f t="shared" si="251"/>
        <v/>
      </c>
      <c r="U28" s="115" t="str">
        <f t="shared" si="251"/>
        <v/>
      </c>
      <c r="V28" s="133" t="str">
        <f t="shared" si="251"/>
        <v/>
      </c>
      <c r="W28" s="133" t="str">
        <f t="shared" si="251"/>
        <v/>
      </c>
      <c r="X28" s="115" t="str">
        <f t="shared" si="251"/>
        <v/>
      </c>
      <c r="Y28" s="115" t="str">
        <f t="shared" si="251"/>
        <v/>
      </c>
      <c r="Z28" s="115" t="str">
        <f t="shared" si="251"/>
        <v/>
      </c>
      <c r="AA28" s="115" t="str">
        <f t="shared" si="251"/>
        <v/>
      </c>
      <c r="AB28" s="115" t="str">
        <f t="shared" si="251"/>
        <v/>
      </c>
      <c r="AC28" s="133" t="str">
        <f t="shared" si="251"/>
        <v/>
      </c>
      <c r="AD28" s="133" t="str">
        <f t="shared" si="251"/>
        <v/>
      </c>
      <c r="AE28" s="115" t="str">
        <f t="shared" si="251"/>
        <v/>
      </c>
      <c r="AF28" s="115" t="str">
        <f t="shared" si="251"/>
        <v/>
      </c>
      <c r="AG28" s="115" t="str">
        <f t="shared" si="251"/>
        <v/>
      </c>
      <c r="AH28" s="115" t="str">
        <f t="shared" si="251"/>
        <v/>
      </c>
      <c r="AI28" s="115" t="str">
        <f t="shared" si="251"/>
        <v/>
      </c>
      <c r="AJ28" s="115" t="str">
        <f t="shared" si="251"/>
        <v/>
      </c>
    </row>
    <row r="29">
      <c r="A29" s="108">
        <v>36</v>
      </c>
      <c r="B29" s="113" t="str">
        <f>VLOOKUP($A29,Сотрудники!$A$3:$L$1202,2,0)</f>
        <v xml:space="preserve">Юркин Николай</v>
      </c>
      <c r="C29" s="113" t="str">
        <f>VLOOKUP($A29,Сотрудники!$A$3:$L$1202,8,0)</f>
        <v>Москва</v>
      </c>
      <c r="D29" s="115" t="str">
        <f t="shared" si="251"/>
        <v/>
      </c>
      <c r="E29" s="115" t="str">
        <f t="shared" si="251"/>
        <v/>
      </c>
      <c r="F29" s="115" t="str">
        <f t="shared" si="251"/>
        <v/>
      </c>
      <c r="G29" s="115" t="str">
        <f t="shared" si="251"/>
        <v/>
      </c>
      <c r="H29" s="133" t="str">
        <f t="shared" si="251"/>
        <v/>
      </c>
      <c r="I29" s="133" t="str">
        <f t="shared" si="251"/>
        <v/>
      </c>
      <c r="J29" s="115" t="str">
        <f t="shared" si="251"/>
        <v/>
      </c>
      <c r="K29" s="115" t="str">
        <f t="shared" si="251"/>
        <v/>
      </c>
      <c r="L29" s="115" t="str">
        <f t="shared" si="251"/>
        <v/>
      </c>
      <c r="M29" s="115" t="str">
        <f t="shared" si="251"/>
        <v/>
      </c>
      <c r="N29" s="115" t="str">
        <f t="shared" si="251"/>
        <v/>
      </c>
      <c r="O29" s="133" t="str">
        <f t="shared" si="251"/>
        <v/>
      </c>
      <c r="P29" s="133" t="str">
        <f t="shared" si="251"/>
        <v/>
      </c>
      <c r="Q29" s="115" t="str">
        <f t="shared" si="251"/>
        <v/>
      </c>
      <c r="R29" s="115" t="str">
        <f t="shared" si="251"/>
        <v/>
      </c>
      <c r="S29" s="115" t="str">
        <f t="shared" si="251"/>
        <v/>
      </c>
      <c r="T29" s="115" t="str">
        <f t="shared" si="251"/>
        <v/>
      </c>
      <c r="U29" s="115" t="str">
        <f t="shared" si="251"/>
        <v/>
      </c>
      <c r="V29" s="133" t="str">
        <f t="shared" si="251"/>
        <v/>
      </c>
      <c r="W29" s="133" t="str">
        <f t="shared" si="251"/>
        <v/>
      </c>
      <c r="X29" s="115" t="str">
        <f t="shared" si="251"/>
        <v/>
      </c>
      <c r="Y29" s="115" t="str">
        <f t="shared" si="251"/>
        <v/>
      </c>
      <c r="Z29" s="115" t="str">
        <f t="shared" si="251"/>
        <v/>
      </c>
      <c r="AA29" s="115" t="str">
        <f t="shared" si="251"/>
        <v/>
      </c>
      <c r="AB29" s="115" t="str">
        <f t="shared" si="251"/>
        <v/>
      </c>
      <c r="AC29" s="133" t="str">
        <f t="shared" si="251"/>
        <v/>
      </c>
      <c r="AD29" s="133" t="str">
        <f t="shared" si="251"/>
        <v/>
      </c>
      <c r="AE29" s="115" t="str">
        <f t="shared" si="251"/>
        <v/>
      </c>
      <c r="AF29" s="115" t="str">
        <f t="shared" si="251"/>
        <v/>
      </c>
      <c r="AG29" s="115" t="str">
        <f t="shared" si="251"/>
        <v/>
      </c>
      <c r="AH29" s="115" t="str">
        <f t="shared" si="251"/>
        <v/>
      </c>
      <c r="AI29" s="115" t="str">
        <f t="shared" si="251"/>
        <v/>
      </c>
      <c r="AJ29" s="115" t="str">
        <f t="shared" si="251"/>
        <v/>
      </c>
    </row>
    <row r="30">
      <c r="A30" s="108">
        <v>37</v>
      </c>
      <c r="B30" s="113" t="str">
        <f>VLOOKUP($A30,Сотрудники!$A$3:$L$1202,2,0)</f>
        <v xml:space="preserve">Ионов Евгений</v>
      </c>
      <c r="C30" s="113" t="str">
        <f>VLOOKUP($A30,Сотрудники!$A$3:$L$1202,8,0)</f>
        <v>Москва</v>
      </c>
      <c r="D30" s="115" t="str">
        <f t="shared" si="251"/>
        <v/>
      </c>
      <c r="E30" s="115" t="str">
        <f t="shared" si="251"/>
        <v/>
      </c>
      <c r="F30" s="115" t="str">
        <f t="shared" si="251"/>
        <v/>
      </c>
      <c r="G30" s="115" t="str">
        <f t="shared" si="251"/>
        <v/>
      </c>
      <c r="H30" s="133" t="str">
        <f t="shared" si="251"/>
        <v/>
      </c>
      <c r="I30" s="133" t="str">
        <f t="shared" si="251"/>
        <v/>
      </c>
      <c r="J30" s="115" t="str">
        <f t="shared" si="251"/>
        <v/>
      </c>
      <c r="K30" s="115" t="str">
        <f t="shared" si="251"/>
        <v/>
      </c>
      <c r="L30" s="115" t="str">
        <f t="shared" si="251"/>
        <v/>
      </c>
      <c r="M30" s="115" t="str">
        <f t="shared" si="251"/>
        <v/>
      </c>
      <c r="N30" s="115" t="str">
        <f t="shared" si="251"/>
        <v/>
      </c>
      <c r="O30" s="133" t="str">
        <f t="shared" si="251"/>
        <v/>
      </c>
      <c r="P30" s="133" t="str">
        <f t="shared" si="251"/>
        <v/>
      </c>
      <c r="Q30" s="115" t="str">
        <f t="shared" si="251"/>
        <v/>
      </c>
      <c r="R30" s="115" t="str">
        <f t="shared" si="251"/>
        <v/>
      </c>
      <c r="S30" s="115" t="str">
        <f t="shared" si="251"/>
        <v/>
      </c>
      <c r="T30" s="115" t="str">
        <f t="shared" si="251"/>
        <v/>
      </c>
      <c r="U30" s="115" t="str">
        <f t="shared" si="251"/>
        <v/>
      </c>
      <c r="V30" s="133" t="str">
        <f t="shared" si="251"/>
        <v/>
      </c>
      <c r="W30" s="133" t="str">
        <f t="shared" si="251"/>
        <v/>
      </c>
      <c r="X30" s="115" t="str">
        <f t="shared" si="251"/>
        <v/>
      </c>
      <c r="Y30" s="115" t="str">
        <f t="shared" si="251"/>
        <v/>
      </c>
      <c r="Z30" s="115" t="str">
        <f t="shared" si="251"/>
        <v/>
      </c>
      <c r="AA30" s="115" t="str">
        <f t="shared" si="251"/>
        <v/>
      </c>
      <c r="AB30" s="115" t="str">
        <f t="shared" si="251"/>
        <v/>
      </c>
      <c r="AC30" s="133" t="str">
        <f t="shared" si="251"/>
        <v/>
      </c>
      <c r="AD30" s="133" t="str">
        <f t="shared" si="251"/>
        <v/>
      </c>
      <c r="AE30" s="115" t="str">
        <f t="shared" si="251"/>
        <v/>
      </c>
      <c r="AF30" s="115" t="str">
        <f t="shared" si="251"/>
        <v/>
      </c>
      <c r="AG30" s="115" t="str">
        <f t="shared" si="251"/>
        <v/>
      </c>
      <c r="AH30" s="115" t="str">
        <f t="shared" si="251"/>
        <v/>
      </c>
      <c r="AI30" s="115" t="str">
        <f t="shared" si="251"/>
        <v/>
      </c>
      <c r="AJ30" s="115" t="str">
        <f t="shared" si="251"/>
        <v/>
      </c>
    </row>
    <row r="31">
      <c r="A31" s="108">
        <v>38</v>
      </c>
      <c r="B31" s="113" t="str">
        <f>VLOOKUP($A31,Сотрудники!$A$3:$L$1202,2,0)</f>
        <v xml:space="preserve">Передков Константин</v>
      </c>
      <c r="C31" s="113" t="str">
        <f>VLOOKUP($A31,Сотрудники!$A$3:$L$1202,8,0)</f>
        <v>Москва</v>
      </c>
      <c r="D31" s="115" t="str">
        <f t="shared" si="251"/>
        <v/>
      </c>
      <c r="E31" s="115" t="str">
        <f t="shared" si="251"/>
        <v/>
      </c>
      <c r="F31" s="115" t="str">
        <f t="shared" si="251"/>
        <v/>
      </c>
      <c r="G31" s="115" t="str">
        <f t="shared" si="251"/>
        <v/>
      </c>
      <c r="H31" s="133" t="str">
        <f t="shared" si="251"/>
        <v/>
      </c>
      <c r="I31" s="133" t="str">
        <f t="shared" si="251"/>
        <v/>
      </c>
      <c r="J31" s="115" t="str">
        <f t="shared" si="251"/>
        <v/>
      </c>
      <c r="K31" s="115" t="str">
        <f t="shared" si="251"/>
        <v/>
      </c>
      <c r="L31" s="115" t="str">
        <f t="shared" si="251"/>
        <v/>
      </c>
      <c r="M31" s="115" t="str">
        <f t="shared" si="251"/>
        <v/>
      </c>
      <c r="N31" s="115" t="str">
        <f t="shared" si="251"/>
        <v/>
      </c>
      <c r="O31" s="133" t="str">
        <f t="shared" si="251"/>
        <v/>
      </c>
      <c r="P31" s="133" t="str">
        <f t="shared" si="251"/>
        <v/>
      </c>
      <c r="Q31" s="115" t="str">
        <f t="shared" si="251"/>
        <v/>
      </c>
      <c r="R31" s="115" t="str">
        <f t="shared" si="251"/>
        <v/>
      </c>
      <c r="S31" s="115" t="str">
        <f t="shared" si="251"/>
        <v/>
      </c>
      <c r="T31" s="115" t="str">
        <f t="shared" si="251"/>
        <v/>
      </c>
      <c r="U31" s="115" t="str">
        <f t="shared" si="251"/>
        <v/>
      </c>
      <c r="V31" s="133" t="str">
        <f t="shared" si="251"/>
        <v/>
      </c>
      <c r="W31" s="133" t="str">
        <f t="shared" si="251"/>
        <v/>
      </c>
      <c r="X31" s="115" t="str">
        <f t="shared" si="251"/>
        <v/>
      </c>
      <c r="Y31" s="115" t="str">
        <f t="shared" si="251"/>
        <v/>
      </c>
      <c r="Z31" s="115" t="str">
        <f t="shared" si="251"/>
        <v/>
      </c>
      <c r="AA31" s="115" t="str">
        <f t="shared" si="251"/>
        <v/>
      </c>
      <c r="AB31" s="115" t="str">
        <f t="shared" si="251"/>
        <v/>
      </c>
      <c r="AC31" s="133" t="str">
        <f t="shared" si="251"/>
        <v/>
      </c>
      <c r="AD31" s="133" t="str">
        <f t="shared" si="251"/>
        <v/>
      </c>
      <c r="AE31" s="115" t="str">
        <f t="shared" si="251"/>
        <v/>
      </c>
      <c r="AF31" s="115" t="str">
        <f t="shared" si="251"/>
        <v/>
      </c>
      <c r="AG31" s="115" t="str">
        <f t="shared" si="251"/>
        <v/>
      </c>
      <c r="AH31" s="115" t="str">
        <f t="shared" si="251"/>
        <v/>
      </c>
      <c r="AI31" s="115" t="str">
        <f t="shared" si="251"/>
        <v/>
      </c>
      <c r="AJ31" s="115" t="str">
        <f t="shared" si="251"/>
        <v/>
      </c>
    </row>
    <row r="32">
      <c r="A32" s="108">
        <v>40</v>
      </c>
      <c r="B32" s="113" t="str">
        <f>VLOOKUP($A32,Сотрудники!$A$3:$L$1202,2,0)</f>
        <v xml:space="preserve">Томских Виталий</v>
      </c>
      <c r="C32" s="113" t="str">
        <f>VLOOKUP($A32,Сотрудники!$A$3:$L$1202,8,0)</f>
        <v>Москва</v>
      </c>
      <c r="D32" s="115" t="str">
        <f t="shared" si="251"/>
        <v/>
      </c>
      <c r="E32" s="115" t="str">
        <f t="shared" si="251"/>
        <v/>
      </c>
      <c r="F32" s="115" t="str">
        <f t="shared" si="251"/>
        <v/>
      </c>
      <c r="G32" s="115" t="str">
        <f t="shared" si="251"/>
        <v/>
      </c>
      <c r="H32" s="133" t="str">
        <f t="shared" si="251"/>
        <v/>
      </c>
      <c r="I32" s="133" t="str">
        <f t="shared" si="251"/>
        <v/>
      </c>
      <c r="J32" s="115" t="str">
        <f t="shared" si="251"/>
        <v/>
      </c>
      <c r="K32" s="115" t="str">
        <f t="shared" si="251"/>
        <v/>
      </c>
      <c r="L32" s="115" t="str">
        <f t="shared" si="251"/>
        <v/>
      </c>
      <c r="M32" s="115" t="str">
        <f t="shared" si="251"/>
        <v/>
      </c>
      <c r="N32" s="115" t="str">
        <f t="shared" si="251"/>
        <v/>
      </c>
      <c r="O32" s="133" t="str">
        <f t="shared" si="251"/>
        <v/>
      </c>
      <c r="P32" s="133" t="str">
        <f t="shared" si="251"/>
        <v/>
      </c>
      <c r="Q32" s="115" t="str">
        <f t="shared" si="251"/>
        <v/>
      </c>
      <c r="R32" s="115" t="str">
        <f t="shared" si="251"/>
        <v/>
      </c>
      <c r="S32" s="115" t="str">
        <f t="shared" si="251"/>
        <v/>
      </c>
      <c r="T32" s="115" t="str">
        <f t="shared" si="251"/>
        <v/>
      </c>
      <c r="U32" s="115" t="str">
        <f t="shared" si="251"/>
        <v/>
      </c>
      <c r="V32" s="133" t="str">
        <f t="shared" si="251"/>
        <v/>
      </c>
      <c r="W32" s="133" t="str">
        <f t="shared" si="251"/>
        <v/>
      </c>
      <c r="X32" s="115" t="str">
        <f t="shared" si="251"/>
        <v/>
      </c>
      <c r="Y32" s="115" t="str">
        <f t="shared" si="251"/>
        <v/>
      </c>
      <c r="Z32" s="115" t="str">
        <f t="shared" si="251"/>
        <v/>
      </c>
      <c r="AA32" s="115" t="str">
        <f t="shared" si="251"/>
        <v/>
      </c>
      <c r="AB32" s="115" t="str">
        <f t="shared" si="251"/>
        <v/>
      </c>
      <c r="AC32" s="133" t="str">
        <f t="shared" si="251"/>
        <v/>
      </c>
      <c r="AD32" s="133" t="str">
        <f t="shared" si="251"/>
        <v/>
      </c>
      <c r="AE32" s="115" t="str">
        <f t="shared" si="251"/>
        <v/>
      </c>
      <c r="AF32" s="115" t="str">
        <f t="shared" si="251"/>
        <v/>
      </c>
      <c r="AG32" s="115" t="str">
        <f t="shared" si="251"/>
        <v/>
      </c>
      <c r="AH32" s="115" t="str">
        <f t="shared" si="251"/>
        <v/>
      </c>
      <c r="AI32" s="115" t="str">
        <f t="shared" si="251"/>
        <v/>
      </c>
      <c r="AJ32" s="115" t="str">
        <f t="shared" si="251"/>
        <v/>
      </c>
    </row>
    <row r="33">
      <c r="A33" s="108">
        <v>41</v>
      </c>
      <c r="B33" s="113" t="str">
        <f>VLOOKUP($A33,Сотрудники!$A$3:$L$1202,2,0)</f>
        <v xml:space="preserve">Новиков Роман</v>
      </c>
      <c r="C33" s="113" t="str">
        <f>VLOOKUP($A33,Сотрудники!$A$3:$L$1202,8,0)</f>
        <v>Москва</v>
      </c>
      <c r="D33" s="115" t="str">
        <f t="shared" si="251"/>
        <v/>
      </c>
      <c r="E33" s="115" t="str">
        <f t="shared" si="251"/>
        <v/>
      </c>
      <c r="F33" s="115" t="str">
        <f t="shared" si="251"/>
        <v/>
      </c>
      <c r="G33" s="115" t="str">
        <f t="shared" si="251"/>
        <v/>
      </c>
      <c r="H33" s="133" t="str">
        <f t="shared" si="251"/>
        <v/>
      </c>
      <c r="I33" s="133" t="str">
        <f t="shared" si="251"/>
        <v/>
      </c>
      <c r="J33" s="115" t="str">
        <f t="shared" si="251"/>
        <v/>
      </c>
      <c r="K33" s="115" t="str">
        <f t="shared" si="251"/>
        <v/>
      </c>
      <c r="L33" s="115" t="str">
        <f t="shared" si="251"/>
        <v/>
      </c>
      <c r="M33" s="115" t="str">
        <f t="shared" si="251"/>
        <v/>
      </c>
      <c r="N33" s="115" t="str">
        <f t="shared" si="251"/>
        <v/>
      </c>
      <c r="O33" s="133" t="str">
        <f t="shared" si="251"/>
        <v/>
      </c>
      <c r="P33" s="133" t="str">
        <f t="shared" si="251"/>
        <v/>
      </c>
      <c r="Q33" s="115" t="str">
        <f t="shared" si="251"/>
        <v/>
      </c>
      <c r="R33" s="115" t="str">
        <f t="shared" si="251"/>
        <v/>
      </c>
      <c r="S33" s="115" t="str">
        <f t="shared" si="251"/>
        <v/>
      </c>
      <c r="T33" s="115" t="str">
        <f t="shared" si="251"/>
        <v/>
      </c>
      <c r="U33" s="115" t="str">
        <f t="shared" si="251"/>
        <v/>
      </c>
      <c r="V33" s="133" t="str">
        <f t="shared" si="251"/>
        <v/>
      </c>
      <c r="W33" s="133" t="str">
        <f t="shared" si="251"/>
        <v/>
      </c>
      <c r="X33" s="115" t="str">
        <f t="shared" si="251"/>
        <v/>
      </c>
      <c r="Y33" s="115" t="str">
        <f t="shared" si="251"/>
        <v/>
      </c>
      <c r="Z33" s="115" t="str">
        <f t="shared" si="251"/>
        <v/>
      </c>
      <c r="AA33" s="115" t="str">
        <f t="shared" si="251"/>
        <v/>
      </c>
      <c r="AB33" s="115" t="str">
        <f t="shared" si="251"/>
        <v/>
      </c>
      <c r="AC33" s="133" t="str">
        <f t="shared" si="251"/>
        <v/>
      </c>
      <c r="AD33" s="133" t="str">
        <f t="shared" si="251"/>
        <v/>
      </c>
      <c r="AE33" s="115" t="str">
        <f t="shared" si="251"/>
        <v/>
      </c>
      <c r="AF33" s="115" t="str">
        <f t="shared" si="251"/>
        <v/>
      </c>
      <c r="AG33" s="115" t="str">
        <f t="shared" si="251"/>
        <v/>
      </c>
      <c r="AH33" s="115" t="str">
        <f t="shared" si="251"/>
        <v/>
      </c>
      <c r="AI33" s="115" t="str">
        <f t="shared" si="251"/>
        <v/>
      </c>
      <c r="AJ33" s="115" t="str">
        <f t="shared" si="251"/>
        <v/>
      </c>
    </row>
    <row r="34">
      <c r="A34" s="108">
        <v>42</v>
      </c>
      <c r="B34" s="113" t="str">
        <f>VLOOKUP($A34,Сотрудники!$A$3:$L$1202,2,0)</f>
        <v xml:space="preserve">Газизова Вероника</v>
      </c>
      <c r="C34" s="113" t="str">
        <f>VLOOKUP($A34,Сотрудники!$A$3:$L$1202,8,0)</f>
        <v>Москва</v>
      </c>
      <c r="D34" s="115" t="str">
        <f t="shared" si="251"/>
        <v/>
      </c>
      <c r="E34" s="115" t="str">
        <f t="shared" si="251"/>
        <v/>
      </c>
      <c r="F34" s="115" t="str">
        <f t="shared" si="251"/>
        <v/>
      </c>
      <c r="G34" s="115" t="str">
        <f t="shared" si="251"/>
        <v/>
      </c>
      <c r="H34" s="133" t="str">
        <f t="shared" si="251"/>
        <v/>
      </c>
      <c r="I34" s="133" t="str">
        <f t="shared" si="251"/>
        <v/>
      </c>
      <c r="J34" s="115" t="str">
        <f t="shared" si="251"/>
        <v/>
      </c>
      <c r="K34" s="115" t="str">
        <f t="shared" si="251"/>
        <v/>
      </c>
      <c r="L34" s="115" t="str">
        <f t="shared" si="251"/>
        <v/>
      </c>
      <c r="M34" s="115" t="str">
        <f t="shared" si="251"/>
        <v/>
      </c>
      <c r="N34" s="115" t="str">
        <f t="shared" si="251"/>
        <v/>
      </c>
      <c r="O34" s="133" t="str">
        <f t="shared" si="251"/>
        <v/>
      </c>
      <c r="P34" s="133" t="str">
        <f t="shared" si="251"/>
        <v/>
      </c>
      <c r="Q34" s="115" t="str">
        <f t="shared" si="251"/>
        <v/>
      </c>
      <c r="R34" s="115" t="str">
        <f t="shared" si="251"/>
        <v/>
      </c>
      <c r="S34" s="115" t="str">
        <f t="shared" si="251"/>
        <v/>
      </c>
      <c r="T34" s="115" t="str">
        <f t="shared" si="251"/>
        <v/>
      </c>
      <c r="U34" s="115" t="str">
        <f t="shared" si="251"/>
        <v/>
      </c>
      <c r="V34" s="133" t="str">
        <f t="shared" si="251"/>
        <v/>
      </c>
      <c r="W34" s="133" t="str">
        <f t="shared" si="251"/>
        <v/>
      </c>
      <c r="X34" s="115" t="str">
        <f t="shared" si="251"/>
        <v/>
      </c>
      <c r="Y34" s="115" t="str">
        <f t="shared" si="251"/>
        <v/>
      </c>
      <c r="Z34" s="115" t="str">
        <f t="shared" si="251"/>
        <v/>
      </c>
      <c r="AA34" s="115" t="str">
        <f t="shared" si="251"/>
        <v/>
      </c>
      <c r="AB34" s="115" t="str">
        <f t="shared" ref="AB34:AJ34" si="252">IF(ISBLANK(AB121),"",IF(AB121=0,"Выходной",IF(AB121&lt;&gt;0,"Работал","")))</f>
        <v/>
      </c>
      <c r="AC34" s="133" t="str">
        <f t="shared" si="252"/>
        <v/>
      </c>
      <c r="AD34" s="133" t="str">
        <f t="shared" si="252"/>
        <v/>
      </c>
      <c r="AE34" s="115" t="str">
        <f t="shared" si="252"/>
        <v/>
      </c>
      <c r="AF34" s="115" t="str">
        <f t="shared" si="252"/>
        <v/>
      </c>
      <c r="AG34" s="115" t="str">
        <f t="shared" si="252"/>
        <v/>
      </c>
      <c r="AH34" s="115" t="str">
        <f t="shared" si="252"/>
        <v/>
      </c>
      <c r="AI34" s="115" t="str">
        <f t="shared" si="252"/>
        <v/>
      </c>
      <c r="AJ34" s="115" t="str">
        <f t="shared" si="252"/>
        <v/>
      </c>
    </row>
    <row r="35">
      <c r="A35" s="108">
        <v>43</v>
      </c>
      <c r="B35" s="113" t="str">
        <f>VLOOKUP($A35,Сотрудники!$A$3:$L$1202,2,0)</f>
        <v xml:space="preserve">Титова Наталия</v>
      </c>
      <c r="C35" s="113" t="str">
        <f>VLOOKUP($A35,Сотрудники!$A$3:$L$1202,8,0)</f>
        <v>Москва</v>
      </c>
      <c r="D35" s="115" t="str">
        <f t="shared" si="251"/>
        <v/>
      </c>
      <c r="E35" s="115" t="str">
        <f t="shared" si="251"/>
        <v/>
      </c>
      <c r="F35" s="115" t="str">
        <f t="shared" si="251"/>
        <v/>
      </c>
      <c r="G35" s="115" t="str">
        <f t="shared" si="251"/>
        <v/>
      </c>
      <c r="H35" s="133" t="str">
        <f t="shared" si="251"/>
        <v/>
      </c>
      <c r="I35" s="133" t="str">
        <f t="shared" si="251"/>
        <v/>
      </c>
      <c r="J35" s="115" t="str">
        <f t="shared" si="251"/>
        <v/>
      </c>
      <c r="K35" s="115" t="str">
        <f t="shared" si="251"/>
        <v/>
      </c>
      <c r="L35" s="115" t="str">
        <f t="shared" si="251"/>
        <v/>
      </c>
      <c r="M35" s="115" t="str">
        <f t="shared" si="251"/>
        <v/>
      </c>
      <c r="N35" s="115" t="str">
        <f t="shared" si="251"/>
        <v/>
      </c>
      <c r="O35" s="133" t="str">
        <f t="shared" si="251"/>
        <v/>
      </c>
      <c r="P35" s="133" t="str">
        <f t="shared" si="251"/>
        <v/>
      </c>
      <c r="Q35" s="115" t="str">
        <f t="shared" si="251"/>
        <v/>
      </c>
      <c r="R35" s="115" t="str">
        <f t="shared" si="251"/>
        <v/>
      </c>
      <c r="S35" s="115" t="str">
        <f t="shared" si="251"/>
        <v/>
      </c>
      <c r="T35" s="115" t="str">
        <f t="shared" si="251"/>
        <v/>
      </c>
      <c r="U35" s="115" t="str">
        <f t="shared" si="251"/>
        <v/>
      </c>
      <c r="V35" s="133" t="str">
        <f t="shared" si="251"/>
        <v/>
      </c>
      <c r="W35" s="133" t="str">
        <f t="shared" si="251"/>
        <v/>
      </c>
      <c r="X35" s="115" t="str">
        <f t="shared" si="251"/>
        <v/>
      </c>
      <c r="Y35" s="115" t="str">
        <f t="shared" si="251"/>
        <v/>
      </c>
      <c r="Z35" s="115" t="str">
        <f t="shared" si="251"/>
        <v/>
      </c>
      <c r="AA35" s="115" t="str">
        <f t="shared" si="251"/>
        <v/>
      </c>
      <c r="AB35" s="115" t="str">
        <f t="shared" si="251"/>
        <v/>
      </c>
      <c r="AC35" s="133" t="str">
        <f t="shared" si="251"/>
        <v/>
      </c>
      <c r="AD35" s="133" t="str">
        <f t="shared" si="251"/>
        <v/>
      </c>
      <c r="AE35" s="115" t="str">
        <f t="shared" si="251"/>
        <v/>
      </c>
      <c r="AF35" s="115" t="str">
        <f t="shared" si="251"/>
        <v/>
      </c>
      <c r="AG35" s="115" t="str">
        <f t="shared" si="251"/>
        <v/>
      </c>
      <c r="AH35" s="115" t="str">
        <f t="shared" si="251"/>
        <v/>
      </c>
      <c r="AI35" s="115" t="str">
        <f t="shared" si="251"/>
        <v/>
      </c>
      <c r="AJ35" s="115" t="str">
        <f t="shared" si="251"/>
        <v/>
      </c>
    </row>
    <row r="36">
      <c r="A36" s="108">
        <v>44</v>
      </c>
      <c r="B36" s="113" t="str">
        <f>VLOOKUP($A36,Сотрудники!$A$3:$L$1202,2,0)</f>
        <v xml:space="preserve">Роман Иван</v>
      </c>
      <c r="C36" s="113" t="str">
        <f>VLOOKUP($A36,Сотрудники!$A$3:$L$1202,8,0)</f>
        <v>Москва</v>
      </c>
      <c r="D36" s="115" t="str">
        <f t="shared" si="251"/>
        <v/>
      </c>
      <c r="E36" s="115" t="str">
        <f t="shared" si="251"/>
        <v/>
      </c>
      <c r="F36" s="115" t="str">
        <f t="shared" si="251"/>
        <v/>
      </c>
      <c r="G36" s="115" t="str">
        <f t="shared" si="251"/>
        <v/>
      </c>
      <c r="H36" s="133" t="str">
        <f t="shared" si="251"/>
        <v/>
      </c>
      <c r="I36" s="133" t="str">
        <f t="shared" si="251"/>
        <v/>
      </c>
      <c r="J36" s="115" t="str">
        <f t="shared" si="251"/>
        <v/>
      </c>
      <c r="K36" s="115" t="str">
        <f t="shared" si="251"/>
        <v/>
      </c>
      <c r="L36" s="115" t="str">
        <f t="shared" si="251"/>
        <v/>
      </c>
      <c r="M36" s="115" t="str">
        <f t="shared" si="251"/>
        <v/>
      </c>
      <c r="N36" s="115" t="str">
        <f t="shared" si="251"/>
        <v/>
      </c>
      <c r="O36" s="133" t="str">
        <f t="shared" si="251"/>
        <v/>
      </c>
      <c r="P36" s="133" t="str">
        <f t="shared" si="251"/>
        <v/>
      </c>
      <c r="Q36" s="115" t="str">
        <f t="shared" si="251"/>
        <v/>
      </c>
      <c r="R36" s="115" t="str">
        <f t="shared" si="251"/>
        <v/>
      </c>
      <c r="S36" s="115" t="str">
        <f t="shared" si="251"/>
        <v/>
      </c>
      <c r="T36" s="115" t="str">
        <f t="shared" si="251"/>
        <v/>
      </c>
      <c r="U36" s="115" t="str">
        <f t="shared" si="251"/>
        <v/>
      </c>
      <c r="V36" s="133" t="str">
        <f t="shared" si="251"/>
        <v/>
      </c>
      <c r="W36" s="133" t="str">
        <f t="shared" si="251"/>
        <v/>
      </c>
      <c r="X36" s="115" t="str">
        <f t="shared" si="251"/>
        <v/>
      </c>
      <c r="Y36" s="115" t="str">
        <f t="shared" si="251"/>
        <v/>
      </c>
      <c r="Z36" s="115" t="str">
        <f t="shared" si="251"/>
        <v/>
      </c>
      <c r="AA36" s="115" t="str">
        <f t="shared" si="251"/>
        <v/>
      </c>
      <c r="AB36" s="115" t="str">
        <f t="shared" si="251"/>
        <v/>
      </c>
      <c r="AC36" s="133" t="str">
        <f t="shared" si="251"/>
        <v/>
      </c>
      <c r="AD36" s="133" t="str">
        <f t="shared" si="251"/>
        <v/>
      </c>
      <c r="AE36" s="115" t="str">
        <f t="shared" si="251"/>
        <v/>
      </c>
      <c r="AF36" s="115" t="str">
        <f t="shared" si="251"/>
        <v/>
      </c>
      <c r="AG36" s="115" t="str">
        <f t="shared" si="251"/>
        <v/>
      </c>
      <c r="AH36" s="115" t="str">
        <f t="shared" si="251"/>
        <v/>
      </c>
      <c r="AI36" s="115" t="str">
        <f t="shared" si="251"/>
        <v/>
      </c>
      <c r="AJ36" s="115" t="str">
        <f t="shared" si="251"/>
        <v/>
      </c>
    </row>
    <row r="37">
      <c r="A37" s="108">
        <v>45</v>
      </c>
      <c r="B37" s="113" t="str">
        <f>VLOOKUP($A37,Сотрудники!$A$3:$L$1202,2,0)</f>
        <v xml:space="preserve">Волошина Виктория</v>
      </c>
      <c r="C37" s="113" t="str">
        <f>VLOOKUP($A37,Сотрудники!$A$3:$L$1202,8,0)</f>
        <v>Москва</v>
      </c>
      <c r="D37" s="115" t="str">
        <f t="shared" si="251"/>
        <v/>
      </c>
      <c r="E37" s="115" t="str">
        <f t="shared" si="251"/>
        <v/>
      </c>
      <c r="F37" s="115" t="str">
        <f t="shared" si="251"/>
        <v/>
      </c>
      <c r="G37" s="115" t="str">
        <f t="shared" si="251"/>
        <v/>
      </c>
      <c r="H37" s="133" t="str">
        <f t="shared" si="251"/>
        <v/>
      </c>
      <c r="I37" s="133" t="str">
        <f t="shared" si="251"/>
        <v/>
      </c>
      <c r="J37" s="115" t="str">
        <f t="shared" si="251"/>
        <v/>
      </c>
      <c r="K37" s="115" t="str">
        <f t="shared" si="251"/>
        <v/>
      </c>
      <c r="L37" s="115" t="str">
        <f t="shared" si="251"/>
        <v/>
      </c>
      <c r="M37" s="115" t="str">
        <f t="shared" si="251"/>
        <v/>
      </c>
      <c r="N37" s="115" t="str">
        <f t="shared" si="251"/>
        <v/>
      </c>
      <c r="O37" s="133" t="str">
        <f t="shared" si="251"/>
        <v/>
      </c>
      <c r="P37" s="133" t="str">
        <f t="shared" si="251"/>
        <v/>
      </c>
      <c r="Q37" s="115" t="str">
        <f t="shared" si="251"/>
        <v/>
      </c>
      <c r="R37" s="115" t="str">
        <f t="shared" si="251"/>
        <v/>
      </c>
      <c r="S37" s="115" t="str">
        <f t="shared" si="251"/>
        <v/>
      </c>
      <c r="T37" s="115" t="str">
        <f t="shared" si="251"/>
        <v/>
      </c>
      <c r="U37" s="115" t="str">
        <f t="shared" si="251"/>
        <v/>
      </c>
      <c r="V37" s="133" t="str">
        <f t="shared" si="251"/>
        <v/>
      </c>
      <c r="W37" s="133" t="str">
        <f t="shared" si="251"/>
        <v/>
      </c>
      <c r="X37" s="115" t="str">
        <f t="shared" si="251"/>
        <v/>
      </c>
      <c r="Y37" s="115" t="str">
        <f t="shared" si="251"/>
        <v/>
      </c>
      <c r="Z37" s="115" t="str">
        <f t="shared" si="251"/>
        <v/>
      </c>
      <c r="AA37" s="115" t="str">
        <f t="shared" si="251"/>
        <v/>
      </c>
      <c r="AB37" s="115" t="str">
        <f t="shared" si="251"/>
        <v/>
      </c>
      <c r="AC37" s="133" t="str">
        <f t="shared" si="251"/>
        <v/>
      </c>
      <c r="AD37" s="133" t="str">
        <f t="shared" si="251"/>
        <v/>
      </c>
      <c r="AE37" s="115" t="str">
        <f t="shared" si="251"/>
        <v/>
      </c>
      <c r="AF37" s="115" t="str">
        <f t="shared" si="251"/>
        <v/>
      </c>
      <c r="AG37" s="115" t="str">
        <f t="shared" si="251"/>
        <v/>
      </c>
      <c r="AH37" s="115" t="str">
        <f t="shared" si="251"/>
        <v/>
      </c>
      <c r="AI37" s="115" t="str">
        <f t="shared" si="251"/>
        <v/>
      </c>
      <c r="AJ37" s="115" t="str">
        <f t="shared" si="251"/>
        <v/>
      </c>
    </row>
    <row r="38">
      <c r="A38" s="108">
        <v>46</v>
      </c>
      <c r="B38" s="113" t="str">
        <f>VLOOKUP($A38,Сотрудники!$A$3:$L$1202,2,0)</f>
        <v xml:space="preserve">Мельников Александр</v>
      </c>
      <c r="C38" s="113" t="str">
        <f>VLOOKUP($A38,Сотрудники!$A$3:$L$1202,8,0)</f>
        <v>Екатеринбург</v>
      </c>
      <c r="D38" s="115" t="str">
        <f t="shared" si="251"/>
        <v/>
      </c>
      <c r="E38" s="115" t="str">
        <f t="shared" si="251"/>
        <v/>
      </c>
      <c r="F38" s="115" t="str">
        <f t="shared" si="251"/>
        <v/>
      </c>
      <c r="G38" s="115" t="str">
        <f t="shared" si="251"/>
        <v/>
      </c>
      <c r="H38" s="133" t="str">
        <f t="shared" si="251"/>
        <v/>
      </c>
      <c r="I38" s="133" t="str">
        <f t="shared" si="251"/>
        <v/>
      </c>
      <c r="J38" s="115" t="str">
        <f t="shared" si="251"/>
        <v/>
      </c>
      <c r="K38" s="115" t="str">
        <f t="shared" si="251"/>
        <v/>
      </c>
      <c r="L38" s="115" t="str">
        <f t="shared" si="251"/>
        <v/>
      </c>
      <c r="M38" s="115" t="str">
        <f t="shared" si="251"/>
        <v/>
      </c>
      <c r="N38" s="115" t="str">
        <f t="shared" si="251"/>
        <v/>
      </c>
      <c r="O38" s="133" t="str">
        <f t="shared" si="251"/>
        <v/>
      </c>
      <c r="P38" s="133" t="str">
        <f t="shared" si="251"/>
        <v/>
      </c>
      <c r="Q38" s="115" t="str">
        <f t="shared" si="251"/>
        <v/>
      </c>
      <c r="R38" s="115" t="str">
        <f t="shared" si="251"/>
        <v/>
      </c>
      <c r="S38" s="115" t="str">
        <f t="shared" si="251"/>
        <v/>
      </c>
      <c r="T38" s="115" t="str">
        <f t="shared" si="251"/>
        <v/>
      </c>
      <c r="U38" s="115" t="str">
        <f t="shared" si="251"/>
        <v/>
      </c>
      <c r="V38" s="133" t="str">
        <f t="shared" si="251"/>
        <v/>
      </c>
      <c r="W38" s="133" t="str">
        <f t="shared" si="251"/>
        <v/>
      </c>
      <c r="X38" s="115" t="str">
        <f t="shared" si="251"/>
        <v/>
      </c>
      <c r="Y38" s="115" t="str">
        <f t="shared" si="251"/>
        <v/>
      </c>
      <c r="Z38" s="115" t="str">
        <f t="shared" si="251"/>
        <v/>
      </c>
      <c r="AA38" s="115" t="str">
        <f t="shared" si="251"/>
        <v/>
      </c>
      <c r="AB38" s="115" t="str">
        <f t="shared" si="251"/>
        <v/>
      </c>
      <c r="AC38" s="133" t="str">
        <f t="shared" si="251"/>
        <v/>
      </c>
      <c r="AD38" s="133" t="str">
        <f t="shared" si="251"/>
        <v/>
      </c>
      <c r="AE38" s="115" t="str">
        <f t="shared" si="251"/>
        <v/>
      </c>
      <c r="AF38" s="115" t="str">
        <f t="shared" si="251"/>
        <v/>
      </c>
      <c r="AG38" s="115" t="str">
        <f t="shared" si="251"/>
        <v/>
      </c>
      <c r="AH38" s="115" t="str">
        <f t="shared" si="251"/>
        <v/>
      </c>
      <c r="AI38" s="115" t="str">
        <f t="shared" si="251"/>
        <v/>
      </c>
      <c r="AJ38" s="115" t="str">
        <f t="shared" si="251"/>
        <v/>
      </c>
    </row>
    <row r="39">
      <c r="A39" s="108">
        <v>48</v>
      </c>
      <c r="B39" s="113" t="str">
        <f>VLOOKUP($A39,Сотрудники!$A$3:$L$1202,2,0)</f>
        <v xml:space="preserve">Ромашкин Никита</v>
      </c>
      <c r="C39" s="113" t="str">
        <f>VLOOKUP($A39,Сотрудники!$A$3:$L$1202,8,0)</f>
        <v>Барнаул</v>
      </c>
      <c r="D39" s="115" t="str">
        <f t="shared" si="251"/>
        <v/>
      </c>
      <c r="E39" s="115" t="str">
        <f t="shared" si="251"/>
        <v/>
      </c>
      <c r="F39" s="115" t="str">
        <f t="shared" si="251"/>
        <v/>
      </c>
      <c r="G39" s="115" t="str">
        <f t="shared" si="251"/>
        <v/>
      </c>
      <c r="H39" s="133" t="str">
        <f t="shared" si="251"/>
        <v/>
      </c>
      <c r="I39" s="133" t="str">
        <f t="shared" si="251"/>
        <v/>
      </c>
      <c r="J39" s="115" t="str">
        <f t="shared" si="251"/>
        <v/>
      </c>
      <c r="K39" s="115" t="str">
        <f t="shared" si="251"/>
        <v/>
      </c>
      <c r="L39" s="115" t="str">
        <f t="shared" si="251"/>
        <v/>
      </c>
      <c r="M39" s="115" t="str">
        <f t="shared" si="251"/>
        <v/>
      </c>
      <c r="N39" s="115" t="str">
        <f t="shared" si="251"/>
        <v/>
      </c>
      <c r="O39" s="133" t="str">
        <f t="shared" si="251"/>
        <v/>
      </c>
      <c r="P39" s="133" t="str">
        <f t="shared" si="251"/>
        <v/>
      </c>
      <c r="Q39" s="115" t="str">
        <f t="shared" si="251"/>
        <v/>
      </c>
      <c r="R39" s="115" t="str">
        <f t="shared" si="251"/>
        <v/>
      </c>
      <c r="S39" s="115" t="str">
        <f t="shared" si="251"/>
        <v/>
      </c>
      <c r="T39" s="115" t="str">
        <f t="shared" si="251"/>
        <v/>
      </c>
      <c r="U39" s="115" t="str">
        <f t="shared" si="251"/>
        <v/>
      </c>
      <c r="V39" s="133" t="str">
        <f t="shared" si="251"/>
        <v/>
      </c>
      <c r="W39" s="133" t="str">
        <f t="shared" si="251"/>
        <v/>
      </c>
      <c r="X39" s="115" t="str">
        <f t="shared" si="251"/>
        <v/>
      </c>
      <c r="Y39" s="115" t="str">
        <f t="shared" si="251"/>
        <v/>
      </c>
      <c r="Z39" s="115" t="str">
        <f t="shared" si="251"/>
        <v/>
      </c>
      <c r="AA39" s="115" t="str">
        <f t="shared" si="251"/>
        <v/>
      </c>
      <c r="AB39" s="115" t="str">
        <f t="shared" si="251"/>
        <v/>
      </c>
      <c r="AC39" s="133" t="str">
        <f t="shared" si="251"/>
        <v/>
      </c>
      <c r="AD39" s="133" t="str">
        <f t="shared" si="251"/>
        <v/>
      </c>
      <c r="AE39" s="115" t="str">
        <f t="shared" si="251"/>
        <v/>
      </c>
      <c r="AF39" s="115" t="str">
        <f t="shared" si="251"/>
        <v/>
      </c>
      <c r="AG39" s="115" t="str">
        <f t="shared" si="251"/>
        <v/>
      </c>
      <c r="AH39" s="115" t="str">
        <f t="shared" si="251"/>
        <v/>
      </c>
      <c r="AI39" s="115" t="str">
        <f t="shared" si="251"/>
        <v/>
      </c>
      <c r="AJ39" s="115" t="str">
        <f t="shared" si="251"/>
        <v/>
      </c>
    </row>
    <row r="40">
      <c r="A40" s="108">
        <v>50</v>
      </c>
      <c r="B40" s="113" t="str">
        <f>VLOOKUP($A40,Сотрудники!$A$3:$L$1202,2,0)</f>
        <v xml:space="preserve">Жарницкий Давид</v>
      </c>
      <c r="C40" s="113" t="str">
        <f>VLOOKUP($A40,Сотрудники!$A$3:$L$1202,8,0)</f>
        <v>СПБ</v>
      </c>
      <c r="D40" s="115" t="str">
        <f t="shared" si="251"/>
        <v/>
      </c>
      <c r="E40" s="115" t="str">
        <f t="shared" si="251"/>
        <v/>
      </c>
      <c r="F40" s="115" t="str">
        <f t="shared" si="251"/>
        <v/>
      </c>
      <c r="G40" s="115" t="str">
        <f t="shared" si="251"/>
        <v/>
      </c>
      <c r="H40" s="133" t="str">
        <f t="shared" si="251"/>
        <v/>
      </c>
      <c r="I40" s="133" t="str">
        <f t="shared" si="251"/>
        <v/>
      </c>
      <c r="J40" s="115" t="str">
        <f t="shared" si="251"/>
        <v/>
      </c>
      <c r="K40" s="115" t="str">
        <f t="shared" si="251"/>
        <v/>
      </c>
      <c r="L40" s="115" t="str">
        <f t="shared" si="251"/>
        <v/>
      </c>
      <c r="M40" s="115" t="str">
        <f t="shared" si="251"/>
        <v/>
      </c>
      <c r="N40" s="115" t="str">
        <f t="shared" si="251"/>
        <v/>
      </c>
      <c r="O40" s="133" t="str">
        <f t="shared" si="251"/>
        <v/>
      </c>
      <c r="P40" s="133" t="str">
        <f t="shared" si="251"/>
        <v/>
      </c>
      <c r="Q40" s="115" t="str">
        <f t="shared" si="251"/>
        <v/>
      </c>
      <c r="R40" s="115" t="str">
        <f t="shared" si="251"/>
        <v/>
      </c>
      <c r="S40" s="115" t="str">
        <f t="shared" si="251"/>
        <v/>
      </c>
      <c r="T40" s="115" t="str">
        <f t="shared" si="251"/>
        <v/>
      </c>
      <c r="U40" s="115" t="str">
        <f t="shared" si="251"/>
        <v/>
      </c>
      <c r="V40" s="133" t="str">
        <f t="shared" si="251"/>
        <v/>
      </c>
      <c r="W40" s="133" t="str">
        <f t="shared" si="251"/>
        <v/>
      </c>
      <c r="X40" s="115" t="str">
        <f t="shared" si="251"/>
        <v/>
      </c>
      <c r="Y40" s="115" t="str">
        <f t="shared" si="251"/>
        <v/>
      </c>
      <c r="Z40" s="115" t="str">
        <f t="shared" si="251"/>
        <v/>
      </c>
      <c r="AA40" s="115" t="str">
        <f t="shared" si="251"/>
        <v/>
      </c>
      <c r="AB40" s="115" t="str">
        <f t="shared" si="251"/>
        <v/>
      </c>
      <c r="AC40" s="133" t="str">
        <f t="shared" si="251"/>
        <v/>
      </c>
      <c r="AD40" s="133" t="str">
        <f t="shared" si="251"/>
        <v/>
      </c>
      <c r="AE40" s="115" t="str">
        <f t="shared" si="251"/>
        <v/>
      </c>
      <c r="AF40" s="115" t="str">
        <f t="shared" si="251"/>
        <v/>
      </c>
      <c r="AG40" s="115" t="str">
        <f t="shared" si="251"/>
        <v/>
      </c>
      <c r="AH40" s="115" t="str">
        <f t="shared" si="251"/>
        <v/>
      </c>
      <c r="AI40" s="115" t="str">
        <f t="shared" si="251"/>
        <v/>
      </c>
      <c r="AJ40" s="115" t="str">
        <f t="shared" si="251"/>
        <v/>
      </c>
    </row>
    <row r="41">
      <c r="A41" s="108">
        <v>51</v>
      </c>
      <c r="B41" s="113" t="str">
        <f>VLOOKUP($A41,Сотрудники!$A$3:$L$1202,2,0)</f>
        <v xml:space="preserve">Колмогорова Анна</v>
      </c>
      <c r="C41" s="113" t="str">
        <f>VLOOKUP($A41,Сотрудники!$A$3:$L$1202,8,0)</f>
        <v>Краснодар</v>
      </c>
      <c r="D41" s="115" t="str">
        <f t="shared" si="251"/>
        <v/>
      </c>
      <c r="E41" s="115" t="str">
        <f t="shared" si="251"/>
        <v/>
      </c>
      <c r="F41" s="115" t="str">
        <f t="shared" si="251"/>
        <v/>
      </c>
      <c r="G41" s="115" t="str">
        <f t="shared" si="251"/>
        <v/>
      </c>
      <c r="H41" s="133" t="str">
        <f t="shared" si="251"/>
        <v/>
      </c>
      <c r="I41" s="133" t="str">
        <f t="shared" si="251"/>
        <v/>
      </c>
      <c r="J41" s="115" t="str">
        <f t="shared" si="251"/>
        <v/>
      </c>
      <c r="K41" s="115" t="str">
        <f t="shared" si="251"/>
        <v/>
      </c>
      <c r="L41" s="115" t="str">
        <f t="shared" si="251"/>
        <v/>
      </c>
      <c r="M41" s="115" t="str">
        <f t="shared" si="251"/>
        <v/>
      </c>
      <c r="N41" s="115" t="str">
        <f t="shared" si="251"/>
        <v/>
      </c>
      <c r="O41" s="133" t="str">
        <f t="shared" si="251"/>
        <v/>
      </c>
      <c r="P41" s="133" t="str">
        <f t="shared" si="251"/>
        <v/>
      </c>
      <c r="Q41" s="115" t="str">
        <f t="shared" si="251"/>
        <v/>
      </c>
      <c r="R41" s="115" t="str">
        <f t="shared" si="251"/>
        <v/>
      </c>
      <c r="S41" s="115" t="str">
        <f t="shared" si="251"/>
        <v/>
      </c>
      <c r="T41" s="115" t="str">
        <f t="shared" si="251"/>
        <v/>
      </c>
      <c r="U41" s="115" t="str">
        <f t="shared" si="251"/>
        <v/>
      </c>
      <c r="V41" s="133" t="str">
        <f t="shared" si="251"/>
        <v/>
      </c>
      <c r="W41" s="133" t="str">
        <f t="shared" si="251"/>
        <v/>
      </c>
      <c r="X41" s="115" t="str">
        <f t="shared" si="251"/>
        <v/>
      </c>
      <c r="Y41" s="115" t="str">
        <f t="shared" si="251"/>
        <v/>
      </c>
      <c r="Z41" s="115" t="str">
        <f t="shared" si="251"/>
        <v/>
      </c>
      <c r="AA41" s="115" t="str">
        <f t="shared" si="251"/>
        <v/>
      </c>
      <c r="AB41" s="115" t="str">
        <f t="shared" si="251"/>
        <v/>
      </c>
      <c r="AC41" s="133" t="str">
        <f t="shared" si="251"/>
        <v/>
      </c>
      <c r="AD41" s="133" t="str">
        <f t="shared" si="251"/>
        <v/>
      </c>
      <c r="AE41" s="115" t="str">
        <f t="shared" si="251"/>
        <v/>
      </c>
      <c r="AF41" s="115" t="str">
        <f t="shared" si="251"/>
        <v/>
      </c>
      <c r="AG41" s="115" t="str">
        <f t="shared" si="251"/>
        <v/>
      </c>
      <c r="AH41" s="115" t="str">
        <f t="shared" si="251"/>
        <v/>
      </c>
      <c r="AI41" s="115"/>
      <c r="AJ41" s="115"/>
    </row>
    <row r="42">
      <c r="A42" s="108">
        <v>53</v>
      </c>
      <c r="B42" s="113" t="str">
        <f>VLOOKUP($A42,Сотрудники!$A$3:$L$1202,2,0)</f>
        <v xml:space="preserve">Скаржинский Тимур</v>
      </c>
      <c r="C42" s="113" t="str">
        <f>VLOOKUP($A42,Сотрудники!$A$3:$L$1202,8,0)</f>
        <v>Москва</v>
      </c>
      <c r="D42" s="115" t="str">
        <f t="shared" si="251"/>
        <v/>
      </c>
      <c r="E42" s="115" t="str">
        <f t="shared" si="251"/>
        <v/>
      </c>
      <c r="F42" s="115" t="str">
        <f t="shared" si="251"/>
        <v/>
      </c>
      <c r="G42" s="115" t="str">
        <f t="shared" si="251"/>
        <v/>
      </c>
      <c r="H42" s="133" t="str">
        <f t="shared" si="251"/>
        <v/>
      </c>
      <c r="I42" s="133" t="str">
        <f t="shared" si="251"/>
        <v/>
      </c>
      <c r="J42" s="115" t="str">
        <f t="shared" si="251"/>
        <v/>
      </c>
      <c r="K42" s="115" t="str">
        <f t="shared" si="251"/>
        <v/>
      </c>
      <c r="L42" s="115" t="str">
        <f t="shared" si="251"/>
        <v/>
      </c>
      <c r="M42" s="115" t="str">
        <f t="shared" si="251"/>
        <v/>
      </c>
      <c r="N42" s="115" t="str">
        <f t="shared" si="251"/>
        <v/>
      </c>
      <c r="O42" s="133" t="str">
        <f t="shared" si="251"/>
        <v/>
      </c>
      <c r="P42" s="133" t="str">
        <f t="shared" si="251"/>
        <v/>
      </c>
      <c r="Q42" s="115" t="str">
        <f t="shared" si="251"/>
        <v/>
      </c>
      <c r="R42" s="115" t="str">
        <f t="shared" si="251"/>
        <v/>
      </c>
      <c r="S42" s="115" t="str">
        <f t="shared" si="251"/>
        <v/>
      </c>
      <c r="T42" s="115" t="str">
        <f t="shared" si="251"/>
        <v/>
      </c>
      <c r="U42" s="115" t="str">
        <f t="shared" si="251"/>
        <v/>
      </c>
      <c r="V42" s="133" t="str">
        <f t="shared" si="251"/>
        <v/>
      </c>
      <c r="W42" s="133" t="str">
        <f t="shared" si="251"/>
        <v/>
      </c>
      <c r="X42" s="115" t="str">
        <f t="shared" si="251"/>
        <v/>
      </c>
      <c r="Y42" s="115" t="str">
        <f t="shared" si="251"/>
        <v/>
      </c>
      <c r="Z42" s="115" t="str">
        <f t="shared" si="251"/>
        <v/>
      </c>
      <c r="AA42" s="115" t="str">
        <f t="shared" si="251"/>
        <v/>
      </c>
      <c r="AB42" s="115" t="str">
        <f t="shared" si="251"/>
        <v/>
      </c>
      <c r="AC42" s="133" t="str">
        <f t="shared" si="251"/>
        <v/>
      </c>
      <c r="AD42" s="133" t="str">
        <f t="shared" ref="AD42:AJ42" si="253">IF(ISBLANK(AD129),"",IF(AD129=0,"Выходной",IF(AD129&lt;&gt;0,"Работал","")))</f>
        <v/>
      </c>
      <c r="AE42" s="115" t="str">
        <f t="shared" si="253"/>
        <v/>
      </c>
      <c r="AF42" s="115" t="str">
        <f t="shared" si="253"/>
        <v/>
      </c>
      <c r="AG42" s="115" t="str">
        <f t="shared" si="253"/>
        <v/>
      </c>
      <c r="AH42" s="115" t="str">
        <f t="shared" si="253"/>
        <v/>
      </c>
      <c r="AI42" s="115" t="str">
        <f t="shared" si="253"/>
        <v/>
      </c>
      <c r="AJ42" s="115" t="str">
        <f t="shared" si="253"/>
        <v/>
      </c>
    </row>
    <row r="43">
      <c r="A43" s="108">
        <v>54</v>
      </c>
      <c r="B43" s="113" t="str">
        <f>VLOOKUP($A43,Сотрудники!$A$3:$L$1202,2,0)</f>
        <v xml:space="preserve">Закрацкий Станислав</v>
      </c>
      <c r="C43" s="113" t="str">
        <f>VLOOKUP($A43,Сотрудники!$A$3:$L$1202,8,0)</f>
        <v>Москва</v>
      </c>
      <c r="D43" s="115" t="str">
        <f t="shared" si="251"/>
        <v/>
      </c>
      <c r="E43" s="115" t="str">
        <f t="shared" si="251"/>
        <v/>
      </c>
      <c r="F43" s="115" t="str">
        <f t="shared" si="251"/>
        <v/>
      </c>
      <c r="G43" s="115" t="str">
        <f t="shared" si="251"/>
        <v/>
      </c>
      <c r="H43" s="133" t="str">
        <f t="shared" si="251"/>
        <v/>
      </c>
      <c r="I43" s="133" t="str">
        <f t="shared" si="251"/>
        <v/>
      </c>
      <c r="J43" s="115" t="str">
        <f t="shared" si="251"/>
        <v/>
      </c>
      <c r="K43" s="115" t="str">
        <f t="shared" si="251"/>
        <v/>
      </c>
      <c r="L43" s="115" t="str">
        <f t="shared" si="251"/>
        <v/>
      </c>
      <c r="M43" s="115" t="str">
        <f t="shared" si="251"/>
        <v/>
      </c>
      <c r="N43" s="115" t="str">
        <f t="shared" si="251"/>
        <v/>
      </c>
      <c r="O43" s="133" t="str">
        <f t="shared" si="251"/>
        <v/>
      </c>
      <c r="P43" s="133" t="str">
        <f t="shared" si="251"/>
        <v/>
      </c>
      <c r="Q43" s="115" t="str">
        <f t="shared" si="251"/>
        <v/>
      </c>
      <c r="R43" s="115" t="str">
        <f t="shared" si="251"/>
        <v/>
      </c>
      <c r="S43" s="115" t="str">
        <f t="shared" si="251"/>
        <v/>
      </c>
      <c r="T43" s="115" t="str">
        <f t="shared" si="251"/>
        <v/>
      </c>
      <c r="U43" s="115" t="str">
        <f t="shared" si="251"/>
        <v/>
      </c>
      <c r="V43" s="133" t="str">
        <f t="shared" si="251"/>
        <v/>
      </c>
      <c r="W43" s="133" t="str">
        <f t="shared" si="251"/>
        <v/>
      </c>
      <c r="X43" s="115" t="str">
        <f t="shared" si="251"/>
        <v/>
      </c>
      <c r="Y43" s="115" t="str">
        <f t="shared" si="251"/>
        <v/>
      </c>
      <c r="Z43" s="115" t="str">
        <f t="shared" si="251"/>
        <v/>
      </c>
      <c r="AA43" s="115" t="str">
        <f t="shared" si="251"/>
        <v/>
      </c>
      <c r="AB43" s="115" t="str">
        <f t="shared" si="251"/>
        <v/>
      </c>
      <c r="AC43" s="133" t="str">
        <f t="shared" si="251"/>
        <v/>
      </c>
      <c r="AD43" s="133" t="str">
        <f t="shared" si="251"/>
        <v/>
      </c>
      <c r="AE43" s="115" t="str">
        <f t="shared" si="251"/>
        <v/>
      </c>
      <c r="AF43" s="115" t="str">
        <f t="shared" si="251"/>
        <v/>
      </c>
      <c r="AG43" s="115" t="str">
        <f t="shared" si="251"/>
        <v/>
      </c>
      <c r="AH43" s="115" t="str">
        <f t="shared" si="251"/>
        <v/>
      </c>
      <c r="AI43" s="115" t="str">
        <f t="shared" si="251"/>
        <v/>
      </c>
      <c r="AJ43" s="115" t="str">
        <f t="shared" si="251"/>
        <v/>
      </c>
    </row>
    <row r="44">
      <c r="A44" s="108">
        <v>55</v>
      </c>
      <c r="B44" s="113" t="str">
        <f>VLOOKUP($A44,Сотрудники!$A$3:$L$1202,2,0)</f>
        <v xml:space="preserve">Секисов Константин</v>
      </c>
      <c r="C44" s="113" t="str">
        <f>VLOOKUP($A44,Сотрудники!$A$3:$L$1202,8,0)</f>
        <v>Курган</v>
      </c>
      <c r="D44" s="115" t="str">
        <f t="shared" si="251"/>
        <v/>
      </c>
      <c r="E44" s="115" t="str">
        <f t="shared" si="251"/>
        <v/>
      </c>
      <c r="F44" s="115" t="str">
        <f t="shared" si="251"/>
        <v/>
      </c>
      <c r="G44" s="115" t="str">
        <f t="shared" si="251"/>
        <v/>
      </c>
      <c r="H44" s="133" t="str">
        <f t="shared" si="251"/>
        <v/>
      </c>
      <c r="I44" s="133" t="str">
        <f t="shared" si="251"/>
        <v/>
      </c>
      <c r="J44" s="115" t="str">
        <f t="shared" si="251"/>
        <v/>
      </c>
      <c r="K44" s="115" t="str">
        <f t="shared" si="251"/>
        <v/>
      </c>
      <c r="L44" s="115" t="str">
        <f t="shared" si="251"/>
        <v/>
      </c>
      <c r="M44" s="115" t="str">
        <f t="shared" si="251"/>
        <v/>
      </c>
      <c r="N44" s="115" t="str">
        <f t="shared" si="251"/>
        <v/>
      </c>
      <c r="O44" s="133" t="str">
        <f t="shared" si="251"/>
        <v/>
      </c>
      <c r="P44" s="133" t="str">
        <f t="shared" si="251"/>
        <v/>
      </c>
      <c r="Q44" s="115" t="str">
        <f t="shared" si="251"/>
        <v/>
      </c>
      <c r="R44" s="115" t="str">
        <f t="shared" si="251"/>
        <v/>
      </c>
      <c r="S44" s="115" t="str">
        <f t="shared" si="251"/>
        <v/>
      </c>
      <c r="T44" s="115" t="str">
        <f t="shared" si="251"/>
        <v/>
      </c>
      <c r="U44" s="115" t="str">
        <f t="shared" si="251"/>
        <v/>
      </c>
      <c r="V44" s="133" t="str">
        <f t="shared" si="251"/>
        <v/>
      </c>
      <c r="W44" s="133" t="str">
        <f t="shared" si="251"/>
        <v/>
      </c>
      <c r="X44" s="115" t="str">
        <f t="shared" si="251"/>
        <v/>
      </c>
      <c r="Y44" s="115" t="str">
        <f t="shared" si="251"/>
        <v/>
      </c>
      <c r="Z44" s="115" t="str">
        <f t="shared" si="251"/>
        <v/>
      </c>
      <c r="AA44" s="115" t="str">
        <f t="shared" si="251"/>
        <v/>
      </c>
      <c r="AB44" s="115" t="str">
        <f t="shared" si="251"/>
        <v/>
      </c>
      <c r="AC44" s="133" t="str">
        <f t="shared" si="251"/>
        <v/>
      </c>
      <c r="AD44" s="133" t="str">
        <f t="shared" si="251"/>
        <v/>
      </c>
      <c r="AE44" s="115" t="str">
        <f t="shared" si="251"/>
        <v/>
      </c>
      <c r="AF44" s="115" t="str">
        <f t="shared" si="251"/>
        <v/>
      </c>
      <c r="AG44" s="115" t="str">
        <f t="shared" si="251"/>
        <v/>
      </c>
      <c r="AH44" s="115" t="str">
        <f t="shared" si="251"/>
        <v/>
      </c>
      <c r="AI44" s="115" t="str">
        <f t="shared" si="251"/>
        <v/>
      </c>
      <c r="AJ44" s="115" t="str">
        <f t="shared" si="251"/>
        <v/>
      </c>
    </row>
    <row r="45">
      <c r="A45" s="108">
        <v>56</v>
      </c>
      <c r="B45" s="113" t="str">
        <f>VLOOKUP($A45,Сотрудники!$A$3:$L$1202,2,0)</f>
        <v xml:space="preserve">Русинов Михаил</v>
      </c>
      <c r="C45" s="113" t="str">
        <f>VLOOKUP($A45,Сотрудники!$A$3:$L$1202,8,0)</f>
        <v>Москва</v>
      </c>
      <c r="D45" s="115" t="str">
        <f t="shared" si="251"/>
        <v/>
      </c>
      <c r="E45" s="115" t="str">
        <f t="shared" si="251"/>
        <v/>
      </c>
      <c r="F45" s="115" t="str">
        <f t="shared" si="251"/>
        <v/>
      </c>
      <c r="G45" s="115" t="str">
        <f t="shared" si="251"/>
        <v/>
      </c>
      <c r="H45" s="133" t="str">
        <f t="shared" si="251"/>
        <v/>
      </c>
      <c r="I45" s="133" t="str">
        <f t="shared" si="251"/>
        <v/>
      </c>
      <c r="J45" s="115" t="str">
        <f t="shared" si="251"/>
        <v/>
      </c>
      <c r="K45" s="115" t="str">
        <f t="shared" si="251"/>
        <v/>
      </c>
      <c r="L45" s="115" t="str">
        <f t="shared" si="251"/>
        <v/>
      </c>
      <c r="M45" s="115" t="str">
        <f t="shared" si="251"/>
        <v/>
      </c>
      <c r="N45" s="115" t="str">
        <f t="shared" si="251"/>
        <v/>
      </c>
      <c r="O45" s="133" t="str">
        <f t="shared" si="251"/>
        <v/>
      </c>
      <c r="P45" s="133" t="str">
        <f t="shared" si="251"/>
        <v/>
      </c>
      <c r="Q45" s="115" t="str">
        <f t="shared" si="251"/>
        <v/>
      </c>
      <c r="R45" s="115" t="str">
        <f t="shared" si="251"/>
        <v/>
      </c>
      <c r="S45" s="115" t="str">
        <f t="shared" si="251"/>
        <v/>
      </c>
      <c r="T45" s="115" t="str">
        <f t="shared" si="251"/>
        <v/>
      </c>
      <c r="U45" s="115" t="str">
        <f t="shared" si="251"/>
        <v/>
      </c>
      <c r="V45" s="133" t="str">
        <f t="shared" si="251"/>
        <v/>
      </c>
      <c r="W45" s="133" t="str">
        <f t="shared" si="251"/>
        <v/>
      </c>
      <c r="X45" s="115" t="str">
        <f t="shared" si="251"/>
        <v/>
      </c>
      <c r="Y45" s="115" t="str">
        <f t="shared" si="251"/>
        <v/>
      </c>
      <c r="Z45" s="115" t="str">
        <f t="shared" si="251"/>
        <v/>
      </c>
      <c r="AA45" s="115" t="str">
        <f t="shared" si="251"/>
        <v/>
      </c>
      <c r="AB45" s="115" t="str">
        <f t="shared" si="251"/>
        <v/>
      </c>
      <c r="AC45" s="133" t="str">
        <f t="shared" si="251"/>
        <v/>
      </c>
      <c r="AD45" s="133" t="str">
        <f t="shared" si="251"/>
        <v/>
      </c>
      <c r="AE45" s="115" t="str">
        <f t="shared" si="251"/>
        <v/>
      </c>
      <c r="AF45" s="115" t="str">
        <f t="shared" si="251"/>
        <v/>
      </c>
      <c r="AG45" s="115" t="str">
        <f t="shared" si="251"/>
        <v/>
      </c>
      <c r="AH45" s="115" t="str">
        <f t="shared" si="251"/>
        <v/>
      </c>
      <c r="AI45" s="115" t="str">
        <f t="shared" si="251"/>
        <v/>
      </c>
      <c r="AJ45" s="115" t="str">
        <f t="shared" si="251"/>
        <v/>
      </c>
    </row>
    <row r="46">
      <c r="A46" s="108">
        <v>57</v>
      </c>
      <c r="B46" s="113" t="str">
        <f>VLOOKUP($A46,Сотрудники!$A$3:$L$1202,2,0)</f>
        <v xml:space="preserve">Кузякина Ирина</v>
      </c>
      <c r="C46" s="113" t="str">
        <f>VLOOKUP($A46,Сотрудники!$A$3:$L$1202,8,0)</f>
        <v>Москва</v>
      </c>
      <c r="D46" s="115" t="str">
        <f t="shared" si="251"/>
        <v/>
      </c>
      <c r="E46" s="115" t="str">
        <f t="shared" si="251"/>
        <v/>
      </c>
      <c r="F46" s="115" t="str">
        <f t="shared" si="251"/>
        <v/>
      </c>
      <c r="G46" s="115" t="str">
        <f t="shared" si="251"/>
        <v/>
      </c>
      <c r="H46" s="133" t="str">
        <f t="shared" si="251"/>
        <v/>
      </c>
      <c r="I46" s="133" t="str">
        <f t="shared" si="251"/>
        <v/>
      </c>
      <c r="J46" s="115" t="str">
        <f t="shared" si="251"/>
        <v/>
      </c>
      <c r="K46" s="115" t="str">
        <f t="shared" si="251"/>
        <v/>
      </c>
      <c r="L46" s="115" t="str">
        <f t="shared" si="251"/>
        <v/>
      </c>
      <c r="M46" s="115" t="str">
        <f t="shared" si="251"/>
        <v/>
      </c>
      <c r="N46" s="115" t="str">
        <f t="shared" si="251"/>
        <v/>
      </c>
      <c r="O46" s="133" t="str">
        <f t="shared" si="251"/>
        <v/>
      </c>
      <c r="P46" s="133" t="str">
        <f t="shared" si="251"/>
        <v/>
      </c>
      <c r="Q46" s="115" t="str">
        <f t="shared" si="251"/>
        <v/>
      </c>
      <c r="R46" s="115" t="str">
        <f t="shared" si="251"/>
        <v/>
      </c>
      <c r="S46" s="115" t="str">
        <f t="shared" si="251"/>
        <v/>
      </c>
      <c r="T46" s="115" t="str">
        <f t="shared" si="251"/>
        <v/>
      </c>
      <c r="U46" s="115" t="str">
        <f t="shared" si="251"/>
        <v/>
      </c>
      <c r="V46" s="133" t="str">
        <f t="shared" si="251"/>
        <v/>
      </c>
      <c r="W46" s="133" t="str">
        <f t="shared" si="251"/>
        <v/>
      </c>
      <c r="X46" s="115" t="str">
        <f t="shared" si="251"/>
        <v/>
      </c>
      <c r="Y46" s="115" t="str">
        <f t="shared" si="251"/>
        <v/>
      </c>
      <c r="Z46" s="115" t="str">
        <f t="shared" si="251"/>
        <v/>
      </c>
      <c r="AA46" s="115" t="str">
        <f t="shared" si="251"/>
        <v/>
      </c>
      <c r="AB46" s="115" t="str">
        <f t="shared" si="251"/>
        <v/>
      </c>
      <c r="AC46" s="133" t="str">
        <f t="shared" si="251"/>
        <v/>
      </c>
      <c r="AD46" s="133" t="str">
        <f t="shared" si="251"/>
        <v/>
      </c>
      <c r="AE46" s="115" t="str">
        <f t="shared" si="251"/>
        <v/>
      </c>
      <c r="AF46" s="115" t="str">
        <f t="shared" si="251"/>
        <v/>
      </c>
      <c r="AG46" s="115" t="str">
        <f t="shared" si="251"/>
        <v/>
      </c>
      <c r="AH46" s="115" t="str">
        <f t="shared" si="251"/>
        <v/>
      </c>
      <c r="AI46" s="115" t="str">
        <f t="shared" si="251"/>
        <v/>
      </c>
      <c r="AJ46" s="115" t="str">
        <f t="shared" si="251"/>
        <v/>
      </c>
    </row>
    <row r="47">
      <c r="A47" s="108">
        <v>58</v>
      </c>
      <c r="B47" s="113" t="str">
        <f>VLOOKUP($A47,Сотрудники!$A$3:$L$1202,2,0)</f>
        <v xml:space="preserve">Нгуен Дмитрий</v>
      </c>
      <c r="C47" s="113" t="str">
        <f>VLOOKUP($A47,Сотрудники!$A$3:$L$1202,8,0)</f>
        <v>СПБ</v>
      </c>
      <c r="D47" s="115" t="str">
        <f t="shared" si="251"/>
        <v/>
      </c>
      <c r="E47" s="115" t="str">
        <f t="shared" si="251"/>
        <v/>
      </c>
      <c r="F47" s="115" t="str">
        <f t="shared" si="251"/>
        <v/>
      </c>
      <c r="G47" s="115" t="str">
        <f t="shared" si="251"/>
        <v/>
      </c>
      <c r="H47" s="133" t="str">
        <f t="shared" si="251"/>
        <v/>
      </c>
      <c r="I47" s="133" t="str">
        <f t="shared" si="251"/>
        <v/>
      </c>
      <c r="J47" s="115" t="str">
        <f t="shared" si="251"/>
        <v/>
      </c>
      <c r="K47" s="115" t="str">
        <f t="shared" si="251"/>
        <v/>
      </c>
      <c r="L47" s="115" t="str">
        <f t="shared" si="251"/>
        <v/>
      </c>
      <c r="M47" s="115" t="str">
        <f t="shared" si="251"/>
        <v/>
      </c>
      <c r="N47" s="115" t="str">
        <f t="shared" si="251"/>
        <v/>
      </c>
      <c r="O47" s="133" t="str">
        <f t="shared" si="251"/>
        <v/>
      </c>
      <c r="P47" s="133" t="str">
        <f t="shared" si="251"/>
        <v/>
      </c>
      <c r="Q47" s="115" t="str">
        <f t="shared" si="251"/>
        <v/>
      </c>
      <c r="R47" s="115" t="str">
        <f t="shared" si="251"/>
        <v/>
      </c>
      <c r="S47" s="115" t="str">
        <f t="shared" si="251"/>
        <v/>
      </c>
      <c r="T47" s="115" t="str">
        <f t="shared" si="251"/>
        <v/>
      </c>
      <c r="U47" s="115" t="str">
        <f t="shared" si="251"/>
        <v/>
      </c>
      <c r="V47" s="133" t="str">
        <f t="shared" si="251"/>
        <v/>
      </c>
      <c r="W47" s="133" t="str">
        <f t="shared" si="251"/>
        <v/>
      </c>
      <c r="X47" s="115" t="str">
        <f t="shared" si="251"/>
        <v/>
      </c>
      <c r="Y47" s="115" t="str">
        <f t="shared" si="251"/>
        <v/>
      </c>
      <c r="Z47" s="115" t="str">
        <f t="shared" si="251"/>
        <v/>
      </c>
      <c r="AA47" s="115" t="str">
        <f t="shared" si="251"/>
        <v/>
      </c>
      <c r="AB47" s="115" t="str">
        <f t="shared" si="251"/>
        <v/>
      </c>
      <c r="AC47" s="133" t="str">
        <f t="shared" si="251"/>
        <v/>
      </c>
      <c r="AD47" s="133" t="str">
        <f t="shared" si="251"/>
        <v/>
      </c>
      <c r="AE47" s="115" t="str">
        <f t="shared" si="251"/>
        <v/>
      </c>
      <c r="AF47" s="115" t="str">
        <f t="shared" si="251"/>
        <v/>
      </c>
      <c r="AG47" s="115" t="str">
        <f t="shared" si="251"/>
        <v/>
      </c>
      <c r="AH47" s="115" t="str">
        <f t="shared" si="251"/>
        <v/>
      </c>
      <c r="AI47" s="115" t="str">
        <f t="shared" si="251"/>
        <v/>
      </c>
      <c r="AJ47" s="115" t="str">
        <f t="shared" si="251"/>
        <v/>
      </c>
    </row>
    <row r="48">
      <c r="A48" s="108">
        <v>59</v>
      </c>
      <c r="B48" s="113" t="str">
        <f>VLOOKUP($A48,Сотрудники!$A$3:$L$1202,2,0)</f>
        <v xml:space="preserve">Зырянов Николай</v>
      </c>
      <c r="C48" s="113" t="str">
        <f>VLOOKUP($A48,Сотрудники!$A$3:$L$1202,8,0)</f>
        <v>СПБ</v>
      </c>
      <c r="D48" s="115" t="str">
        <f t="shared" si="251"/>
        <v/>
      </c>
      <c r="E48" s="115" t="str">
        <f t="shared" si="251"/>
        <v/>
      </c>
      <c r="F48" s="115" t="str">
        <f t="shared" si="251"/>
        <v/>
      </c>
      <c r="G48" s="115" t="str">
        <f t="shared" si="251"/>
        <v/>
      </c>
      <c r="H48" s="133" t="str">
        <f t="shared" si="251"/>
        <v/>
      </c>
      <c r="I48" s="133" t="str">
        <f t="shared" si="251"/>
        <v/>
      </c>
      <c r="J48" s="115" t="str">
        <f t="shared" si="251"/>
        <v/>
      </c>
      <c r="K48" s="115" t="str">
        <f t="shared" si="251"/>
        <v/>
      </c>
      <c r="L48" s="115" t="str">
        <f t="shared" si="251"/>
        <v/>
      </c>
      <c r="M48" s="115" t="str">
        <f t="shared" si="251"/>
        <v/>
      </c>
      <c r="N48" s="115" t="str">
        <f t="shared" si="251"/>
        <v/>
      </c>
      <c r="O48" s="133" t="str">
        <f t="shared" si="251"/>
        <v/>
      </c>
      <c r="P48" s="133" t="str">
        <f t="shared" si="251"/>
        <v/>
      </c>
      <c r="Q48" s="115" t="str">
        <f t="shared" si="251"/>
        <v/>
      </c>
      <c r="R48" s="115" t="str">
        <f t="shared" si="251"/>
        <v/>
      </c>
      <c r="S48" s="115" t="str">
        <f t="shared" si="251"/>
        <v/>
      </c>
      <c r="T48" s="115" t="str">
        <f t="shared" si="251"/>
        <v/>
      </c>
      <c r="U48" s="115" t="str">
        <f t="shared" si="251"/>
        <v/>
      </c>
      <c r="V48" s="133" t="str">
        <f t="shared" si="251"/>
        <v/>
      </c>
      <c r="W48" s="133" t="str">
        <f t="shared" si="251"/>
        <v/>
      </c>
      <c r="X48" s="115" t="str">
        <f t="shared" si="251"/>
        <v/>
      </c>
      <c r="Y48" s="115" t="str">
        <f t="shared" si="251"/>
        <v/>
      </c>
      <c r="Z48" s="115" t="str">
        <f t="shared" si="251"/>
        <v/>
      </c>
      <c r="AA48" s="115" t="str">
        <f t="shared" si="251"/>
        <v/>
      </c>
      <c r="AB48" s="115" t="str">
        <f t="shared" si="251"/>
        <v/>
      </c>
      <c r="AC48" s="133" t="str">
        <f t="shared" si="251"/>
        <v/>
      </c>
      <c r="AD48" s="133" t="str">
        <f t="shared" si="251"/>
        <v/>
      </c>
      <c r="AE48" s="115" t="str">
        <f t="shared" si="251"/>
        <v/>
      </c>
      <c r="AF48" s="115" t="str">
        <f t="shared" si="251"/>
        <v/>
      </c>
      <c r="AG48" s="115" t="str">
        <f t="shared" si="251"/>
        <v/>
      </c>
      <c r="AH48" s="115" t="str">
        <f t="shared" si="251"/>
        <v/>
      </c>
      <c r="AI48" s="115" t="str">
        <f t="shared" si="251"/>
        <v/>
      </c>
      <c r="AJ48" s="115" t="str">
        <f t="shared" si="251"/>
        <v/>
      </c>
    </row>
    <row r="49">
      <c r="A49" s="108">
        <v>60</v>
      </c>
      <c r="B49" s="113" t="str">
        <f>VLOOKUP($A49,Сотрудники!$A$3:$L$1202,2,0)</f>
        <v xml:space="preserve">Гнусов Алексей</v>
      </c>
      <c r="C49" s="113" t="str">
        <f>VLOOKUP($A49,Сотрудники!$A$3:$L$1202,8,0)</f>
        <v>Москва</v>
      </c>
      <c r="D49" s="115" t="str">
        <f t="shared" si="251"/>
        <v/>
      </c>
      <c r="E49" s="115" t="str">
        <f t="shared" si="251"/>
        <v/>
      </c>
      <c r="F49" s="115" t="str">
        <f t="shared" si="251"/>
        <v/>
      </c>
      <c r="G49" s="115" t="str">
        <f t="shared" si="251"/>
        <v/>
      </c>
      <c r="H49" s="133" t="str">
        <f t="shared" si="251"/>
        <v/>
      </c>
      <c r="I49" s="133" t="str">
        <f t="shared" si="251"/>
        <v/>
      </c>
      <c r="J49" s="115" t="str">
        <f t="shared" si="251"/>
        <v/>
      </c>
      <c r="K49" s="115" t="str">
        <f t="shared" si="251"/>
        <v/>
      </c>
      <c r="L49" s="115" t="str">
        <f t="shared" si="251"/>
        <v/>
      </c>
      <c r="M49" s="115" t="str">
        <f t="shared" si="251"/>
        <v/>
      </c>
      <c r="N49" s="115" t="str">
        <f t="shared" si="251"/>
        <v/>
      </c>
      <c r="O49" s="133" t="str">
        <f t="shared" si="251"/>
        <v/>
      </c>
      <c r="P49" s="133" t="str">
        <f t="shared" si="251"/>
        <v/>
      </c>
      <c r="Q49" s="115" t="str">
        <f t="shared" si="251"/>
        <v/>
      </c>
      <c r="R49" s="115" t="str">
        <f t="shared" si="251"/>
        <v/>
      </c>
      <c r="S49" s="115" t="str">
        <f t="shared" si="251"/>
        <v/>
      </c>
      <c r="T49" s="115" t="str">
        <f t="shared" si="251"/>
        <v/>
      </c>
      <c r="U49" s="115" t="str">
        <f t="shared" si="251"/>
        <v/>
      </c>
      <c r="V49" s="133" t="str">
        <f t="shared" si="251"/>
        <v/>
      </c>
      <c r="W49" s="133" t="str">
        <f t="shared" si="251"/>
        <v/>
      </c>
      <c r="X49" s="115" t="str">
        <f t="shared" si="251"/>
        <v/>
      </c>
      <c r="Y49" s="115" t="str">
        <f t="shared" si="251"/>
        <v/>
      </c>
      <c r="Z49" s="115" t="str">
        <f t="shared" si="251"/>
        <v/>
      </c>
      <c r="AA49" s="115" t="str">
        <f t="shared" si="251"/>
        <v/>
      </c>
      <c r="AB49" s="115" t="str">
        <f t="shared" si="251"/>
        <v/>
      </c>
      <c r="AC49" s="133" t="str">
        <f t="shared" si="251"/>
        <v/>
      </c>
      <c r="AD49" s="133" t="str">
        <f t="shared" si="251"/>
        <v/>
      </c>
      <c r="AE49" s="115" t="str">
        <f t="shared" si="251"/>
        <v/>
      </c>
      <c r="AF49" s="115" t="str">
        <f t="shared" si="251"/>
        <v/>
      </c>
      <c r="AG49" s="115" t="str">
        <f t="shared" si="251"/>
        <v/>
      </c>
      <c r="AH49" s="115" t="str">
        <f t="shared" si="251"/>
        <v/>
      </c>
      <c r="AI49" s="115" t="str">
        <f t="shared" si="251"/>
        <v/>
      </c>
      <c r="AJ49" s="115" t="str">
        <f t="shared" si="251"/>
        <v/>
      </c>
    </row>
    <row r="50">
      <c r="A50" s="108">
        <v>61</v>
      </c>
      <c r="B50" s="113" t="str">
        <f>VLOOKUP($A50,Сотрудники!$A$3:$L$1202,2,0)</f>
        <v xml:space="preserve">Ушаков Сергей</v>
      </c>
      <c r="C50" s="113" t="str">
        <f>VLOOKUP($A50,Сотрудники!$A$3:$L$1202,8,0)</f>
        <v>Москва</v>
      </c>
      <c r="D50" s="115" t="str">
        <f t="shared" si="251"/>
        <v/>
      </c>
      <c r="E50" s="115" t="str">
        <f t="shared" si="251"/>
        <v/>
      </c>
      <c r="F50" s="115" t="str">
        <f t="shared" si="251"/>
        <v/>
      </c>
      <c r="G50" s="115" t="str">
        <f t="shared" si="251"/>
        <v/>
      </c>
      <c r="H50" s="133" t="str">
        <f t="shared" si="251"/>
        <v/>
      </c>
      <c r="I50" s="133" t="str">
        <f t="shared" si="251"/>
        <v/>
      </c>
      <c r="J50" s="115" t="str">
        <f t="shared" si="251"/>
        <v/>
      </c>
      <c r="K50" s="115" t="str">
        <f t="shared" si="251"/>
        <v/>
      </c>
      <c r="L50" s="115" t="str">
        <f t="shared" si="251"/>
        <v/>
      </c>
      <c r="M50" s="115" t="str">
        <f t="shared" si="251"/>
        <v/>
      </c>
      <c r="N50" s="115" t="str">
        <f t="shared" si="251"/>
        <v/>
      </c>
      <c r="O50" s="133" t="str">
        <f t="shared" si="251"/>
        <v/>
      </c>
      <c r="P50" s="133" t="str">
        <f t="shared" si="251"/>
        <v/>
      </c>
      <c r="Q50" s="115" t="str">
        <f t="shared" si="251"/>
        <v/>
      </c>
      <c r="R50" s="115" t="str">
        <f t="shared" si="251"/>
        <v/>
      </c>
      <c r="S50" s="115" t="str">
        <f t="shared" si="251"/>
        <v/>
      </c>
      <c r="T50" s="115" t="str">
        <f t="shared" si="251"/>
        <v/>
      </c>
      <c r="U50" s="115" t="str">
        <f t="shared" si="251"/>
        <v/>
      </c>
      <c r="V50" s="133" t="str">
        <f t="shared" si="251"/>
        <v/>
      </c>
      <c r="W50" s="133" t="str">
        <f t="shared" si="251"/>
        <v/>
      </c>
      <c r="X50" s="115" t="str">
        <f t="shared" si="251"/>
        <v/>
      </c>
      <c r="Y50" s="115" t="str">
        <f t="shared" si="251"/>
        <v/>
      </c>
      <c r="Z50" s="115" t="str">
        <f t="shared" si="251"/>
        <v/>
      </c>
      <c r="AA50" s="115" t="str">
        <f t="shared" si="251"/>
        <v/>
      </c>
      <c r="AB50" s="115" t="str">
        <f t="shared" ref="D50:AJ58" si="254">IF(ISBLANK(AB137),"",IF(AB137=0,"Выходной",IF(AB137&lt;&gt;0,"Работал","")))</f>
        <v/>
      </c>
      <c r="AC50" s="133" t="str">
        <f t="shared" si="254"/>
        <v/>
      </c>
      <c r="AD50" s="133" t="str">
        <f t="shared" si="254"/>
        <v/>
      </c>
      <c r="AE50" s="115" t="str">
        <f t="shared" si="254"/>
        <v/>
      </c>
      <c r="AF50" s="115" t="str">
        <f t="shared" si="254"/>
        <v/>
      </c>
      <c r="AG50" s="115" t="str">
        <f t="shared" si="254"/>
        <v/>
      </c>
      <c r="AH50" s="115" t="str">
        <f t="shared" si="254"/>
        <v/>
      </c>
      <c r="AI50" s="115" t="str">
        <f t="shared" si="254"/>
        <v/>
      </c>
      <c r="AJ50" s="115" t="str">
        <f t="shared" si="254"/>
        <v/>
      </c>
    </row>
    <row r="51">
      <c r="A51" s="108">
        <v>62</v>
      </c>
      <c r="B51" s="113" t="str">
        <f>VLOOKUP($A51,Сотрудники!$A$3:$L$1202,2,0)</f>
        <v xml:space="preserve">Горьков Алексей</v>
      </c>
      <c r="C51" s="113" t="str">
        <f>VLOOKUP($A51,Сотрудники!$A$3:$L$1202,8,0)</f>
        <v>Москва</v>
      </c>
      <c r="D51" s="115" t="str">
        <f t="shared" si="254"/>
        <v/>
      </c>
      <c r="E51" s="115" t="str">
        <f t="shared" si="254"/>
        <v/>
      </c>
      <c r="F51" s="115" t="str">
        <f t="shared" si="254"/>
        <v/>
      </c>
      <c r="G51" s="115" t="str">
        <f t="shared" si="254"/>
        <v/>
      </c>
      <c r="H51" s="133" t="str">
        <f t="shared" si="254"/>
        <v/>
      </c>
      <c r="I51" s="133" t="str">
        <f t="shared" si="254"/>
        <v/>
      </c>
      <c r="J51" s="115" t="str">
        <f t="shared" si="254"/>
        <v/>
      </c>
      <c r="K51" s="115" t="str">
        <f t="shared" si="254"/>
        <v/>
      </c>
      <c r="L51" s="115" t="str">
        <f t="shared" si="254"/>
        <v/>
      </c>
      <c r="M51" s="115" t="str">
        <f t="shared" si="254"/>
        <v/>
      </c>
      <c r="N51" s="115" t="str">
        <f t="shared" si="254"/>
        <v/>
      </c>
      <c r="O51" s="133" t="str">
        <f t="shared" si="254"/>
        <v/>
      </c>
      <c r="P51" s="133" t="str">
        <f t="shared" si="254"/>
        <v/>
      </c>
      <c r="Q51" s="115" t="str">
        <f t="shared" si="254"/>
        <v/>
      </c>
      <c r="R51" s="115" t="str">
        <f t="shared" si="254"/>
        <v/>
      </c>
      <c r="S51" s="115" t="str">
        <f t="shared" si="254"/>
        <v/>
      </c>
      <c r="T51" s="115" t="str">
        <f t="shared" si="254"/>
        <v/>
      </c>
      <c r="U51" s="115" t="str">
        <f t="shared" si="254"/>
        <v/>
      </c>
      <c r="V51" s="133" t="str">
        <f t="shared" si="254"/>
        <v/>
      </c>
      <c r="W51" s="133" t="str">
        <f t="shared" si="254"/>
        <v/>
      </c>
      <c r="X51" s="115" t="str">
        <f t="shared" si="254"/>
        <v/>
      </c>
      <c r="Y51" s="115" t="str">
        <f t="shared" si="254"/>
        <v/>
      </c>
      <c r="Z51" s="115" t="str">
        <f t="shared" si="254"/>
        <v/>
      </c>
      <c r="AA51" s="115" t="str">
        <f t="shared" si="254"/>
        <v/>
      </c>
      <c r="AB51" s="115" t="str">
        <f t="shared" si="254"/>
        <v/>
      </c>
      <c r="AC51" s="133" t="str">
        <f t="shared" si="254"/>
        <v/>
      </c>
      <c r="AD51" s="133" t="str">
        <f t="shared" si="254"/>
        <v/>
      </c>
      <c r="AE51" s="115" t="str">
        <f t="shared" si="254"/>
        <v/>
      </c>
      <c r="AF51" s="115" t="str">
        <f t="shared" si="254"/>
        <v/>
      </c>
      <c r="AG51" s="115" t="str">
        <f t="shared" si="254"/>
        <v/>
      </c>
      <c r="AH51" s="115" t="str">
        <f t="shared" si="254"/>
        <v/>
      </c>
      <c r="AI51" s="115" t="str">
        <f t="shared" si="254"/>
        <v/>
      </c>
      <c r="AJ51" s="115" t="str">
        <f t="shared" si="254"/>
        <v/>
      </c>
    </row>
    <row r="52">
      <c r="A52" s="108">
        <v>63</v>
      </c>
      <c r="B52" s="113" t="str">
        <f>VLOOKUP($A52,Сотрудники!$A$3:$L$1202,2,0)</f>
        <v xml:space="preserve">Ненякина Анастасия</v>
      </c>
      <c r="C52" s="113" t="str">
        <f>VLOOKUP($A52,Сотрудники!$A$3:$L$1202,8,0)</f>
        <v>Москва</v>
      </c>
      <c r="D52" s="115" t="str">
        <f t="shared" si="254"/>
        <v/>
      </c>
      <c r="E52" s="115" t="str">
        <f t="shared" si="254"/>
        <v/>
      </c>
      <c r="F52" s="115" t="str">
        <f t="shared" si="254"/>
        <v/>
      </c>
      <c r="G52" s="115" t="str">
        <f t="shared" si="254"/>
        <v/>
      </c>
      <c r="H52" s="133" t="str">
        <f t="shared" si="254"/>
        <v/>
      </c>
      <c r="I52" s="133" t="str">
        <f t="shared" si="254"/>
        <v/>
      </c>
      <c r="J52" s="115" t="str">
        <f t="shared" si="254"/>
        <v/>
      </c>
      <c r="K52" s="115" t="str">
        <f t="shared" si="254"/>
        <v/>
      </c>
      <c r="L52" s="115" t="str">
        <f t="shared" si="254"/>
        <v/>
      </c>
      <c r="M52" s="115" t="str">
        <f t="shared" si="254"/>
        <v/>
      </c>
      <c r="N52" s="115" t="str">
        <f t="shared" si="254"/>
        <v/>
      </c>
      <c r="O52" s="133" t="str">
        <f t="shared" si="254"/>
        <v/>
      </c>
      <c r="P52" s="133" t="str">
        <f t="shared" si="254"/>
        <v/>
      </c>
      <c r="Q52" s="115" t="str">
        <f t="shared" si="254"/>
        <v/>
      </c>
      <c r="R52" s="115" t="str">
        <f t="shared" si="254"/>
        <v/>
      </c>
      <c r="S52" s="115" t="str">
        <f t="shared" si="254"/>
        <v/>
      </c>
      <c r="T52" s="115" t="str">
        <f t="shared" si="254"/>
        <v/>
      </c>
      <c r="U52" s="115" t="str">
        <f t="shared" si="254"/>
        <v/>
      </c>
      <c r="V52" s="133" t="str">
        <f t="shared" si="254"/>
        <v/>
      </c>
      <c r="W52" s="133" t="str">
        <f t="shared" si="254"/>
        <v/>
      </c>
      <c r="X52" s="115" t="str">
        <f t="shared" si="254"/>
        <v/>
      </c>
      <c r="Y52" s="115" t="str">
        <f t="shared" si="254"/>
        <v/>
      </c>
      <c r="Z52" s="115" t="str">
        <f t="shared" si="254"/>
        <v/>
      </c>
      <c r="AA52" s="115" t="str">
        <f t="shared" si="254"/>
        <v/>
      </c>
      <c r="AB52" s="115" t="str">
        <f t="shared" si="254"/>
        <v/>
      </c>
      <c r="AC52" s="133" t="str">
        <f t="shared" si="254"/>
        <v/>
      </c>
      <c r="AD52" s="133" t="str">
        <f t="shared" si="254"/>
        <v/>
      </c>
      <c r="AE52" s="115" t="str">
        <f t="shared" si="254"/>
        <v/>
      </c>
      <c r="AF52" s="115" t="str">
        <f t="shared" si="254"/>
        <v/>
      </c>
      <c r="AG52" s="115" t="str">
        <f t="shared" si="254"/>
        <v/>
      </c>
      <c r="AH52" s="115" t="str">
        <f t="shared" si="254"/>
        <v/>
      </c>
      <c r="AI52" s="115" t="str">
        <f t="shared" si="254"/>
        <v/>
      </c>
      <c r="AJ52" s="115" t="str">
        <f t="shared" si="254"/>
        <v/>
      </c>
    </row>
    <row r="53">
      <c r="A53" s="108">
        <v>83</v>
      </c>
      <c r="B53" s="113" t="str">
        <f>VLOOKUP($A53,Сотрудники!$A$3:$L$1202,2,0)</f>
        <v xml:space="preserve">Жердева Екатерина</v>
      </c>
      <c r="C53" s="113" t="str">
        <f>VLOOKUP($A53,Сотрудники!$A$3:$L$1202,8,0)</f>
        <v>Архангельск</v>
      </c>
      <c r="D53" s="115" t="str">
        <f t="shared" si="254"/>
        <v/>
      </c>
      <c r="E53" s="115" t="str">
        <f t="shared" si="254"/>
        <v/>
      </c>
      <c r="F53" s="115" t="str">
        <f t="shared" si="254"/>
        <v/>
      </c>
      <c r="G53" s="115" t="str">
        <f t="shared" si="254"/>
        <v/>
      </c>
      <c r="H53" s="133" t="str">
        <f t="shared" si="254"/>
        <v/>
      </c>
      <c r="I53" s="133" t="str">
        <f t="shared" si="254"/>
        <v/>
      </c>
      <c r="J53" s="115" t="str">
        <f t="shared" si="254"/>
        <v/>
      </c>
      <c r="K53" s="115" t="str">
        <f t="shared" si="254"/>
        <v/>
      </c>
      <c r="L53" s="115" t="str">
        <f t="shared" si="254"/>
        <v/>
      </c>
      <c r="M53" s="115" t="str">
        <f t="shared" si="254"/>
        <v/>
      </c>
      <c r="N53" s="115" t="str">
        <f t="shared" si="254"/>
        <v/>
      </c>
      <c r="O53" s="133" t="str">
        <f t="shared" si="254"/>
        <v/>
      </c>
      <c r="P53" s="133" t="str">
        <f t="shared" si="254"/>
        <v/>
      </c>
      <c r="Q53" s="115" t="str">
        <f t="shared" si="254"/>
        <v/>
      </c>
      <c r="R53" s="115" t="str">
        <f t="shared" si="254"/>
        <v/>
      </c>
      <c r="S53" s="115" t="str">
        <f t="shared" si="254"/>
        <v/>
      </c>
      <c r="T53" s="115" t="str">
        <f t="shared" si="254"/>
        <v/>
      </c>
      <c r="U53" s="115" t="str">
        <f t="shared" si="254"/>
        <v/>
      </c>
      <c r="V53" s="133" t="str">
        <f t="shared" si="254"/>
        <v/>
      </c>
      <c r="W53" s="133" t="str">
        <f t="shared" si="254"/>
        <v/>
      </c>
      <c r="X53" s="115" t="str">
        <f t="shared" si="254"/>
        <v/>
      </c>
      <c r="Y53" s="115" t="str">
        <f t="shared" si="254"/>
        <v/>
      </c>
      <c r="Z53" s="115" t="str">
        <f t="shared" si="254"/>
        <v/>
      </c>
      <c r="AA53" s="115" t="str">
        <f t="shared" si="254"/>
        <v/>
      </c>
      <c r="AB53" s="115" t="str">
        <f t="shared" si="254"/>
        <v/>
      </c>
      <c r="AC53" s="133" t="str">
        <f t="shared" si="254"/>
        <v/>
      </c>
      <c r="AD53" s="133" t="str">
        <f t="shared" si="254"/>
        <v/>
      </c>
      <c r="AE53" s="115" t="str">
        <f t="shared" si="254"/>
        <v/>
      </c>
      <c r="AF53" s="115" t="str">
        <f t="shared" si="254"/>
        <v/>
      </c>
      <c r="AG53" s="115" t="str">
        <f t="shared" si="254"/>
        <v/>
      </c>
      <c r="AH53" s="115" t="str">
        <f t="shared" si="254"/>
        <v/>
      </c>
      <c r="AI53" s="115"/>
      <c r="AJ53" s="115"/>
    </row>
    <row r="54">
      <c r="A54" s="108">
        <v>64</v>
      </c>
      <c r="B54" s="113" t="str">
        <f>VLOOKUP($A54,Сотрудники!$A$3:$L$1202,2,0)</f>
        <v xml:space="preserve">Павлов Роман</v>
      </c>
      <c r="C54" s="113" t="str">
        <f>VLOOKUP($A54,Сотрудники!$A$3:$L$1202,8,0)</f>
        <v>Москва</v>
      </c>
      <c r="D54" s="115" t="str">
        <f t="shared" si="254"/>
        <v/>
      </c>
      <c r="E54" s="115" t="str">
        <f t="shared" si="254"/>
        <v/>
      </c>
      <c r="F54" s="115" t="str">
        <f t="shared" si="254"/>
        <v/>
      </c>
      <c r="G54" s="115" t="str">
        <f t="shared" si="254"/>
        <v/>
      </c>
      <c r="H54" s="133" t="str">
        <f t="shared" si="254"/>
        <v/>
      </c>
      <c r="I54" s="133" t="str">
        <f t="shared" si="254"/>
        <v/>
      </c>
      <c r="J54" s="115" t="str">
        <f t="shared" si="254"/>
        <v/>
      </c>
      <c r="K54" s="115" t="str">
        <f t="shared" si="254"/>
        <v/>
      </c>
      <c r="L54" s="115" t="str">
        <f t="shared" si="254"/>
        <v/>
      </c>
      <c r="M54" s="115" t="str">
        <f t="shared" si="254"/>
        <v/>
      </c>
      <c r="N54" s="115" t="str">
        <f t="shared" si="254"/>
        <v/>
      </c>
      <c r="O54" s="133" t="str">
        <f t="shared" si="254"/>
        <v/>
      </c>
      <c r="P54" s="133" t="str">
        <f t="shared" si="254"/>
        <v/>
      </c>
      <c r="Q54" s="115" t="str">
        <f t="shared" si="254"/>
        <v/>
      </c>
      <c r="R54" s="115" t="str">
        <f t="shared" si="254"/>
        <v/>
      </c>
      <c r="S54" s="115" t="str">
        <f t="shared" si="254"/>
        <v/>
      </c>
      <c r="T54" s="115" t="str">
        <f t="shared" si="254"/>
        <v/>
      </c>
      <c r="U54" s="115" t="str">
        <f t="shared" si="254"/>
        <v/>
      </c>
      <c r="V54" s="133" t="str">
        <f t="shared" si="254"/>
        <v/>
      </c>
      <c r="W54" s="133" t="str">
        <f t="shared" si="254"/>
        <v/>
      </c>
      <c r="X54" s="115" t="str">
        <f t="shared" si="254"/>
        <v/>
      </c>
      <c r="Y54" s="115" t="str">
        <f t="shared" si="254"/>
        <v/>
      </c>
      <c r="Z54" s="115" t="str">
        <f t="shared" si="254"/>
        <v/>
      </c>
      <c r="AA54" s="115" t="str">
        <f t="shared" si="254"/>
        <v/>
      </c>
      <c r="AB54" s="115" t="str">
        <f t="shared" si="254"/>
        <v/>
      </c>
      <c r="AC54" s="133" t="str">
        <f t="shared" si="254"/>
        <v/>
      </c>
      <c r="AD54" s="133" t="str">
        <f t="shared" si="254"/>
        <v/>
      </c>
      <c r="AE54" s="115" t="str">
        <f t="shared" si="254"/>
        <v/>
      </c>
      <c r="AF54" s="115" t="str">
        <f t="shared" si="254"/>
        <v/>
      </c>
      <c r="AG54" s="115" t="str">
        <f t="shared" si="254"/>
        <v/>
      </c>
      <c r="AH54" s="115" t="str">
        <f t="shared" si="254"/>
        <v/>
      </c>
      <c r="AI54" s="115"/>
      <c r="AJ54" s="115"/>
    </row>
    <row r="55">
      <c r="A55" s="108">
        <v>66</v>
      </c>
      <c r="B55" s="113" t="str">
        <f>VLOOKUP($A55,Сотрудники!$A$3:$L$1202,2,0)</f>
        <v xml:space="preserve">Лукьянов Станислав</v>
      </c>
      <c r="C55" s="113" t="str">
        <f>VLOOKUP($A55,Сотрудники!$A$3:$L$1202,8,0)</f>
        <v>Екатеринбург</v>
      </c>
      <c r="D55" s="115" t="str">
        <f t="shared" si="254"/>
        <v/>
      </c>
      <c r="E55" s="115" t="str">
        <f t="shared" si="254"/>
        <v/>
      </c>
      <c r="F55" s="115" t="str">
        <f t="shared" si="254"/>
        <v/>
      </c>
      <c r="G55" s="115" t="str">
        <f t="shared" si="254"/>
        <v/>
      </c>
      <c r="H55" s="133" t="str">
        <f t="shared" si="254"/>
        <v/>
      </c>
      <c r="I55" s="133" t="str">
        <f t="shared" si="254"/>
        <v/>
      </c>
      <c r="J55" s="115" t="str">
        <f t="shared" si="254"/>
        <v/>
      </c>
      <c r="K55" s="115" t="str">
        <f t="shared" si="254"/>
        <v/>
      </c>
      <c r="L55" s="115" t="str">
        <f t="shared" si="254"/>
        <v/>
      </c>
      <c r="M55" s="115" t="str">
        <f t="shared" si="254"/>
        <v/>
      </c>
      <c r="N55" s="115" t="str">
        <f t="shared" si="254"/>
        <v/>
      </c>
      <c r="O55" s="133" t="str">
        <f t="shared" si="254"/>
        <v/>
      </c>
      <c r="P55" s="133" t="str">
        <f t="shared" si="254"/>
        <v/>
      </c>
      <c r="Q55" s="115" t="str">
        <f t="shared" si="254"/>
        <v/>
      </c>
      <c r="R55" s="115" t="str">
        <f t="shared" si="254"/>
        <v/>
      </c>
      <c r="S55" s="115" t="str">
        <f t="shared" si="254"/>
        <v/>
      </c>
      <c r="T55" s="115" t="str">
        <f t="shared" si="254"/>
        <v/>
      </c>
      <c r="U55" s="115" t="str">
        <f t="shared" si="254"/>
        <v/>
      </c>
      <c r="V55" s="133" t="str">
        <f t="shared" si="254"/>
        <v/>
      </c>
      <c r="W55" s="133" t="str">
        <f t="shared" si="254"/>
        <v/>
      </c>
      <c r="X55" s="115" t="str">
        <f t="shared" si="254"/>
        <v/>
      </c>
      <c r="Y55" s="115" t="str">
        <f t="shared" si="254"/>
        <v/>
      </c>
      <c r="Z55" s="115" t="str">
        <f t="shared" si="254"/>
        <v/>
      </c>
      <c r="AA55" s="115" t="str">
        <f t="shared" si="254"/>
        <v/>
      </c>
      <c r="AB55" s="115" t="str">
        <f t="shared" si="254"/>
        <v/>
      </c>
      <c r="AC55" s="133" t="str">
        <f t="shared" si="254"/>
        <v/>
      </c>
      <c r="AD55" s="133" t="str">
        <f t="shared" si="254"/>
        <v/>
      </c>
      <c r="AE55" s="115" t="str">
        <f t="shared" si="254"/>
        <v/>
      </c>
      <c r="AF55" s="115" t="str">
        <f t="shared" si="254"/>
        <v/>
      </c>
      <c r="AG55" s="115" t="str">
        <f t="shared" si="254"/>
        <v/>
      </c>
      <c r="AH55" s="115" t="str">
        <f t="shared" si="254"/>
        <v/>
      </c>
      <c r="AI55" s="115"/>
      <c r="AJ55" s="115"/>
    </row>
    <row r="56">
      <c r="A56" s="108">
        <v>67</v>
      </c>
      <c r="B56" s="113" t="str">
        <f>VLOOKUP($A56,Сотрудники!$A$3:$L$1202,2,0)</f>
        <v xml:space="preserve">Киле Егор</v>
      </c>
      <c r="C56" s="113" t="str">
        <f>VLOOKUP($A56,Сотрудники!$A$3:$L$1202,8,0)</f>
        <v>СПБ</v>
      </c>
      <c r="D56" s="115" t="str">
        <f t="shared" si="254"/>
        <v/>
      </c>
      <c r="E56" s="115" t="str">
        <f t="shared" si="254"/>
        <v/>
      </c>
      <c r="F56" s="115" t="str">
        <f t="shared" si="254"/>
        <v/>
      </c>
      <c r="G56" s="115" t="str">
        <f t="shared" si="254"/>
        <v/>
      </c>
      <c r="H56" s="133" t="str">
        <f t="shared" si="254"/>
        <v/>
      </c>
      <c r="I56" s="133" t="str">
        <f t="shared" si="254"/>
        <v/>
      </c>
      <c r="J56" s="115" t="str">
        <f t="shared" si="254"/>
        <v/>
      </c>
      <c r="K56" s="115" t="str">
        <f t="shared" si="254"/>
        <v/>
      </c>
      <c r="L56" s="115" t="str">
        <f t="shared" si="254"/>
        <v/>
      </c>
      <c r="M56" s="115" t="str">
        <f t="shared" si="254"/>
        <v/>
      </c>
      <c r="N56" s="115" t="str">
        <f t="shared" si="254"/>
        <v/>
      </c>
      <c r="O56" s="133" t="str">
        <f t="shared" si="254"/>
        <v/>
      </c>
      <c r="P56" s="133" t="str">
        <f t="shared" si="254"/>
        <v/>
      </c>
      <c r="Q56" s="115" t="str">
        <f t="shared" si="254"/>
        <v/>
      </c>
      <c r="R56" s="115" t="str">
        <f t="shared" si="254"/>
        <v/>
      </c>
      <c r="S56" s="115" t="str">
        <f t="shared" si="254"/>
        <v/>
      </c>
      <c r="T56" s="115" t="str">
        <f t="shared" si="254"/>
        <v/>
      </c>
      <c r="U56" s="115" t="str">
        <f t="shared" si="254"/>
        <v/>
      </c>
      <c r="V56" s="133" t="str">
        <f t="shared" si="254"/>
        <v/>
      </c>
      <c r="W56" s="133" t="str">
        <f t="shared" si="254"/>
        <v/>
      </c>
      <c r="X56" s="115" t="str">
        <f t="shared" si="254"/>
        <v/>
      </c>
      <c r="Y56" s="115" t="str">
        <f t="shared" si="254"/>
        <v/>
      </c>
      <c r="Z56" s="115" t="str">
        <f t="shared" si="254"/>
        <v/>
      </c>
      <c r="AA56" s="115" t="str">
        <f t="shared" si="254"/>
        <v/>
      </c>
      <c r="AB56" s="115" t="str">
        <f t="shared" si="254"/>
        <v/>
      </c>
      <c r="AC56" s="133" t="str">
        <f t="shared" si="254"/>
        <v/>
      </c>
      <c r="AD56" s="133" t="str">
        <f t="shared" si="254"/>
        <v/>
      </c>
      <c r="AE56" s="115" t="str">
        <f t="shared" si="254"/>
        <v/>
      </c>
      <c r="AF56" s="115" t="str">
        <f t="shared" si="254"/>
        <v/>
      </c>
      <c r="AG56" s="115" t="str">
        <f t="shared" si="254"/>
        <v/>
      </c>
      <c r="AH56" s="115" t="str">
        <f t="shared" si="254"/>
        <v/>
      </c>
      <c r="AI56" s="115"/>
      <c r="AJ56" s="115"/>
    </row>
    <row r="57">
      <c r="A57" s="108">
        <v>69</v>
      </c>
      <c r="B57" s="113" t="str">
        <f>VLOOKUP($A57,Сотрудники!$A$3:$L$1202,2,0)</f>
        <v xml:space="preserve">Егоров Валерий</v>
      </c>
      <c r="C57" s="113" t="str">
        <f>VLOOKUP($A57,Сотрудники!$A$3:$L$1202,8,0)</f>
        <v>Рязань</v>
      </c>
      <c r="D57" s="115" t="str">
        <f t="shared" si="254"/>
        <v/>
      </c>
      <c r="E57" s="115" t="str">
        <f t="shared" si="254"/>
        <v/>
      </c>
      <c r="F57" s="115" t="str">
        <f t="shared" si="254"/>
        <v/>
      </c>
      <c r="G57" s="115" t="str">
        <f t="shared" si="254"/>
        <v/>
      </c>
      <c r="H57" s="133" t="str">
        <f t="shared" si="254"/>
        <v/>
      </c>
      <c r="I57" s="133" t="str">
        <f t="shared" si="254"/>
        <v/>
      </c>
      <c r="J57" s="115" t="str">
        <f t="shared" si="254"/>
        <v/>
      </c>
      <c r="K57" s="115" t="str">
        <f t="shared" si="254"/>
        <v/>
      </c>
      <c r="L57" s="115" t="str">
        <f t="shared" si="254"/>
        <v/>
      </c>
      <c r="M57" s="115" t="str">
        <f t="shared" si="254"/>
        <v/>
      </c>
      <c r="N57" s="115" t="str">
        <f t="shared" si="254"/>
        <v/>
      </c>
      <c r="O57" s="133" t="str">
        <f t="shared" si="254"/>
        <v/>
      </c>
      <c r="P57" s="133" t="str">
        <f t="shared" si="254"/>
        <v/>
      </c>
      <c r="Q57" s="115" t="str">
        <f t="shared" si="254"/>
        <v/>
      </c>
      <c r="R57" s="115" t="str">
        <f t="shared" si="254"/>
        <v/>
      </c>
      <c r="S57" s="115" t="str">
        <f t="shared" si="254"/>
        <v/>
      </c>
      <c r="T57" s="115" t="str">
        <f t="shared" si="254"/>
        <v/>
      </c>
      <c r="U57" s="115" t="str">
        <f t="shared" si="254"/>
        <v/>
      </c>
      <c r="V57" s="133" t="str">
        <f t="shared" si="254"/>
        <v/>
      </c>
      <c r="W57" s="133" t="str">
        <f t="shared" si="254"/>
        <v/>
      </c>
      <c r="X57" s="115" t="str">
        <f t="shared" si="254"/>
        <v/>
      </c>
      <c r="Y57" s="115" t="str">
        <f t="shared" si="254"/>
        <v/>
      </c>
      <c r="Z57" s="115" t="str">
        <f t="shared" si="254"/>
        <v/>
      </c>
      <c r="AA57" s="115" t="str">
        <f t="shared" si="254"/>
        <v/>
      </c>
      <c r="AB57" s="115" t="str">
        <f t="shared" si="254"/>
        <v/>
      </c>
      <c r="AC57" s="133" t="str">
        <f t="shared" si="254"/>
        <v/>
      </c>
      <c r="AD57" s="133" t="str">
        <f t="shared" si="254"/>
        <v/>
      </c>
      <c r="AE57" s="115" t="str">
        <f t="shared" si="254"/>
        <v/>
      </c>
      <c r="AF57" s="115" t="str">
        <f t="shared" si="254"/>
        <v/>
      </c>
      <c r="AG57" s="115" t="str">
        <f t="shared" si="254"/>
        <v/>
      </c>
      <c r="AH57" s="115" t="str">
        <f t="shared" si="254"/>
        <v/>
      </c>
      <c r="AI57" s="115"/>
      <c r="AJ57" s="115"/>
    </row>
    <row r="58">
      <c r="A58" s="108">
        <v>70</v>
      </c>
      <c r="B58" s="113" t="str">
        <f>VLOOKUP($A58,Сотрудники!$A$3:$L$1202,2,0)</f>
        <v xml:space="preserve">Балагушкин Артем</v>
      </c>
      <c r="C58" s="113" t="str">
        <f>VLOOKUP($A58,Сотрудники!$A$3:$L$1202,8,0)</f>
        <v>Москва</v>
      </c>
      <c r="D58" s="115" t="str">
        <f t="shared" si="254"/>
        <v/>
      </c>
      <c r="E58" s="115" t="str">
        <f t="shared" si="254"/>
        <v/>
      </c>
      <c r="F58" s="115" t="str">
        <f t="shared" si="254"/>
        <v/>
      </c>
      <c r="G58" s="115" t="str">
        <f t="shared" si="254"/>
        <v/>
      </c>
      <c r="H58" s="133" t="str">
        <f t="shared" si="254"/>
        <v/>
      </c>
      <c r="I58" s="133" t="str">
        <f t="shared" si="254"/>
        <v/>
      </c>
      <c r="J58" s="115" t="str">
        <f t="shared" si="254"/>
        <v/>
      </c>
      <c r="K58" s="115" t="str">
        <f t="shared" si="254"/>
        <v/>
      </c>
      <c r="L58" s="115" t="str">
        <f t="shared" si="254"/>
        <v/>
      </c>
      <c r="M58" s="115" t="str">
        <f t="shared" si="254"/>
        <v/>
      </c>
      <c r="N58" s="115" t="str">
        <f t="shared" si="254"/>
        <v/>
      </c>
      <c r="O58" s="133" t="str">
        <f t="shared" si="254"/>
        <v/>
      </c>
      <c r="P58" s="133" t="str">
        <f t="shared" si="254"/>
        <v/>
      </c>
      <c r="Q58" s="115" t="str">
        <f t="shared" si="254"/>
        <v/>
      </c>
      <c r="R58" s="115" t="str">
        <f t="shared" si="254"/>
        <v/>
      </c>
      <c r="S58" s="115" t="str">
        <f t="shared" si="254"/>
        <v/>
      </c>
      <c r="T58" s="115" t="str">
        <f t="shared" si="254"/>
        <v/>
      </c>
      <c r="U58" s="115" t="str">
        <f t="shared" si="254"/>
        <v/>
      </c>
      <c r="V58" s="133" t="str">
        <f t="shared" si="254"/>
        <v/>
      </c>
      <c r="W58" s="133" t="str">
        <f t="shared" si="254"/>
        <v/>
      </c>
      <c r="X58" s="115" t="str">
        <f t="shared" si="254"/>
        <v/>
      </c>
      <c r="Y58" s="115" t="str">
        <f t="shared" si="254"/>
        <v/>
      </c>
      <c r="Z58" s="115" t="str">
        <f t="shared" si="254"/>
        <v/>
      </c>
      <c r="AA58" s="115" t="str">
        <f t="shared" si="254"/>
        <v/>
      </c>
      <c r="AB58" s="115" t="str">
        <f t="shared" si="254"/>
        <v/>
      </c>
      <c r="AC58" s="133" t="str">
        <f t="shared" ref="Z58:AH73" si="255">IF(ISBLANK(AC145),"",IF(AC145=0,"Выходной",IF(AC145&lt;&gt;0,"Работал","")))</f>
        <v/>
      </c>
      <c r="AD58" s="133" t="str">
        <f t="shared" si="255"/>
        <v/>
      </c>
      <c r="AE58" s="115" t="str">
        <f t="shared" si="255"/>
        <v/>
      </c>
      <c r="AF58" s="115" t="str">
        <f t="shared" si="255"/>
        <v/>
      </c>
      <c r="AG58" s="115" t="str">
        <f t="shared" si="255"/>
        <v/>
      </c>
      <c r="AH58" s="115" t="str">
        <f t="shared" si="255"/>
        <v/>
      </c>
      <c r="AI58" s="115"/>
      <c r="AJ58" s="115"/>
    </row>
    <row r="59">
      <c r="A59" s="108">
        <v>71</v>
      </c>
      <c r="B59" s="113" t="str">
        <f>VLOOKUP($A59,Сотрудники!$A$3:$L$1202,2,0)</f>
        <v xml:space="preserve">Чермашенцев Илья</v>
      </c>
      <c r="C59" s="113" t="str">
        <f>VLOOKUP($A59,Сотрудники!$A$3:$L$1202,8,0)</f>
        <v>Москва</v>
      </c>
      <c r="D59" s="115" t="str">
        <f t="shared" ref="D59:Y70" si="256">IF(ISBLANK(D146),"",IF(D146=0,"Выходной",IF(D146&lt;&gt;0,"Работал","")))</f>
        <v/>
      </c>
      <c r="E59" s="115" t="str">
        <f t="shared" si="256"/>
        <v/>
      </c>
      <c r="F59" s="115" t="str">
        <f t="shared" si="256"/>
        <v/>
      </c>
      <c r="G59" s="115" t="str">
        <f t="shared" si="256"/>
        <v/>
      </c>
      <c r="H59" s="133" t="str">
        <f t="shared" si="256"/>
        <v/>
      </c>
      <c r="I59" s="133" t="str">
        <f t="shared" si="256"/>
        <v/>
      </c>
      <c r="J59" s="115" t="str">
        <f t="shared" si="256"/>
        <v/>
      </c>
      <c r="K59" s="115" t="str">
        <f t="shared" si="256"/>
        <v/>
      </c>
      <c r="L59" s="115" t="str">
        <f t="shared" si="256"/>
        <v/>
      </c>
      <c r="M59" s="115" t="str">
        <f t="shared" si="256"/>
        <v/>
      </c>
      <c r="N59" s="115" t="str">
        <f t="shared" si="256"/>
        <v/>
      </c>
      <c r="O59" s="133" t="str">
        <f t="shared" si="256"/>
        <v/>
      </c>
      <c r="P59" s="133" t="str">
        <f t="shared" si="256"/>
        <v/>
      </c>
      <c r="Q59" s="115" t="str">
        <f t="shared" si="256"/>
        <v/>
      </c>
      <c r="R59" s="115" t="str">
        <f t="shared" si="256"/>
        <v/>
      </c>
      <c r="S59" s="115" t="str">
        <f t="shared" si="256"/>
        <v/>
      </c>
      <c r="T59" s="115" t="str">
        <f t="shared" si="256"/>
        <v/>
      </c>
      <c r="U59" s="115" t="str">
        <f t="shared" si="256"/>
        <v/>
      </c>
      <c r="V59" s="133" t="str">
        <f t="shared" si="256"/>
        <v/>
      </c>
      <c r="W59" s="133" t="str">
        <f t="shared" si="256"/>
        <v/>
      </c>
      <c r="X59" s="115" t="str">
        <f t="shared" si="256"/>
        <v/>
      </c>
      <c r="Y59" s="115" t="str">
        <f t="shared" si="256"/>
        <v/>
      </c>
      <c r="Z59" s="115" t="str">
        <f t="shared" si="255"/>
        <v/>
      </c>
      <c r="AA59" s="115" t="str">
        <f t="shared" si="255"/>
        <v/>
      </c>
      <c r="AB59" s="115" t="str">
        <f t="shared" si="255"/>
        <v/>
      </c>
      <c r="AC59" s="133" t="str">
        <f t="shared" si="255"/>
        <v/>
      </c>
      <c r="AD59" s="133" t="str">
        <f t="shared" si="255"/>
        <v/>
      </c>
      <c r="AE59" s="115" t="str">
        <f t="shared" si="255"/>
        <v/>
      </c>
      <c r="AF59" s="115" t="str">
        <f t="shared" si="255"/>
        <v/>
      </c>
      <c r="AG59" s="115" t="str">
        <f t="shared" si="255"/>
        <v/>
      </c>
      <c r="AH59" s="115" t="str">
        <f t="shared" si="255"/>
        <v/>
      </c>
      <c r="AI59" s="115"/>
      <c r="AJ59" s="115"/>
    </row>
    <row r="60">
      <c r="A60" s="108">
        <v>73</v>
      </c>
      <c r="B60" s="113" t="str">
        <f>VLOOKUP($A60,Сотрудники!$A$3:$L$1202,2,0)</f>
        <v xml:space="preserve">Шарапов Артем</v>
      </c>
      <c r="C60" s="113" t="str">
        <f>VLOOKUP($A60,Сотрудники!$A$3:$L$1202,8,0)</f>
        <v>Барнаул</v>
      </c>
      <c r="D60" s="115" t="str">
        <f t="shared" si="256"/>
        <v/>
      </c>
      <c r="E60" s="115" t="str">
        <f t="shared" si="256"/>
        <v/>
      </c>
      <c r="F60" s="115" t="str">
        <f t="shared" si="256"/>
        <v/>
      </c>
      <c r="G60" s="115" t="str">
        <f t="shared" si="256"/>
        <v/>
      </c>
      <c r="H60" s="133" t="str">
        <f t="shared" si="256"/>
        <v/>
      </c>
      <c r="I60" s="133" t="str">
        <f t="shared" si="256"/>
        <v/>
      </c>
      <c r="J60" s="115" t="str">
        <f t="shared" si="256"/>
        <v/>
      </c>
      <c r="K60" s="115" t="str">
        <f t="shared" si="256"/>
        <v/>
      </c>
      <c r="L60" s="115" t="str">
        <f t="shared" si="256"/>
        <v/>
      </c>
      <c r="M60" s="115" t="str">
        <f t="shared" si="256"/>
        <v/>
      </c>
      <c r="N60" s="115" t="str">
        <f t="shared" si="256"/>
        <v/>
      </c>
      <c r="O60" s="133" t="str">
        <f t="shared" si="256"/>
        <v/>
      </c>
      <c r="P60" s="133" t="str">
        <f t="shared" si="256"/>
        <v/>
      </c>
      <c r="Q60" s="115" t="str">
        <f t="shared" si="256"/>
        <v/>
      </c>
      <c r="R60" s="115" t="str">
        <f t="shared" si="256"/>
        <v/>
      </c>
      <c r="S60" s="115" t="str">
        <f t="shared" si="256"/>
        <v/>
      </c>
      <c r="T60" s="115" t="str">
        <f t="shared" si="256"/>
        <v/>
      </c>
      <c r="U60" s="115" t="str">
        <f t="shared" si="256"/>
        <v/>
      </c>
      <c r="V60" s="133" t="str">
        <f t="shared" si="256"/>
        <v/>
      </c>
      <c r="W60" s="133" t="str">
        <f t="shared" si="256"/>
        <v/>
      </c>
      <c r="X60" s="115" t="str">
        <f t="shared" si="256"/>
        <v/>
      </c>
      <c r="Y60" s="115" t="str">
        <f t="shared" si="256"/>
        <v/>
      </c>
      <c r="Z60" s="115" t="str">
        <f t="shared" si="255"/>
        <v/>
      </c>
      <c r="AA60" s="115" t="str">
        <f t="shared" si="255"/>
        <v/>
      </c>
      <c r="AB60" s="115" t="str">
        <f t="shared" si="255"/>
        <v/>
      </c>
      <c r="AC60" s="133" t="str">
        <f t="shared" si="255"/>
        <v/>
      </c>
      <c r="AD60" s="133" t="str">
        <f t="shared" si="255"/>
        <v/>
      </c>
      <c r="AE60" s="115" t="str">
        <f t="shared" si="255"/>
        <v/>
      </c>
      <c r="AF60" s="115" t="str">
        <f t="shared" si="255"/>
        <v/>
      </c>
      <c r="AG60" s="115" t="str">
        <f t="shared" si="255"/>
        <v/>
      </c>
      <c r="AH60" s="115" t="str">
        <f t="shared" si="255"/>
        <v/>
      </c>
      <c r="AI60" s="115"/>
      <c r="AJ60" s="115"/>
    </row>
    <row r="61">
      <c r="A61" s="108">
        <v>74</v>
      </c>
      <c r="B61" s="113" t="str">
        <f>VLOOKUP($A61,Сотрудники!$A$3:$L$1202,2,0)</f>
        <v xml:space="preserve">Родионов Всеволод</v>
      </c>
      <c r="C61" s="113" t="str">
        <f>VLOOKUP($A61,Сотрудники!$A$3:$L$1202,8,0)</f>
        <v>Москва</v>
      </c>
      <c r="D61" s="115" t="str">
        <f t="shared" si="256"/>
        <v/>
      </c>
      <c r="E61" s="115" t="str">
        <f t="shared" si="256"/>
        <v/>
      </c>
      <c r="F61" s="115" t="str">
        <f t="shared" si="256"/>
        <v/>
      </c>
      <c r="G61" s="115" t="str">
        <f t="shared" si="256"/>
        <v/>
      </c>
      <c r="H61" s="133" t="str">
        <f t="shared" si="256"/>
        <v/>
      </c>
      <c r="I61" s="133" t="str">
        <f t="shared" si="256"/>
        <v/>
      </c>
      <c r="J61" s="115" t="str">
        <f t="shared" si="256"/>
        <v/>
      </c>
      <c r="K61" s="115" t="str">
        <f t="shared" si="256"/>
        <v/>
      </c>
      <c r="L61" s="115" t="str">
        <f t="shared" si="256"/>
        <v/>
      </c>
      <c r="M61" s="115" t="str">
        <f t="shared" si="256"/>
        <v/>
      </c>
      <c r="N61" s="115" t="str">
        <f t="shared" si="256"/>
        <v/>
      </c>
      <c r="O61" s="133" t="str">
        <f t="shared" si="256"/>
        <v/>
      </c>
      <c r="P61" s="133" t="str">
        <f t="shared" si="256"/>
        <v/>
      </c>
      <c r="Q61" s="115" t="str">
        <f t="shared" si="256"/>
        <v/>
      </c>
      <c r="R61" s="115" t="str">
        <f t="shared" si="256"/>
        <v/>
      </c>
      <c r="S61" s="115" t="str">
        <f t="shared" si="256"/>
        <v/>
      </c>
      <c r="T61" s="115" t="str">
        <f t="shared" si="256"/>
        <v/>
      </c>
      <c r="U61" s="115" t="str">
        <f t="shared" si="256"/>
        <v/>
      </c>
      <c r="V61" s="133" t="str">
        <f t="shared" si="256"/>
        <v/>
      </c>
      <c r="W61" s="133" t="str">
        <f t="shared" si="256"/>
        <v/>
      </c>
      <c r="X61" s="115" t="str">
        <f t="shared" si="256"/>
        <v/>
      </c>
      <c r="Y61" s="115" t="str">
        <f t="shared" si="256"/>
        <v/>
      </c>
      <c r="Z61" s="115" t="str">
        <f t="shared" si="255"/>
        <v/>
      </c>
      <c r="AA61" s="115" t="str">
        <f t="shared" si="255"/>
        <v/>
      </c>
      <c r="AB61" s="115" t="str">
        <f t="shared" si="255"/>
        <v/>
      </c>
      <c r="AC61" s="133" t="str">
        <f t="shared" si="255"/>
        <v/>
      </c>
      <c r="AD61" s="133" t="str">
        <f t="shared" si="255"/>
        <v/>
      </c>
      <c r="AE61" s="115" t="str">
        <f t="shared" si="255"/>
        <v/>
      </c>
      <c r="AF61" s="115" t="str">
        <f t="shared" si="255"/>
        <v/>
      </c>
      <c r="AG61" s="115" t="str">
        <f t="shared" si="255"/>
        <v/>
      </c>
      <c r="AH61" s="115" t="str">
        <f t="shared" si="255"/>
        <v/>
      </c>
      <c r="AI61" s="115"/>
      <c r="AJ61" s="115"/>
    </row>
    <row r="62">
      <c r="A62" s="108">
        <v>75</v>
      </c>
      <c r="B62" s="113" t="str">
        <f>VLOOKUP($A62,Сотрудники!$A$3:$L$1202,2,0)</f>
        <v xml:space="preserve">Лашкуль Александра</v>
      </c>
      <c r="C62" s="113" t="str">
        <f>VLOOKUP($A62,Сотрудники!$A$3:$L$1202,8,0)</f>
        <v>СПБ</v>
      </c>
      <c r="D62" s="115" t="str">
        <f t="shared" si="256"/>
        <v/>
      </c>
      <c r="E62" s="115" t="str">
        <f t="shared" si="256"/>
        <v/>
      </c>
      <c r="F62" s="115" t="str">
        <f t="shared" si="256"/>
        <v/>
      </c>
      <c r="G62" s="115" t="str">
        <f t="shared" si="256"/>
        <v/>
      </c>
      <c r="H62" s="133" t="str">
        <f t="shared" si="256"/>
        <v/>
      </c>
      <c r="I62" s="133" t="str">
        <f t="shared" si="256"/>
        <v/>
      </c>
      <c r="J62" s="115" t="str">
        <f t="shared" si="256"/>
        <v/>
      </c>
      <c r="K62" s="115" t="str">
        <f t="shared" si="256"/>
        <v/>
      </c>
      <c r="L62" s="115" t="str">
        <f t="shared" si="256"/>
        <v/>
      </c>
      <c r="M62" s="115" t="str">
        <f t="shared" si="256"/>
        <v/>
      </c>
      <c r="N62" s="115" t="str">
        <f t="shared" si="256"/>
        <v/>
      </c>
      <c r="O62" s="133" t="str">
        <f t="shared" si="256"/>
        <v/>
      </c>
      <c r="P62" s="133" t="str">
        <f t="shared" si="256"/>
        <v/>
      </c>
      <c r="Q62" s="115" t="str">
        <f t="shared" si="256"/>
        <v/>
      </c>
      <c r="R62" s="115" t="str">
        <f t="shared" si="256"/>
        <v/>
      </c>
      <c r="S62" s="115" t="str">
        <f t="shared" si="256"/>
        <v/>
      </c>
      <c r="T62" s="115" t="str">
        <f t="shared" si="256"/>
        <v/>
      </c>
      <c r="U62" s="115" t="str">
        <f t="shared" si="256"/>
        <v/>
      </c>
      <c r="V62" s="133" t="str">
        <f t="shared" si="256"/>
        <v/>
      </c>
      <c r="W62" s="133" t="str">
        <f t="shared" si="256"/>
        <v/>
      </c>
      <c r="X62" s="115" t="str">
        <f t="shared" si="256"/>
        <v/>
      </c>
      <c r="Y62" s="115" t="str">
        <f t="shared" si="256"/>
        <v/>
      </c>
      <c r="Z62" s="115" t="str">
        <f t="shared" si="255"/>
        <v/>
      </c>
      <c r="AA62" s="115" t="str">
        <f t="shared" si="255"/>
        <v/>
      </c>
      <c r="AB62" s="115" t="str">
        <f t="shared" si="255"/>
        <v/>
      </c>
      <c r="AC62" s="133" t="str">
        <f t="shared" si="255"/>
        <v/>
      </c>
      <c r="AD62" s="133" t="str">
        <f t="shared" si="255"/>
        <v/>
      </c>
      <c r="AE62" s="115" t="str">
        <f t="shared" si="255"/>
        <v/>
      </c>
      <c r="AF62" s="115" t="str">
        <f t="shared" si="255"/>
        <v/>
      </c>
      <c r="AG62" s="115" t="str">
        <f t="shared" si="255"/>
        <v/>
      </c>
      <c r="AH62" s="115" t="str">
        <f t="shared" si="255"/>
        <v/>
      </c>
      <c r="AI62" s="115"/>
      <c r="AJ62" s="115"/>
    </row>
    <row r="63">
      <c r="A63" s="108">
        <v>76</v>
      </c>
      <c r="B63" s="113" t="str">
        <f>VLOOKUP($A63,Сотрудники!$A$3:$L$1202,2,0)</f>
        <v xml:space="preserve">Мокрова Анастасия</v>
      </c>
      <c r="C63" s="113" t="str">
        <f>VLOOKUP($A63,Сотрудники!$A$3:$L$1202,8,0)</f>
        <v>СПБ</v>
      </c>
      <c r="D63" s="115" t="str">
        <f t="shared" si="256"/>
        <v/>
      </c>
      <c r="E63" s="115" t="str">
        <f t="shared" si="256"/>
        <v/>
      </c>
      <c r="F63" s="115" t="str">
        <f t="shared" si="256"/>
        <v/>
      </c>
      <c r="G63" s="115" t="str">
        <f t="shared" si="256"/>
        <v/>
      </c>
      <c r="H63" s="133" t="str">
        <f t="shared" si="256"/>
        <v/>
      </c>
      <c r="I63" s="133" t="str">
        <f t="shared" si="256"/>
        <v/>
      </c>
      <c r="J63" s="115" t="str">
        <f t="shared" si="256"/>
        <v/>
      </c>
      <c r="K63" s="115" t="str">
        <f t="shared" si="256"/>
        <v/>
      </c>
      <c r="L63" s="115" t="str">
        <f t="shared" si="256"/>
        <v/>
      </c>
      <c r="M63" s="115" t="str">
        <f t="shared" si="256"/>
        <v/>
      </c>
      <c r="N63" s="115" t="str">
        <f t="shared" si="256"/>
        <v/>
      </c>
      <c r="O63" s="133" t="str">
        <f t="shared" si="256"/>
        <v/>
      </c>
      <c r="P63" s="133" t="str">
        <f t="shared" si="256"/>
        <v/>
      </c>
      <c r="Q63" s="115" t="str">
        <f t="shared" si="256"/>
        <v/>
      </c>
      <c r="R63" s="115" t="str">
        <f t="shared" si="256"/>
        <v/>
      </c>
      <c r="S63" s="115" t="str">
        <f t="shared" si="256"/>
        <v/>
      </c>
      <c r="T63" s="115" t="str">
        <f t="shared" si="256"/>
        <v/>
      </c>
      <c r="U63" s="115" t="str">
        <f t="shared" si="256"/>
        <v/>
      </c>
      <c r="V63" s="133" t="str">
        <f t="shared" si="256"/>
        <v/>
      </c>
      <c r="W63" s="133" t="str">
        <f t="shared" si="256"/>
        <v/>
      </c>
      <c r="X63" s="115" t="str">
        <f t="shared" si="256"/>
        <v/>
      </c>
      <c r="Y63" s="115" t="str">
        <f t="shared" si="256"/>
        <v/>
      </c>
      <c r="Z63" s="115" t="str">
        <f t="shared" si="255"/>
        <v/>
      </c>
      <c r="AA63" s="115" t="str">
        <f t="shared" si="255"/>
        <v/>
      </c>
      <c r="AB63" s="115" t="str">
        <f t="shared" si="255"/>
        <v/>
      </c>
      <c r="AC63" s="133" t="str">
        <f t="shared" si="255"/>
        <v/>
      </c>
      <c r="AD63" s="133" t="str">
        <f t="shared" si="255"/>
        <v/>
      </c>
      <c r="AE63" s="115" t="str">
        <f t="shared" si="255"/>
        <v/>
      </c>
      <c r="AF63" s="115" t="str">
        <f t="shared" si="255"/>
        <v/>
      </c>
      <c r="AG63" s="115" t="str">
        <f t="shared" si="255"/>
        <v/>
      </c>
      <c r="AH63" s="115" t="str">
        <f t="shared" si="255"/>
        <v/>
      </c>
      <c r="AI63" s="115"/>
      <c r="AJ63" s="115"/>
    </row>
    <row r="64">
      <c r="A64" s="108">
        <v>77</v>
      </c>
      <c r="B64" s="113" t="str">
        <f>VLOOKUP($A64,Сотрудники!$A$3:$L$1202,2,0)</f>
        <v xml:space="preserve">Волотов Илья</v>
      </c>
      <c r="C64" s="113" t="str">
        <f>VLOOKUP($A64,Сотрудники!$A$3:$L$1202,8,0)</f>
        <v>Москва</v>
      </c>
      <c r="D64" s="115" t="str">
        <f t="shared" si="256"/>
        <v/>
      </c>
      <c r="E64" s="115" t="str">
        <f t="shared" si="256"/>
        <v/>
      </c>
      <c r="F64" s="115" t="str">
        <f t="shared" si="256"/>
        <v/>
      </c>
      <c r="G64" s="115" t="str">
        <f t="shared" si="256"/>
        <v/>
      </c>
      <c r="H64" s="133" t="str">
        <f t="shared" si="256"/>
        <v/>
      </c>
      <c r="I64" s="133" t="str">
        <f t="shared" si="256"/>
        <v/>
      </c>
      <c r="J64" s="115" t="str">
        <f t="shared" si="256"/>
        <v/>
      </c>
      <c r="K64" s="115" t="str">
        <f t="shared" si="256"/>
        <v/>
      </c>
      <c r="L64" s="115" t="str">
        <f t="shared" si="256"/>
        <v/>
      </c>
      <c r="M64" s="115" t="str">
        <f t="shared" si="256"/>
        <v/>
      </c>
      <c r="N64" s="115" t="str">
        <f t="shared" si="256"/>
        <v/>
      </c>
      <c r="O64" s="133" t="str">
        <f t="shared" si="256"/>
        <v/>
      </c>
      <c r="P64" s="133" t="str">
        <f t="shared" si="256"/>
        <v/>
      </c>
      <c r="Q64" s="115" t="str">
        <f t="shared" si="256"/>
        <v/>
      </c>
      <c r="R64" s="115" t="str">
        <f t="shared" si="256"/>
        <v/>
      </c>
      <c r="S64" s="115" t="str">
        <f t="shared" si="256"/>
        <v/>
      </c>
      <c r="T64" s="115" t="str">
        <f t="shared" si="256"/>
        <v/>
      </c>
      <c r="U64" s="115" t="str">
        <f t="shared" si="256"/>
        <v/>
      </c>
      <c r="V64" s="133" t="str">
        <f t="shared" si="256"/>
        <v/>
      </c>
      <c r="W64" s="133" t="str">
        <f t="shared" si="256"/>
        <v/>
      </c>
      <c r="X64" s="115" t="str">
        <f t="shared" si="256"/>
        <v/>
      </c>
      <c r="Y64" s="115" t="str">
        <f t="shared" si="256"/>
        <v/>
      </c>
      <c r="Z64" s="115" t="str">
        <f t="shared" si="255"/>
        <v/>
      </c>
      <c r="AA64" s="115" t="str">
        <f t="shared" si="255"/>
        <v/>
      </c>
      <c r="AB64" s="115" t="str">
        <f t="shared" si="255"/>
        <v/>
      </c>
      <c r="AC64" s="133" t="str">
        <f t="shared" si="255"/>
        <v/>
      </c>
      <c r="AD64" s="133" t="str">
        <f t="shared" si="255"/>
        <v/>
      </c>
      <c r="AE64" s="115" t="str">
        <f t="shared" si="255"/>
        <v/>
      </c>
      <c r="AF64" s="115" t="str">
        <f t="shared" si="255"/>
        <v/>
      </c>
      <c r="AG64" s="115" t="str">
        <f t="shared" si="255"/>
        <v/>
      </c>
      <c r="AH64" s="115" t="str">
        <f t="shared" si="255"/>
        <v/>
      </c>
      <c r="AI64" s="115"/>
      <c r="AJ64" s="115"/>
    </row>
    <row r="65">
      <c r="A65" s="108">
        <v>78</v>
      </c>
      <c r="B65" s="113" t="str">
        <f>VLOOKUP($A65,Сотрудники!$A$3:$L$1202,2,0)</f>
        <v xml:space="preserve">Гаврилова Екатерина</v>
      </c>
      <c r="C65" s="113" t="str">
        <f>VLOOKUP($A65,Сотрудники!$A$3:$L$1202,8,0)</f>
        <v>Чебоксары</v>
      </c>
      <c r="D65" s="115" t="str">
        <f t="shared" si="256"/>
        <v/>
      </c>
      <c r="E65" s="115" t="str">
        <f t="shared" si="256"/>
        <v/>
      </c>
      <c r="F65" s="115" t="str">
        <f t="shared" si="256"/>
        <v/>
      </c>
      <c r="G65" s="115" t="str">
        <f t="shared" si="256"/>
        <v/>
      </c>
      <c r="H65" s="133" t="str">
        <f t="shared" si="256"/>
        <v/>
      </c>
      <c r="I65" s="133" t="str">
        <f t="shared" si="256"/>
        <v/>
      </c>
      <c r="J65" s="115" t="str">
        <f t="shared" si="256"/>
        <v/>
      </c>
      <c r="K65" s="115" t="str">
        <f t="shared" si="256"/>
        <v/>
      </c>
      <c r="L65" s="115" t="str">
        <f t="shared" si="256"/>
        <v/>
      </c>
      <c r="M65" s="115" t="str">
        <f t="shared" si="256"/>
        <v/>
      </c>
      <c r="N65" s="115" t="str">
        <f t="shared" si="256"/>
        <v/>
      </c>
      <c r="O65" s="133" t="str">
        <f t="shared" si="256"/>
        <v/>
      </c>
      <c r="P65" s="133" t="str">
        <f t="shared" si="256"/>
        <v/>
      </c>
      <c r="Q65" s="115" t="str">
        <f t="shared" si="256"/>
        <v/>
      </c>
      <c r="R65" s="115" t="str">
        <f t="shared" si="256"/>
        <v/>
      </c>
      <c r="S65" s="115" t="str">
        <f t="shared" si="256"/>
        <v/>
      </c>
      <c r="T65" s="115" t="str">
        <f t="shared" si="256"/>
        <v/>
      </c>
      <c r="U65" s="115" t="str">
        <f t="shared" si="256"/>
        <v/>
      </c>
      <c r="V65" s="133" t="str">
        <f t="shared" si="256"/>
        <v/>
      </c>
      <c r="W65" s="133" t="str">
        <f t="shared" si="256"/>
        <v/>
      </c>
      <c r="X65" s="115" t="str">
        <f t="shared" si="256"/>
        <v/>
      </c>
      <c r="Y65" s="115" t="str">
        <f t="shared" si="256"/>
        <v/>
      </c>
      <c r="Z65" s="115" t="str">
        <f t="shared" si="255"/>
        <v/>
      </c>
      <c r="AA65" s="115" t="str">
        <f t="shared" si="255"/>
        <v/>
      </c>
      <c r="AB65" s="115" t="str">
        <f t="shared" si="255"/>
        <v/>
      </c>
      <c r="AC65" s="133" t="str">
        <f t="shared" si="255"/>
        <v/>
      </c>
      <c r="AD65" s="133" t="str">
        <f t="shared" si="255"/>
        <v/>
      </c>
      <c r="AE65" s="115" t="str">
        <f t="shared" si="255"/>
        <v/>
      </c>
      <c r="AF65" s="115" t="str">
        <f t="shared" si="255"/>
        <v/>
      </c>
      <c r="AG65" s="115" t="str">
        <f t="shared" si="255"/>
        <v/>
      </c>
      <c r="AH65" s="115" t="str">
        <f t="shared" si="255"/>
        <v/>
      </c>
      <c r="AI65" s="115"/>
      <c r="AJ65" s="115"/>
    </row>
    <row r="66">
      <c r="A66" s="108">
        <v>79</v>
      </c>
      <c r="B66" s="113" t="str">
        <f>VLOOKUP($A66,Сотрудники!$A$3:$L$1202,2,0)</f>
        <v xml:space="preserve">Шакиров Вадим</v>
      </c>
      <c r="C66" s="113" t="str">
        <f>VLOOKUP($A66,Сотрудники!$A$3:$L$1202,8,0)</f>
        <v>Иннополис</v>
      </c>
      <c r="D66" s="115" t="str">
        <f t="shared" si="256"/>
        <v/>
      </c>
      <c r="E66" s="115" t="str">
        <f t="shared" si="256"/>
        <v/>
      </c>
      <c r="F66" s="115" t="str">
        <f t="shared" si="256"/>
        <v/>
      </c>
      <c r="G66" s="115" t="str">
        <f t="shared" si="256"/>
        <v/>
      </c>
      <c r="H66" s="133" t="str">
        <f t="shared" si="256"/>
        <v/>
      </c>
      <c r="I66" s="133" t="str">
        <f t="shared" si="256"/>
        <v/>
      </c>
      <c r="J66" s="115" t="str">
        <f t="shared" si="256"/>
        <v/>
      </c>
      <c r="K66" s="115" t="str">
        <f t="shared" si="256"/>
        <v/>
      </c>
      <c r="L66" s="115" t="str">
        <f t="shared" si="256"/>
        <v/>
      </c>
      <c r="M66" s="115" t="str">
        <f t="shared" si="256"/>
        <v/>
      </c>
      <c r="N66" s="115" t="str">
        <f t="shared" si="256"/>
        <v/>
      </c>
      <c r="O66" s="133" t="str">
        <f t="shared" si="256"/>
        <v/>
      </c>
      <c r="P66" s="133" t="str">
        <f t="shared" si="256"/>
        <v/>
      </c>
      <c r="Q66" s="115" t="str">
        <f t="shared" si="256"/>
        <v/>
      </c>
      <c r="R66" s="115" t="str">
        <f t="shared" si="256"/>
        <v/>
      </c>
      <c r="S66" s="115" t="str">
        <f t="shared" si="256"/>
        <v/>
      </c>
      <c r="T66" s="115" t="str">
        <f t="shared" si="256"/>
        <v/>
      </c>
      <c r="U66" s="115" t="str">
        <f t="shared" si="256"/>
        <v/>
      </c>
      <c r="V66" s="133" t="str">
        <f t="shared" si="256"/>
        <v/>
      </c>
      <c r="W66" s="133" t="str">
        <f t="shared" si="256"/>
        <v/>
      </c>
      <c r="X66" s="115" t="str">
        <f t="shared" si="256"/>
        <v/>
      </c>
      <c r="Y66" s="115" t="str">
        <f t="shared" si="256"/>
        <v/>
      </c>
      <c r="Z66" s="115" t="str">
        <f t="shared" si="255"/>
        <v/>
      </c>
      <c r="AA66" s="115" t="str">
        <f t="shared" si="255"/>
        <v/>
      </c>
      <c r="AB66" s="115" t="str">
        <f t="shared" si="255"/>
        <v/>
      </c>
      <c r="AC66" s="133" t="str">
        <f t="shared" si="255"/>
        <v/>
      </c>
      <c r="AD66" s="133" t="str">
        <f t="shared" si="255"/>
        <v/>
      </c>
      <c r="AE66" s="115" t="str">
        <f t="shared" si="255"/>
        <v/>
      </c>
      <c r="AF66" s="115" t="str">
        <f t="shared" si="255"/>
        <v/>
      </c>
      <c r="AG66" s="115" t="str">
        <f t="shared" si="255"/>
        <v/>
      </c>
      <c r="AH66" s="115" t="str">
        <f t="shared" si="255"/>
        <v/>
      </c>
      <c r="AI66" s="115"/>
      <c r="AJ66" s="115"/>
    </row>
    <row r="67">
      <c r="A67" s="108">
        <v>80</v>
      </c>
      <c r="B67" s="113" t="str">
        <f>VLOOKUP($A67,Сотрудники!$A$3:$L$1202,2,0)</f>
        <v xml:space="preserve">Павлов Никита</v>
      </c>
      <c r="C67" s="113" t="str">
        <f>VLOOKUP($A67,Сотрудники!$A$3:$L$1202,8,0)</f>
        <v>Москва</v>
      </c>
      <c r="D67" s="115" t="str">
        <f t="shared" si="256"/>
        <v/>
      </c>
      <c r="E67" s="115" t="str">
        <f t="shared" si="256"/>
        <v/>
      </c>
      <c r="F67" s="115" t="str">
        <f t="shared" si="256"/>
        <v/>
      </c>
      <c r="G67" s="115" t="str">
        <f t="shared" si="256"/>
        <v/>
      </c>
      <c r="H67" s="133" t="str">
        <f t="shared" si="256"/>
        <v/>
      </c>
      <c r="I67" s="133" t="str">
        <f t="shared" si="256"/>
        <v/>
      </c>
      <c r="J67" s="115" t="str">
        <f t="shared" si="256"/>
        <v/>
      </c>
      <c r="K67" s="115" t="str">
        <f t="shared" si="256"/>
        <v/>
      </c>
      <c r="L67" s="115" t="str">
        <f t="shared" si="256"/>
        <v/>
      </c>
      <c r="M67" s="115" t="str">
        <f t="shared" si="256"/>
        <v/>
      </c>
      <c r="N67" s="115" t="str">
        <f t="shared" si="256"/>
        <v/>
      </c>
      <c r="O67" s="133" t="str">
        <f t="shared" si="256"/>
        <v/>
      </c>
      <c r="P67" s="133" t="str">
        <f t="shared" si="256"/>
        <v/>
      </c>
      <c r="Q67" s="115" t="str">
        <f t="shared" si="256"/>
        <v/>
      </c>
      <c r="R67" s="115" t="str">
        <f t="shared" si="256"/>
        <v/>
      </c>
      <c r="S67" s="115" t="str">
        <f t="shared" si="256"/>
        <v/>
      </c>
      <c r="T67" s="115" t="str">
        <f t="shared" si="256"/>
        <v/>
      </c>
      <c r="U67" s="115" t="str">
        <f t="shared" si="256"/>
        <v/>
      </c>
      <c r="V67" s="133" t="str">
        <f t="shared" si="256"/>
        <v/>
      </c>
      <c r="W67" s="133" t="str">
        <f t="shared" si="256"/>
        <v/>
      </c>
      <c r="X67" s="115" t="str">
        <f t="shared" si="256"/>
        <v/>
      </c>
      <c r="Y67" s="115" t="str">
        <f t="shared" si="256"/>
        <v/>
      </c>
      <c r="Z67" s="115" t="str">
        <f t="shared" si="255"/>
        <v/>
      </c>
      <c r="AA67" s="115" t="str">
        <f t="shared" si="255"/>
        <v/>
      </c>
      <c r="AB67" s="115" t="str">
        <f t="shared" si="255"/>
        <v/>
      </c>
      <c r="AC67" s="133" t="str">
        <f t="shared" si="255"/>
        <v/>
      </c>
      <c r="AD67" s="133" t="str">
        <f t="shared" si="255"/>
        <v/>
      </c>
      <c r="AE67" s="115" t="str">
        <f t="shared" si="255"/>
        <v/>
      </c>
      <c r="AF67" s="115" t="str">
        <f t="shared" si="255"/>
        <v/>
      </c>
      <c r="AG67" s="115" t="str">
        <f t="shared" si="255"/>
        <v/>
      </c>
      <c r="AH67" s="115" t="str">
        <f t="shared" si="255"/>
        <v/>
      </c>
      <c r="AI67" s="115"/>
      <c r="AJ67" s="115"/>
    </row>
    <row r="68">
      <c r="A68" s="108">
        <v>81</v>
      </c>
      <c r="B68" s="113" t="str">
        <f>VLOOKUP($A68,Сотрудники!$A$3:$L$1202,2,0)</f>
        <v xml:space="preserve">Александрова Кристина</v>
      </c>
      <c r="C68" s="113" t="str">
        <f>VLOOKUP($A68,Сотрудники!$A$3:$L$1202,8,0)</f>
        <v>Москва</v>
      </c>
      <c r="D68" s="115" t="str">
        <f t="shared" si="256"/>
        <v/>
      </c>
      <c r="E68" s="115" t="str">
        <f t="shared" si="256"/>
        <v/>
      </c>
      <c r="F68" s="115" t="str">
        <f t="shared" si="256"/>
        <v/>
      </c>
      <c r="G68" s="115" t="str">
        <f t="shared" si="256"/>
        <v/>
      </c>
      <c r="H68" s="133" t="str">
        <f t="shared" si="256"/>
        <v/>
      </c>
      <c r="I68" s="133" t="str">
        <f t="shared" si="256"/>
        <v/>
      </c>
      <c r="J68" s="115" t="str">
        <f t="shared" si="256"/>
        <v/>
      </c>
      <c r="K68" s="115" t="str">
        <f t="shared" si="256"/>
        <v/>
      </c>
      <c r="L68" s="115" t="str">
        <f t="shared" si="256"/>
        <v/>
      </c>
      <c r="M68" s="115" t="str">
        <f t="shared" si="256"/>
        <v/>
      </c>
      <c r="N68" s="115" t="str">
        <f t="shared" si="256"/>
        <v/>
      </c>
      <c r="O68" s="133" t="str">
        <f t="shared" si="256"/>
        <v/>
      </c>
      <c r="P68" s="133" t="str">
        <f t="shared" si="256"/>
        <v/>
      </c>
      <c r="Q68" s="115" t="str">
        <f t="shared" si="256"/>
        <v/>
      </c>
      <c r="R68" s="115" t="str">
        <f t="shared" si="256"/>
        <v/>
      </c>
      <c r="S68" s="115" t="str">
        <f t="shared" si="256"/>
        <v/>
      </c>
      <c r="T68" s="115" t="str">
        <f t="shared" si="256"/>
        <v/>
      </c>
      <c r="U68" s="115" t="str">
        <f t="shared" si="256"/>
        <v/>
      </c>
      <c r="V68" s="133" t="str">
        <f t="shared" si="256"/>
        <v/>
      </c>
      <c r="W68" s="133" t="str">
        <f t="shared" si="256"/>
        <v/>
      </c>
      <c r="X68" s="115" t="str">
        <f t="shared" si="256"/>
        <v/>
      </c>
      <c r="Y68" s="115" t="str">
        <f t="shared" si="256"/>
        <v/>
      </c>
      <c r="Z68" s="115" t="str">
        <f t="shared" si="255"/>
        <v/>
      </c>
      <c r="AA68" s="115" t="str">
        <f t="shared" si="255"/>
        <v/>
      </c>
      <c r="AB68" s="115" t="str">
        <f t="shared" si="255"/>
        <v/>
      </c>
      <c r="AC68" s="133" t="str">
        <f t="shared" si="255"/>
        <v/>
      </c>
      <c r="AD68" s="133" t="str">
        <f t="shared" si="255"/>
        <v/>
      </c>
      <c r="AE68" s="115" t="str">
        <f t="shared" si="255"/>
        <v/>
      </c>
      <c r="AF68" s="115" t="str">
        <f t="shared" si="255"/>
        <v/>
      </c>
      <c r="AG68" s="115" t="str">
        <f t="shared" si="255"/>
        <v/>
      </c>
      <c r="AH68" s="115" t="str">
        <f t="shared" si="255"/>
        <v/>
      </c>
      <c r="AI68" s="115"/>
      <c r="AJ68" s="115"/>
    </row>
    <row r="69">
      <c r="A69" s="108">
        <v>82</v>
      </c>
      <c r="B69" s="113" t="str">
        <f>VLOOKUP($A69,Сотрудники!$A$3:$L$1202,2,0)</f>
        <v xml:space="preserve">Крапивин Сергей</v>
      </c>
      <c r="C69" s="113" t="str">
        <f>VLOOKUP($A69,Сотрудники!$A$3:$L$1202,8,0)</f>
        <v>Краснодар</v>
      </c>
      <c r="D69" s="115" t="str">
        <f t="shared" si="256"/>
        <v/>
      </c>
      <c r="E69" s="115" t="str">
        <f t="shared" si="256"/>
        <v/>
      </c>
      <c r="F69" s="115" t="str">
        <f t="shared" si="256"/>
        <v/>
      </c>
      <c r="G69" s="115" t="str">
        <f t="shared" si="256"/>
        <v/>
      </c>
      <c r="H69" s="133" t="str">
        <f t="shared" si="256"/>
        <v/>
      </c>
      <c r="I69" s="133" t="str">
        <f t="shared" si="256"/>
        <v/>
      </c>
      <c r="J69" s="115" t="str">
        <f t="shared" si="256"/>
        <v/>
      </c>
      <c r="K69" s="115" t="str">
        <f t="shared" si="256"/>
        <v/>
      </c>
      <c r="L69" s="115" t="str">
        <f t="shared" si="256"/>
        <v/>
      </c>
      <c r="M69" s="115" t="str">
        <f t="shared" si="256"/>
        <v/>
      </c>
      <c r="N69" s="115" t="str">
        <f t="shared" si="256"/>
        <v/>
      </c>
      <c r="O69" s="133" t="str">
        <f t="shared" si="256"/>
        <v/>
      </c>
      <c r="P69" s="133" t="str">
        <f t="shared" si="256"/>
        <v/>
      </c>
      <c r="Q69" s="115" t="str">
        <f t="shared" si="256"/>
        <v/>
      </c>
      <c r="R69" s="115" t="str">
        <f t="shared" si="256"/>
        <v/>
      </c>
      <c r="S69" s="115" t="str">
        <f t="shared" si="256"/>
        <v/>
      </c>
      <c r="T69" s="115" t="str">
        <f t="shared" si="256"/>
        <v/>
      </c>
      <c r="U69" s="115" t="str">
        <f t="shared" si="256"/>
        <v/>
      </c>
      <c r="V69" s="133" t="str">
        <f t="shared" si="256"/>
        <v/>
      </c>
      <c r="W69" s="133" t="str">
        <f t="shared" si="256"/>
        <v/>
      </c>
      <c r="X69" s="115" t="str">
        <f t="shared" si="256"/>
        <v/>
      </c>
      <c r="Y69" s="115" t="str">
        <f t="shared" si="256"/>
        <v/>
      </c>
      <c r="Z69" s="115" t="str">
        <f t="shared" si="255"/>
        <v/>
      </c>
      <c r="AA69" s="115" t="str">
        <f t="shared" si="255"/>
        <v/>
      </c>
      <c r="AB69" s="115" t="str">
        <f t="shared" si="255"/>
        <v/>
      </c>
      <c r="AC69" s="133" t="str">
        <f t="shared" si="255"/>
        <v/>
      </c>
      <c r="AD69" s="133" t="str">
        <f t="shared" si="255"/>
        <v/>
      </c>
      <c r="AE69" s="115" t="str">
        <f t="shared" si="255"/>
        <v/>
      </c>
      <c r="AF69" s="115" t="str">
        <f t="shared" si="255"/>
        <v/>
      </c>
      <c r="AG69" s="115" t="str">
        <f t="shared" si="255"/>
        <v/>
      </c>
      <c r="AH69" s="115" t="str">
        <f t="shared" si="255"/>
        <v/>
      </c>
      <c r="AI69" s="115"/>
      <c r="AJ69" s="115"/>
    </row>
    <row r="70">
      <c r="A70" s="108">
        <v>84</v>
      </c>
      <c r="B70" s="113" t="str">
        <f>VLOOKUP($A70,Сотрудники!$A$3:$L$1202,2,0)</f>
        <v xml:space="preserve">Сабиров Артур</v>
      </c>
      <c r="C70" s="113" t="str">
        <f>VLOOKUP($A70,Сотрудники!$A$3:$L$1202,8,0)</f>
        <v>Казань</v>
      </c>
      <c r="D70" s="115" t="str">
        <f t="shared" si="256"/>
        <v/>
      </c>
      <c r="E70" s="115" t="str">
        <f t="shared" si="256"/>
        <v/>
      </c>
      <c r="F70" s="115" t="str">
        <f t="shared" si="256"/>
        <v/>
      </c>
      <c r="G70" s="115" t="str">
        <f t="shared" si="256"/>
        <v/>
      </c>
      <c r="H70" s="133" t="str">
        <f t="shared" si="256"/>
        <v/>
      </c>
      <c r="I70" s="133" t="str">
        <f t="shared" si="256"/>
        <v/>
      </c>
      <c r="J70" s="115" t="str">
        <f t="shared" si="256"/>
        <v/>
      </c>
      <c r="K70" s="115" t="str">
        <f t="shared" si="256"/>
        <v/>
      </c>
      <c r="L70" s="115" t="str">
        <f t="shared" si="256"/>
        <v/>
      </c>
      <c r="M70" s="115" t="str">
        <f t="shared" si="256"/>
        <v/>
      </c>
      <c r="N70" s="115" t="str">
        <f t="shared" si="256"/>
        <v/>
      </c>
      <c r="O70" s="133" t="str">
        <f t="shared" si="256"/>
        <v/>
      </c>
      <c r="P70" s="133" t="str">
        <f t="shared" si="256"/>
        <v/>
      </c>
      <c r="Q70" s="115" t="str">
        <f t="shared" ref="D70:AF80" si="257">IF(ISBLANK(Q157),"",IF(Q157=0,"Выходной",IF(Q157&lt;&gt;0,"Работал","")))</f>
        <v/>
      </c>
      <c r="R70" s="115" t="str">
        <f t="shared" si="257"/>
        <v/>
      </c>
      <c r="S70" s="115" t="str">
        <f t="shared" si="257"/>
        <v/>
      </c>
      <c r="T70" s="115" t="str">
        <f t="shared" si="257"/>
        <v/>
      </c>
      <c r="U70" s="115" t="str">
        <f t="shared" si="257"/>
        <v/>
      </c>
      <c r="V70" s="133" t="str">
        <f t="shared" si="257"/>
        <v/>
      </c>
      <c r="W70" s="133" t="str">
        <f t="shared" si="257"/>
        <v/>
      </c>
      <c r="X70" s="115" t="str">
        <f t="shared" si="257"/>
        <v/>
      </c>
      <c r="Y70" s="115" t="str">
        <f t="shared" si="257"/>
        <v/>
      </c>
      <c r="Z70" s="115" t="str">
        <f t="shared" si="255"/>
        <v/>
      </c>
      <c r="AA70" s="115" t="str">
        <f t="shared" si="255"/>
        <v/>
      </c>
      <c r="AB70" s="115" t="str">
        <f t="shared" si="255"/>
        <v/>
      </c>
      <c r="AC70" s="133" t="str">
        <f t="shared" si="255"/>
        <v/>
      </c>
      <c r="AD70" s="133" t="str">
        <f t="shared" si="255"/>
        <v/>
      </c>
      <c r="AE70" s="115" t="str">
        <f t="shared" si="255"/>
        <v/>
      </c>
      <c r="AF70" s="115" t="str">
        <f t="shared" si="255"/>
        <v/>
      </c>
      <c r="AG70" s="115" t="str">
        <f t="shared" si="255"/>
        <v/>
      </c>
      <c r="AH70" s="115" t="str">
        <f t="shared" si="255"/>
        <v/>
      </c>
      <c r="AI70" s="115"/>
      <c r="AJ70" s="115"/>
    </row>
    <row r="71">
      <c r="A71" s="108">
        <v>85</v>
      </c>
      <c r="B71" s="113" t="str">
        <f>VLOOKUP($A71,Сотрудники!$A$3:$L$1202,2,0)</f>
        <v xml:space="preserve">Рудаков Сергей</v>
      </c>
      <c r="C71" s="113" t="str">
        <f>VLOOKUP($A71,Сотрудники!$A$3:$L$1202,8,0)</f>
        <v>Москва</v>
      </c>
      <c r="D71" s="115" t="str">
        <f t="shared" si="257"/>
        <v/>
      </c>
      <c r="E71" s="115" t="str">
        <f t="shared" si="257"/>
        <v/>
      </c>
      <c r="F71" s="115" t="str">
        <f t="shared" si="257"/>
        <v/>
      </c>
      <c r="G71" s="115" t="str">
        <f t="shared" si="257"/>
        <v/>
      </c>
      <c r="H71" s="133" t="str">
        <f t="shared" si="257"/>
        <v/>
      </c>
      <c r="I71" s="133" t="str">
        <f t="shared" si="257"/>
        <v/>
      </c>
      <c r="J71" s="115" t="str">
        <f t="shared" si="257"/>
        <v/>
      </c>
      <c r="K71" s="115" t="str">
        <f t="shared" si="257"/>
        <v/>
      </c>
      <c r="L71" s="115" t="str">
        <f t="shared" si="257"/>
        <v/>
      </c>
      <c r="M71" s="115" t="str">
        <f t="shared" si="257"/>
        <v/>
      </c>
      <c r="N71" s="115" t="str">
        <f t="shared" si="257"/>
        <v/>
      </c>
      <c r="O71" s="133" t="str">
        <f t="shared" si="257"/>
        <v/>
      </c>
      <c r="P71" s="133" t="str">
        <f t="shared" si="257"/>
        <v/>
      </c>
      <c r="Q71" s="115" t="str">
        <f t="shared" si="257"/>
        <v/>
      </c>
      <c r="R71" s="115" t="str">
        <f t="shared" si="257"/>
        <v/>
      </c>
      <c r="S71" s="115" t="str">
        <f t="shared" si="257"/>
        <v/>
      </c>
      <c r="T71" s="115" t="str">
        <f t="shared" si="257"/>
        <v/>
      </c>
      <c r="U71" s="115" t="str">
        <f t="shared" si="257"/>
        <v/>
      </c>
      <c r="V71" s="133" t="str">
        <f t="shared" si="257"/>
        <v/>
      </c>
      <c r="W71" s="133" t="str">
        <f t="shared" si="257"/>
        <v/>
      </c>
      <c r="X71" s="115" t="str">
        <f t="shared" si="257"/>
        <v/>
      </c>
      <c r="Y71" s="115" t="str">
        <f t="shared" si="257"/>
        <v/>
      </c>
      <c r="Z71" s="115" t="str">
        <f t="shared" si="255"/>
        <v/>
      </c>
      <c r="AA71" s="115" t="str">
        <f t="shared" si="255"/>
        <v/>
      </c>
      <c r="AB71" s="115" t="str">
        <f t="shared" si="255"/>
        <v/>
      </c>
      <c r="AC71" s="133" t="str">
        <f t="shared" si="255"/>
        <v/>
      </c>
      <c r="AD71" s="133" t="str">
        <f t="shared" si="255"/>
        <v/>
      </c>
      <c r="AE71" s="115" t="str">
        <f t="shared" si="255"/>
        <v/>
      </c>
      <c r="AF71" s="115" t="str">
        <f t="shared" si="255"/>
        <v/>
      </c>
      <c r="AG71" s="115" t="str">
        <f t="shared" si="255"/>
        <v/>
      </c>
      <c r="AH71" s="115" t="str">
        <f t="shared" si="255"/>
        <v/>
      </c>
      <c r="AI71" s="115"/>
      <c r="AJ71" s="115"/>
    </row>
    <row r="72">
      <c r="A72" s="108">
        <v>86</v>
      </c>
      <c r="B72" s="113" t="str">
        <f>VLOOKUP($A72,Сотрудники!$A$3:$L$1202,2,0)</f>
        <v xml:space="preserve">Михеев Дмитрий</v>
      </c>
      <c r="C72" s="113" t="str">
        <f>VLOOKUP($A72,Сотрудники!$A$3:$L$1202,8,0)</f>
        <v>СПБ</v>
      </c>
      <c r="D72" s="115" t="str">
        <f t="shared" si="257"/>
        <v/>
      </c>
      <c r="E72" s="115" t="str">
        <f t="shared" si="257"/>
        <v/>
      </c>
      <c r="F72" s="115" t="str">
        <f t="shared" si="257"/>
        <v/>
      </c>
      <c r="G72" s="115" t="str">
        <f t="shared" si="257"/>
        <v/>
      </c>
      <c r="H72" s="133" t="str">
        <f t="shared" si="257"/>
        <v/>
      </c>
      <c r="I72" s="133" t="str">
        <f t="shared" si="257"/>
        <v/>
      </c>
      <c r="J72" s="115" t="str">
        <f t="shared" si="257"/>
        <v/>
      </c>
      <c r="K72" s="115" t="str">
        <f t="shared" si="257"/>
        <v/>
      </c>
      <c r="L72" s="115" t="str">
        <f t="shared" si="257"/>
        <v/>
      </c>
      <c r="M72" s="115" t="str">
        <f t="shared" si="257"/>
        <v/>
      </c>
      <c r="N72" s="115" t="str">
        <f t="shared" si="257"/>
        <v/>
      </c>
      <c r="O72" s="133" t="str">
        <f t="shared" si="257"/>
        <v/>
      </c>
      <c r="P72" s="133" t="str">
        <f t="shared" si="257"/>
        <v/>
      </c>
      <c r="Q72" s="115" t="str">
        <f t="shared" si="257"/>
        <v/>
      </c>
      <c r="R72" s="115" t="str">
        <f t="shared" si="257"/>
        <v/>
      </c>
      <c r="S72" s="115" t="str">
        <f t="shared" si="257"/>
        <v/>
      </c>
      <c r="T72" s="115" t="str">
        <f t="shared" si="257"/>
        <v/>
      </c>
      <c r="U72" s="115" t="str">
        <f t="shared" si="257"/>
        <v/>
      </c>
      <c r="V72" s="133" t="str">
        <f t="shared" si="257"/>
        <v/>
      </c>
      <c r="W72" s="133" t="str">
        <f t="shared" si="257"/>
        <v/>
      </c>
      <c r="X72" s="115" t="str">
        <f t="shared" si="257"/>
        <v/>
      </c>
      <c r="Y72" s="115" t="str">
        <f t="shared" si="257"/>
        <v/>
      </c>
      <c r="Z72" s="115" t="str">
        <f t="shared" si="255"/>
        <v/>
      </c>
      <c r="AA72" s="115" t="str">
        <f t="shared" si="255"/>
        <v/>
      </c>
      <c r="AB72" s="115" t="str">
        <f t="shared" si="255"/>
        <v/>
      </c>
      <c r="AC72" s="133" t="str">
        <f t="shared" si="255"/>
        <v/>
      </c>
      <c r="AD72" s="133" t="str">
        <f t="shared" si="255"/>
        <v/>
      </c>
      <c r="AE72" s="115" t="str">
        <f t="shared" si="255"/>
        <v/>
      </c>
      <c r="AF72" s="115" t="str">
        <f t="shared" si="255"/>
        <v/>
      </c>
      <c r="AG72" s="115" t="str">
        <f t="shared" si="255"/>
        <v/>
      </c>
      <c r="AH72" s="115" t="str">
        <f t="shared" si="255"/>
        <v/>
      </c>
      <c r="AI72" s="115"/>
      <c r="AJ72" s="115"/>
    </row>
    <row r="73">
      <c r="A73" s="108">
        <v>87</v>
      </c>
      <c r="B73" s="113" t="str">
        <f>VLOOKUP($A73,Сотрудники!$A$3:$L$1202,2,0)</f>
        <v xml:space="preserve">Борисова Алёна</v>
      </c>
      <c r="C73" s="113" t="str">
        <f>VLOOKUP($A73,Сотрудники!$A$3:$L$1202,8,0)</f>
        <v>Екатеринбург</v>
      </c>
      <c r="D73" s="115" t="str">
        <f t="shared" si="257"/>
        <v/>
      </c>
      <c r="E73" s="115" t="str">
        <f t="shared" si="257"/>
        <v/>
      </c>
      <c r="F73" s="115" t="str">
        <f t="shared" si="257"/>
        <v/>
      </c>
      <c r="G73" s="115" t="str">
        <f t="shared" si="257"/>
        <v/>
      </c>
      <c r="H73" s="133" t="str">
        <f t="shared" si="257"/>
        <v/>
      </c>
      <c r="I73" s="133" t="str">
        <f t="shared" si="257"/>
        <v/>
      </c>
      <c r="J73" s="115" t="str">
        <f t="shared" si="257"/>
        <v/>
      </c>
      <c r="K73" s="115" t="str">
        <f t="shared" si="257"/>
        <v/>
      </c>
      <c r="L73" s="115" t="str">
        <f t="shared" si="257"/>
        <v/>
      </c>
      <c r="M73" s="115" t="str">
        <f t="shared" si="257"/>
        <v/>
      </c>
      <c r="N73" s="115" t="str">
        <f t="shared" si="257"/>
        <v/>
      </c>
      <c r="O73" s="133" t="str">
        <f t="shared" si="257"/>
        <v/>
      </c>
      <c r="P73" s="133" t="str">
        <f t="shared" si="257"/>
        <v/>
      </c>
      <c r="Q73" s="115" t="str">
        <f t="shared" si="257"/>
        <v/>
      </c>
      <c r="R73" s="115" t="str">
        <f t="shared" si="257"/>
        <v/>
      </c>
      <c r="S73" s="115" t="str">
        <f t="shared" si="257"/>
        <v/>
      </c>
      <c r="T73" s="115" t="str">
        <f t="shared" si="257"/>
        <v/>
      </c>
      <c r="U73" s="115" t="str">
        <f t="shared" si="257"/>
        <v/>
      </c>
      <c r="V73" s="133" t="str">
        <f t="shared" si="257"/>
        <v/>
      </c>
      <c r="W73" s="133" t="str">
        <f t="shared" si="257"/>
        <v/>
      </c>
      <c r="X73" s="115" t="str">
        <f t="shared" si="257"/>
        <v/>
      </c>
      <c r="Y73" s="115" t="str">
        <f t="shared" si="257"/>
        <v/>
      </c>
      <c r="Z73" s="115" t="str">
        <f t="shared" si="255"/>
        <v/>
      </c>
      <c r="AA73" s="115" t="str">
        <f t="shared" si="255"/>
        <v/>
      </c>
      <c r="AB73" s="115" t="str">
        <f t="shared" si="255"/>
        <v/>
      </c>
      <c r="AC73" s="133" t="str">
        <f t="shared" si="255"/>
        <v/>
      </c>
      <c r="AD73" s="133" t="str">
        <f t="shared" si="255"/>
        <v/>
      </c>
      <c r="AE73" s="115" t="str">
        <f t="shared" si="255"/>
        <v/>
      </c>
      <c r="AF73" s="115" t="str">
        <f t="shared" si="255"/>
        <v/>
      </c>
      <c r="AG73" s="115" t="str">
        <f t="shared" si="255"/>
        <v/>
      </c>
      <c r="AH73" s="115" t="str">
        <f t="shared" si="255"/>
        <v/>
      </c>
      <c r="AI73" s="115"/>
      <c r="AJ73" s="115"/>
    </row>
    <row r="74">
      <c r="A74" s="108">
        <v>88</v>
      </c>
      <c r="B74" s="113" t="str">
        <f>VLOOKUP($A74,Сотрудники!$A$3:$L$1202,2,0)</f>
        <v xml:space="preserve">Коурова Мария</v>
      </c>
      <c r="C74" s="113" t="str">
        <f>VLOOKUP($A74,Сотрудники!$A$3:$L$1202,8,0)</f>
        <v>Екатеринбург</v>
      </c>
      <c r="D74" s="115" t="str">
        <f t="shared" si="257"/>
        <v/>
      </c>
      <c r="E74" s="115" t="str">
        <f t="shared" si="257"/>
        <v/>
      </c>
      <c r="F74" s="115" t="str">
        <f t="shared" si="257"/>
        <v/>
      </c>
      <c r="G74" s="115" t="str">
        <f t="shared" si="257"/>
        <v/>
      </c>
      <c r="H74" s="133" t="str">
        <f t="shared" si="257"/>
        <v/>
      </c>
      <c r="I74" s="133" t="str">
        <f t="shared" si="257"/>
        <v/>
      </c>
      <c r="J74" s="115" t="str">
        <f t="shared" si="257"/>
        <v/>
      </c>
      <c r="K74" s="115" t="str">
        <f t="shared" si="257"/>
        <v/>
      </c>
      <c r="L74" s="115" t="str">
        <f t="shared" si="257"/>
        <v/>
      </c>
      <c r="M74" s="115" t="str">
        <f t="shared" si="257"/>
        <v/>
      </c>
      <c r="N74" s="115" t="str">
        <f t="shared" si="257"/>
        <v/>
      </c>
      <c r="O74" s="133" t="str">
        <f t="shared" si="257"/>
        <v/>
      </c>
      <c r="P74" s="133" t="str">
        <f t="shared" si="257"/>
        <v/>
      </c>
      <c r="Q74" s="115" t="str">
        <f t="shared" si="257"/>
        <v/>
      </c>
      <c r="R74" s="115" t="str">
        <f t="shared" si="257"/>
        <v/>
      </c>
      <c r="S74" s="115" t="str">
        <f t="shared" si="257"/>
        <v/>
      </c>
      <c r="T74" s="115" t="str">
        <f t="shared" si="257"/>
        <v/>
      </c>
      <c r="U74" s="115" t="str">
        <f t="shared" si="257"/>
        <v/>
      </c>
      <c r="V74" s="133" t="str">
        <f t="shared" si="257"/>
        <v/>
      </c>
      <c r="W74" s="133" t="str">
        <f t="shared" si="257"/>
        <v/>
      </c>
      <c r="X74" s="115" t="str">
        <f t="shared" si="257"/>
        <v/>
      </c>
      <c r="Y74" s="115" t="str">
        <f t="shared" si="257"/>
        <v/>
      </c>
      <c r="Z74" s="115" t="str">
        <f t="shared" si="257"/>
        <v/>
      </c>
      <c r="AA74" s="115" t="str">
        <f t="shared" si="257"/>
        <v/>
      </c>
      <c r="AB74" s="115" t="str">
        <f t="shared" si="257"/>
        <v/>
      </c>
      <c r="AC74" s="133" t="str">
        <f t="shared" si="257"/>
        <v/>
      </c>
      <c r="AD74" s="133" t="str">
        <f t="shared" si="257"/>
        <v/>
      </c>
      <c r="AE74" s="115" t="str">
        <f t="shared" si="257"/>
        <v/>
      </c>
      <c r="AF74" s="115" t="str">
        <f t="shared" si="257"/>
        <v/>
      </c>
      <c r="AG74" s="115" t="str">
        <f t="shared" ref="AG74:AH86" si="258">IF(ISBLANK(AG161),"",IF(AG161=0,"Выходной",IF(AG161&lt;&gt;0,"Работал","")))</f>
        <v/>
      </c>
      <c r="AH74" s="115" t="str">
        <f t="shared" si="258"/>
        <v/>
      </c>
      <c r="AI74" s="115"/>
      <c r="AJ74" s="115"/>
    </row>
    <row r="75">
      <c r="A75" s="108">
        <v>89</v>
      </c>
      <c r="B75" s="113" t="str">
        <f>VLOOKUP($A75,Сотрудники!$A$3:$L$1202,2,0)</f>
        <v xml:space="preserve">Рамазанов Виталий</v>
      </c>
      <c r="C75" s="113" t="str">
        <f>VLOOKUP($A75,Сотрудники!$A$3:$L$1202,8,0)</f>
        <v>Москва</v>
      </c>
      <c r="D75" s="115" t="str">
        <f t="shared" si="257"/>
        <v/>
      </c>
      <c r="E75" s="115" t="str">
        <f t="shared" si="257"/>
        <v/>
      </c>
      <c r="F75" s="115" t="str">
        <f t="shared" si="257"/>
        <v/>
      </c>
      <c r="G75" s="115" t="str">
        <f t="shared" si="257"/>
        <v/>
      </c>
      <c r="H75" s="133" t="str">
        <f t="shared" si="257"/>
        <v/>
      </c>
      <c r="I75" s="133" t="str">
        <f t="shared" si="257"/>
        <v/>
      </c>
      <c r="J75" s="115" t="str">
        <f t="shared" si="257"/>
        <v/>
      </c>
      <c r="K75" s="115" t="str">
        <f t="shared" si="257"/>
        <v/>
      </c>
      <c r="L75" s="115" t="str">
        <f t="shared" si="257"/>
        <v/>
      </c>
      <c r="M75" s="115" t="str">
        <f t="shared" si="257"/>
        <v/>
      </c>
      <c r="N75" s="115" t="str">
        <f t="shared" si="257"/>
        <v/>
      </c>
      <c r="O75" s="133" t="str">
        <f t="shared" si="257"/>
        <v/>
      </c>
      <c r="P75" s="133" t="str">
        <f t="shared" si="257"/>
        <v/>
      </c>
      <c r="Q75" s="115" t="str">
        <f t="shared" si="257"/>
        <v/>
      </c>
      <c r="R75" s="115" t="str">
        <f t="shared" si="257"/>
        <v/>
      </c>
      <c r="S75" s="115" t="str">
        <f t="shared" si="257"/>
        <v/>
      </c>
      <c r="T75" s="115" t="str">
        <f t="shared" si="257"/>
        <v/>
      </c>
      <c r="U75" s="115" t="str">
        <f t="shared" si="257"/>
        <v/>
      </c>
      <c r="V75" s="133" t="str">
        <f t="shared" si="257"/>
        <v/>
      </c>
      <c r="W75" s="133" t="str">
        <f t="shared" si="257"/>
        <v/>
      </c>
      <c r="X75" s="115" t="str">
        <f t="shared" si="257"/>
        <v/>
      </c>
      <c r="Y75" s="115" t="str">
        <f t="shared" si="257"/>
        <v/>
      </c>
      <c r="Z75" s="115" t="str">
        <f t="shared" si="257"/>
        <v/>
      </c>
      <c r="AA75" s="115" t="str">
        <f t="shared" si="257"/>
        <v/>
      </c>
      <c r="AB75" s="115" t="str">
        <f t="shared" si="257"/>
        <v/>
      </c>
      <c r="AC75" s="133" t="str">
        <f t="shared" si="257"/>
        <v/>
      </c>
      <c r="AD75" s="133" t="str">
        <f t="shared" si="257"/>
        <v/>
      </c>
      <c r="AE75" s="115" t="str">
        <f t="shared" si="257"/>
        <v/>
      </c>
      <c r="AF75" s="115" t="str">
        <f t="shared" si="257"/>
        <v/>
      </c>
      <c r="AG75" s="115" t="str">
        <f t="shared" si="258"/>
        <v/>
      </c>
      <c r="AH75" s="115" t="str">
        <f t="shared" si="258"/>
        <v/>
      </c>
      <c r="AI75" s="115"/>
      <c r="AJ75" s="115"/>
    </row>
    <row r="76">
      <c r="A76" s="108">
        <v>90</v>
      </c>
      <c r="B76" s="113" t="str">
        <f>VLOOKUP($A76,Сотрудники!$A$3:$L$1202,2,0)</f>
        <v xml:space="preserve">Майорова Дарья</v>
      </c>
      <c r="C76" s="113" t="str">
        <f>VLOOKUP($A76,Сотрудники!$A$3:$L$1202,8,0)</f>
        <v>Ульяновск</v>
      </c>
      <c r="D76" s="115" t="str">
        <f t="shared" si="257"/>
        <v/>
      </c>
      <c r="E76" s="115" t="str">
        <f t="shared" si="257"/>
        <v/>
      </c>
      <c r="F76" s="115" t="str">
        <f t="shared" si="257"/>
        <v/>
      </c>
      <c r="G76" s="115" t="str">
        <f t="shared" si="257"/>
        <v/>
      </c>
      <c r="H76" s="133" t="str">
        <f t="shared" si="257"/>
        <v/>
      </c>
      <c r="I76" s="133" t="str">
        <f t="shared" si="257"/>
        <v/>
      </c>
      <c r="J76" s="115" t="str">
        <f t="shared" si="257"/>
        <v/>
      </c>
      <c r="K76" s="115" t="str">
        <f t="shared" si="257"/>
        <v/>
      </c>
      <c r="L76" s="115" t="str">
        <f t="shared" si="257"/>
        <v/>
      </c>
      <c r="M76" s="115" t="str">
        <f t="shared" si="257"/>
        <v/>
      </c>
      <c r="N76" s="115" t="str">
        <f t="shared" si="257"/>
        <v/>
      </c>
      <c r="O76" s="133" t="str">
        <f t="shared" si="257"/>
        <v/>
      </c>
      <c r="P76" s="133" t="str">
        <f t="shared" si="257"/>
        <v/>
      </c>
      <c r="Q76" s="115" t="str">
        <f t="shared" si="257"/>
        <v/>
      </c>
      <c r="R76" s="115" t="str">
        <f t="shared" si="257"/>
        <v/>
      </c>
      <c r="S76" s="115" t="str">
        <f t="shared" si="257"/>
        <v/>
      </c>
      <c r="T76" s="115" t="str">
        <f t="shared" si="257"/>
        <v/>
      </c>
      <c r="U76" s="115" t="str">
        <f t="shared" si="257"/>
        <v/>
      </c>
      <c r="V76" s="133" t="str">
        <f t="shared" si="257"/>
        <v/>
      </c>
      <c r="W76" s="133" t="str">
        <f t="shared" si="257"/>
        <v/>
      </c>
      <c r="X76" s="115" t="str">
        <f t="shared" si="257"/>
        <v/>
      </c>
      <c r="Y76" s="115" t="str">
        <f t="shared" si="257"/>
        <v/>
      </c>
      <c r="Z76" s="115" t="str">
        <f t="shared" si="257"/>
        <v/>
      </c>
      <c r="AA76" s="115" t="str">
        <f t="shared" si="257"/>
        <v/>
      </c>
      <c r="AB76" s="115" t="str">
        <f t="shared" si="257"/>
        <v/>
      </c>
      <c r="AC76" s="133" t="str">
        <f t="shared" si="257"/>
        <v/>
      </c>
      <c r="AD76" s="133" t="str">
        <f t="shared" si="257"/>
        <v/>
      </c>
      <c r="AE76" s="115" t="str">
        <f t="shared" si="257"/>
        <v/>
      </c>
      <c r="AF76" s="115" t="str">
        <f t="shared" si="257"/>
        <v/>
      </c>
      <c r="AG76" s="115" t="str">
        <f t="shared" si="258"/>
        <v/>
      </c>
      <c r="AH76" s="115" t="str">
        <f t="shared" si="258"/>
        <v/>
      </c>
      <c r="AI76" s="115"/>
      <c r="AJ76" s="115"/>
    </row>
    <row r="77">
      <c r="A77" s="108">
        <v>91</v>
      </c>
      <c r="B77" s="113" t="str">
        <f>VLOOKUP($A77,Сотрудники!$A$3:$L$1202,2,0)</f>
        <v xml:space="preserve">Макаров Владимир</v>
      </c>
      <c r="C77" s="113" t="str">
        <f>VLOOKUP($A77,Сотрудники!$A$3:$L$1202,8,0)</f>
        <v>Екатеринбург</v>
      </c>
      <c r="D77" s="115" t="str">
        <f t="shared" si="257"/>
        <v/>
      </c>
      <c r="E77" s="115" t="str">
        <f t="shared" si="257"/>
        <v/>
      </c>
      <c r="F77" s="115" t="str">
        <f t="shared" si="257"/>
        <v/>
      </c>
      <c r="G77" s="115" t="str">
        <f t="shared" si="257"/>
        <v/>
      </c>
      <c r="H77" s="133" t="str">
        <f t="shared" si="257"/>
        <v/>
      </c>
      <c r="I77" s="133" t="str">
        <f t="shared" si="257"/>
        <v/>
      </c>
      <c r="J77" s="115" t="str">
        <f t="shared" si="257"/>
        <v/>
      </c>
      <c r="K77" s="115" t="str">
        <f t="shared" si="257"/>
        <v/>
      </c>
      <c r="L77" s="115" t="str">
        <f t="shared" si="257"/>
        <v/>
      </c>
      <c r="M77" s="115" t="str">
        <f t="shared" si="257"/>
        <v/>
      </c>
      <c r="N77" s="115" t="str">
        <f t="shared" si="257"/>
        <v/>
      </c>
      <c r="O77" s="133" t="str">
        <f t="shared" si="257"/>
        <v/>
      </c>
      <c r="P77" s="133" t="str">
        <f t="shared" si="257"/>
        <v/>
      </c>
      <c r="Q77" s="115" t="str">
        <f t="shared" si="257"/>
        <v/>
      </c>
      <c r="R77" s="115" t="str">
        <f t="shared" si="257"/>
        <v/>
      </c>
      <c r="S77" s="115" t="str">
        <f t="shared" si="257"/>
        <v/>
      </c>
      <c r="T77" s="115" t="str">
        <f t="shared" si="257"/>
        <v/>
      </c>
      <c r="U77" s="115" t="str">
        <f t="shared" si="257"/>
        <v/>
      </c>
      <c r="V77" s="133" t="str">
        <f t="shared" si="257"/>
        <v/>
      </c>
      <c r="W77" s="133" t="str">
        <f t="shared" si="257"/>
        <v/>
      </c>
      <c r="X77" s="115" t="str">
        <f t="shared" si="257"/>
        <v/>
      </c>
      <c r="Y77" s="115" t="str">
        <f t="shared" si="257"/>
        <v/>
      </c>
      <c r="Z77" s="115" t="str">
        <f t="shared" si="257"/>
        <v/>
      </c>
      <c r="AA77" s="115" t="str">
        <f t="shared" si="257"/>
        <v/>
      </c>
      <c r="AB77" s="115" t="str">
        <f t="shared" si="257"/>
        <v/>
      </c>
      <c r="AC77" s="133" t="str">
        <f t="shared" si="257"/>
        <v/>
      </c>
      <c r="AD77" s="133" t="str">
        <f t="shared" si="257"/>
        <v/>
      </c>
      <c r="AE77" s="115" t="str">
        <f t="shared" si="257"/>
        <v/>
      </c>
      <c r="AF77" s="115" t="str">
        <f t="shared" si="257"/>
        <v/>
      </c>
      <c r="AG77" s="115" t="str">
        <f t="shared" si="258"/>
        <v/>
      </c>
      <c r="AH77" s="115" t="str">
        <f t="shared" si="258"/>
        <v/>
      </c>
      <c r="AI77" s="115"/>
      <c r="AJ77" s="115"/>
    </row>
    <row r="78">
      <c r="A78" s="108">
        <v>92</v>
      </c>
      <c r="B78" s="113" t="str">
        <f>VLOOKUP($A78,Сотрудники!$A$3:$L$1202,2,0)</f>
        <v xml:space="preserve">Митрофанов Кирилл</v>
      </c>
      <c r="C78" s="113" t="str">
        <f>VLOOKUP($A78,Сотрудники!$A$3:$L$1202,8,0)</f>
        <v>Рязань</v>
      </c>
      <c r="D78" s="115" t="str">
        <f t="shared" si="257"/>
        <v/>
      </c>
      <c r="E78" s="115" t="str">
        <f t="shared" si="257"/>
        <v/>
      </c>
      <c r="F78" s="115" t="str">
        <f t="shared" si="257"/>
        <v/>
      </c>
      <c r="G78" s="115" t="str">
        <f t="shared" si="257"/>
        <v/>
      </c>
      <c r="H78" s="133" t="str">
        <f t="shared" si="257"/>
        <v/>
      </c>
      <c r="I78" s="133" t="str">
        <f t="shared" si="257"/>
        <v/>
      </c>
      <c r="J78" s="115" t="str">
        <f t="shared" si="257"/>
        <v/>
      </c>
      <c r="K78" s="115" t="str">
        <f t="shared" si="257"/>
        <v/>
      </c>
      <c r="L78" s="115" t="str">
        <f t="shared" si="257"/>
        <v/>
      </c>
      <c r="M78" s="115" t="str">
        <f t="shared" si="257"/>
        <v/>
      </c>
      <c r="N78" s="115" t="str">
        <f t="shared" si="257"/>
        <v/>
      </c>
      <c r="O78" s="133" t="str">
        <f t="shared" si="257"/>
        <v/>
      </c>
      <c r="P78" s="133" t="str">
        <f t="shared" si="257"/>
        <v/>
      </c>
      <c r="Q78" s="115" t="str">
        <f t="shared" si="257"/>
        <v/>
      </c>
      <c r="R78" s="115" t="str">
        <f t="shared" si="257"/>
        <v/>
      </c>
      <c r="S78" s="115" t="str">
        <f t="shared" si="257"/>
        <v/>
      </c>
      <c r="T78" s="115" t="str">
        <f t="shared" si="257"/>
        <v/>
      </c>
      <c r="U78" s="115" t="str">
        <f t="shared" si="257"/>
        <v/>
      </c>
      <c r="V78" s="133" t="str">
        <f t="shared" si="257"/>
        <v/>
      </c>
      <c r="W78" s="133" t="str">
        <f t="shared" si="257"/>
        <v/>
      </c>
      <c r="X78" s="115" t="str">
        <f t="shared" si="257"/>
        <v/>
      </c>
      <c r="Y78" s="115" t="str">
        <f t="shared" si="257"/>
        <v/>
      </c>
      <c r="Z78" s="115" t="str">
        <f t="shared" si="257"/>
        <v/>
      </c>
      <c r="AA78" s="115" t="str">
        <f t="shared" si="257"/>
        <v/>
      </c>
      <c r="AB78" s="115" t="str">
        <f t="shared" si="257"/>
        <v/>
      </c>
      <c r="AC78" s="133" t="str">
        <f t="shared" si="257"/>
        <v/>
      </c>
      <c r="AD78" s="133" t="str">
        <f t="shared" si="257"/>
        <v/>
      </c>
      <c r="AE78" s="115" t="str">
        <f t="shared" si="257"/>
        <v/>
      </c>
      <c r="AF78" s="115" t="str">
        <f t="shared" si="257"/>
        <v/>
      </c>
      <c r="AG78" s="115" t="str">
        <f t="shared" si="258"/>
        <v/>
      </c>
      <c r="AH78" s="115" t="str">
        <f t="shared" si="258"/>
        <v/>
      </c>
      <c r="AI78" s="115"/>
      <c r="AJ78" s="115"/>
    </row>
    <row r="79">
      <c r="A79" s="108">
        <v>93</v>
      </c>
      <c r="B79" s="113" t="str">
        <f>VLOOKUP($A79,Сотрудники!$A$3:$L$1202,2,0)</f>
        <v xml:space="preserve">Шурков Дмитрий</v>
      </c>
      <c r="C79" s="113" t="str">
        <f>VLOOKUP($A79,Сотрудники!$A$3:$L$1202,8,0)</f>
        <v>Калининград</v>
      </c>
      <c r="D79" s="115" t="str">
        <f t="shared" si="257"/>
        <v/>
      </c>
      <c r="E79" s="115" t="str">
        <f t="shared" si="257"/>
        <v/>
      </c>
      <c r="F79" s="115" t="str">
        <f t="shared" si="257"/>
        <v/>
      </c>
      <c r="G79" s="115" t="str">
        <f t="shared" si="257"/>
        <v/>
      </c>
      <c r="H79" s="133" t="str">
        <f t="shared" si="257"/>
        <v/>
      </c>
      <c r="I79" s="133" t="str">
        <f t="shared" si="257"/>
        <v/>
      </c>
      <c r="J79" s="115" t="str">
        <f t="shared" si="257"/>
        <v/>
      </c>
      <c r="K79" s="115" t="str">
        <f t="shared" si="257"/>
        <v/>
      </c>
      <c r="L79" s="115" t="str">
        <f t="shared" si="257"/>
        <v/>
      </c>
      <c r="M79" s="115" t="str">
        <f t="shared" si="257"/>
        <v/>
      </c>
      <c r="N79" s="115" t="str">
        <f t="shared" si="257"/>
        <v/>
      </c>
      <c r="O79" s="133" t="str">
        <f t="shared" si="257"/>
        <v/>
      </c>
      <c r="P79" s="133" t="str">
        <f t="shared" si="257"/>
        <v/>
      </c>
      <c r="Q79" s="115" t="str">
        <f t="shared" si="257"/>
        <v/>
      </c>
      <c r="R79" s="115" t="str">
        <f t="shared" si="257"/>
        <v/>
      </c>
      <c r="S79" s="115" t="str">
        <f t="shared" si="257"/>
        <v/>
      </c>
      <c r="T79" s="115" t="str">
        <f t="shared" si="257"/>
        <v/>
      </c>
      <c r="U79" s="115" t="str">
        <f t="shared" si="257"/>
        <v/>
      </c>
      <c r="V79" s="133" t="str">
        <f t="shared" si="257"/>
        <v/>
      </c>
      <c r="W79" s="133" t="str">
        <f t="shared" si="257"/>
        <v/>
      </c>
      <c r="X79" s="115" t="str">
        <f t="shared" si="257"/>
        <v/>
      </c>
      <c r="Y79" s="115" t="str">
        <f t="shared" si="257"/>
        <v/>
      </c>
      <c r="Z79" s="115" t="str">
        <f t="shared" si="257"/>
        <v/>
      </c>
      <c r="AA79" s="115" t="str">
        <f t="shared" si="257"/>
        <v/>
      </c>
      <c r="AB79" s="115" t="str">
        <f t="shared" si="257"/>
        <v/>
      </c>
      <c r="AC79" s="133" t="str">
        <f t="shared" si="257"/>
        <v/>
      </c>
      <c r="AD79" s="133" t="str">
        <f t="shared" si="257"/>
        <v/>
      </c>
      <c r="AE79" s="115" t="str">
        <f t="shared" si="257"/>
        <v/>
      </c>
      <c r="AF79" s="115" t="str">
        <f t="shared" si="257"/>
        <v/>
      </c>
      <c r="AG79" s="115" t="str">
        <f t="shared" si="258"/>
        <v/>
      </c>
      <c r="AH79" s="115" t="str">
        <f t="shared" si="258"/>
        <v/>
      </c>
      <c r="AI79" s="115"/>
      <c r="AJ79" s="115"/>
    </row>
    <row r="80">
      <c r="A80" s="108">
        <v>94</v>
      </c>
      <c r="B80" s="113" t="str">
        <f>VLOOKUP($A80,Сотрудники!$A$3:$L$1202,2,0)</f>
        <v xml:space="preserve">Русев Дмитрий</v>
      </c>
      <c r="C80" s="113" t="str">
        <f>VLOOKUP($A80,Сотрудники!$A$3:$L$1202,8,0)</f>
        <v>Москва</v>
      </c>
      <c r="D80" s="115" t="str">
        <f t="shared" si="257"/>
        <v/>
      </c>
      <c r="E80" s="115" t="str">
        <f t="shared" si="257"/>
        <v/>
      </c>
      <c r="F80" s="115" t="str">
        <f t="shared" si="257"/>
        <v/>
      </c>
      <c r="G80" s="115" t="str">
        <f t="shared" si="257"/>
        <v/>
      </c>
      <c r="H80" s="133" t="str">
        <f t="shared" si="257"/>
        <v/>
      </c>
      <c r="I80" s="133" t="str">
        <f t="shared" si="257"/>
        <v/>
      </c>
      <c r="J80" s="115" t="str">
        <f t="shared" ref="J80:AG86" si="259">IF(ISBLANK(J167),"",IF(J167=0,"Выходной",IF(J167&lt;&gt;0,"Работал","")))</f>
        <v/>
      </c>
      <c r="K80" s="115" t="str">
        <f t="shared" si="259"/>
        <v/>
      </c>
      <c r="L80" s="115" t="str">
        <f t="shared" si="259"/>
        <v/>
      </c>
      <c r="M80" s="115" t="str">
        <f t="shared" si="259"/>
        <v/>
      </c>
      <c r="N80" s="115" t="str">
        <f t="shared" si="259"/>
        <v/>
      </c>
      <c r="O80" s="133" t="str">
        <f t="shared" si="259"/>
        <v/>
      </c>
      <c r="P80" s="133" t="str">
        <f t="shared" si="259"/>
        <v/>
      </c>
      <c r="Q80" s="115" t="str">
        <f t="shared" si="259"/>
        <v/>
      </c>
      <c r="R80" s="115" t="str">
        <f t="shared" si="259"/>
        <v/>
      </c>
      <c r="S80" s="115" t="str">
        <f t="shared" si="259"/>
        <v/>
      </c>
      <c r="T80" s="115" t="str">
        <f t="shared" si="259"/>
        <v/>
      </c>
      <c r="U80" s="115" t="str">
        <f t="shared" si="259"/>
        <v/>
      </c>
      <c r="V80" s="133" t="str">
        <f t="shared" si="259"/>
        <v/>
      </c>
      <c r="W80" s="133" t="str">
        <f t="shared" si="259"/>
        <v/>
      </c>
      <c r="X80" s="115" t="str">
        <f t="shared" si="259"/>
        <v/>
      </c>
      <c r="Y80" s="115" t="str">
        <f t="shared" si="259"/>
        <v/>
      </c>
      <c r="Z80" s="115" t="str">
        <f t="shared" si="259"/>
        <v/>
      </c>
      <c r="AA80" s="115" t="str">
        <f t="shared" si="259"/>
        <v/>
      </c>
      <c r="AB80" s="115" t="str">
        <f t="shared" si="259"/>
        <v/>
      </c>
      <c r="AC80" s="133" t="str">
        <f t="shared" si="259"/>
        <v/>
      </c>
      <c r="AD80" s="133" t="str">
        <f t="shared" si="259"/>
        <v/>
      </c>
      <c r="AE80" s="115" t="str">
        <f t="shared" si="259"/>
        <v/>
      </c>
      <c r="AF80" s="115" t="str">
        <f t="shared" si="259"/>
        <v/>
      </c>
      <c r="AG80" s="115" t="str">
        <f t="shared" si="259"/>
        <v/>
      </c>
      <c r="AH80" s="115" t="str">
        <f t="shared" si="258"/>
        <v/>
      </c>
      <c r="AI80" s="115"/>
      <c r="AJ80" s="115"/>
    </row>
    <row r="81">
      <c r="A81" s="108">
        <v>95</v>
      </c>
      <c r="B81" s="113" t="str">
        <f>VLOOKUP($A81,Сотрудники!$A$3:$L$1202,2,0)</f>
        <v xml:space="preserve">Шутов Максим</v>
      </c>
      <c r="C81" s="113" t="str">
        <f>VLOOKUP($A81,Сотрудники!$A$3:$L$1202,8,0)</f>
        <v>Москва</v>
      </c>
      <c r="D81" s="115" t="str">
        <f t="shared" ref="D81:W86" si="260">IF(ISBLANK(D168),"",IF(D168=0,"Выходной",IF(D168&lt;&gt;0,"Работал","")))</f>
        <v/>
      </c>
      <c r="E81" s="115" t="str">
        <f t="shared" si="260"/>
        <v/>
      </c>
      <c r="F81" s="115" t="str">
        <f t="shared" si="260"/>
        <v/>
      </c>
      <c r="G81" s="115" t="str">
        <f t="shared" si="260"/>
        <v/>
      </c>
      <c r="H81" s="133" t="str">
        <f t="shared" si="260"/>
        <v/>
      </c>
      <c r="I81" s="133" t="str">
        <f t="shared" si="260"/>
        <v/>
      </c>
      <c r="J81" s="115" t="str">
        <f t="shared" si="260"/>
        <v/>
      </c>
      <c r="K81" s="115" t="str">
        <f t="shared" si="260"/>
        <v/>
      </c>
      <c r="L81" s="115" t="str">
        <f t="shared" si="260"/>
        <v/>
      </c>
      <c r="M81" s="115" t="str">
        <f t="shared" si="260"/>
        <v/>
      </c>
      <c r="N81" s="115" t="str">
        <f t="shared" si="260"/>
        <v/>
      </c>
      <c r="O81" s="133" t="str">
        <f t="shared" si="260"/>
        <v/>
      </c>
      <c r="P81" s="133" t="str">
        <f t="shared" si="260"/>
        <v/>
      </c>
      <c r="Q81" s="115" t="str">
        <f t="shared" si="260"/>
        <v/>
      </c>
      <c r="R81" s="115" t="str">
        <f t="shared" si="260"/>
        <v/>
      </c>
      <c r="S81" s="115" t="str">
        <f t="shared" si="260"/>
        <v/>
      </c>
      <c r="T81" s="115" t="str">
        <f t="shared" si="260"/>
        <v/>
      </c>
      <c r="U81" s="115" t="str">
        <f t="shared" si="260"/>
        <v/>
      </c>
      <c r="V81" s="133" t="str">
        <f t="shared" si="260"/>
        <v/>
      </c>
      <c r="W81" s="133" t="str">
        <f t="shared" si="260"/>
        <v/>
      </c>
      <c r="X81" s="115" t="str">
        <f t="shared" si="259"/>
        <v/>
      </c>
      <c r="Y81" s="115" t="str">
        <f t="shared" si="259"/>
        <v/>
      </c>
      <c r="Z81" s="115" t="str">
        <f t="shared" si="259"/>
        <v/>
      </c>
      <c r="AA81" s="115" t="str">
        <f t="shared" si="259"/>
        <v/>
      </c>
      <c r="AB81" s="115" t="str">
        <f t="shared" si="259"/>
        <v/>
      </c>
      <c r="AC81" s="133" t="str">
        <f t="shared" si="259"/>
        <v/>
      </c>
      <c r="AD81" s="133" t="str">
        <f t="shared" si="259"/>
        <v/>
      </c>
      <c r="AE81" s="115" t="str">
        <f t="shared" si="259"/>
        <v/>
      </c>
      <c r="AF81" s="115" t="str">
        <f t="shared" si="259"/>
        <v/>
      </c>
      <c r="AG81" s="115" t="str">
        <f t="shared" si="259"/>
        <v/>
      </c>
      <c r="AH81" s="115" t="str">
        <f t="shared" si="258"/>
        <v/>
      </c>
      <c r="AI81" s="115"/>
      <c r="AJ81" s="115"/>
    </row>
    <row r="82">
      <c r="A82" s="108">
        <v>96</v>
      </c>
      <c r="B82" s="113" t="str">
        <f>VLOOKUP($A82,Сотрудники!$A$3:$L$1202,2,0)</f>
        <v xml:space="preserve">Мелёхин Александр</v>
      </c>
      <c r="C82" s="113" t="str">
        <f>VLOOKUP($A82,Сотрудники!$A$3:$L$1202,8,0)</f>
        <v>Москва</v>
      </c>
      <c r="D82" s="115" t="str">
        <f t="shared" si="260"/>
        <v/>
      </c>
      <c r="E82" s="115" t="str">
        <f t="shared" si="260"/>
        <v/>
      </c>
      <c r="F82" s="115" t="str">
        <f t="shared" si="260"/>
        <v/>
      </c>
      <c r="G82" s="115" t="str">
        <f t="shared" si="260"/>
        <v/>
      </c>
      <c r="H82" s="133" t="str">
        <f t="shared" si="260"/>
        <v/>
      </c>
      <c r="I82" s="133" t="str">
        <f t="shared" si="260"/>
        <v/>
      </c>
      <c r="J82" s="115" t="str">
        <f t="shared" si="260"/>
        <v/>
      </c>
      <c r="K82" s="115" t="str">
        <f t="shared" si="260"/>
        <v/>
      </c>
      <c r="L82" s="115" t="str">
        <f t="shared" si="260"/>
        <v/>
      </c>
      <c r="M82" s="115" t="str">
        <f t="shared" si="260"/>
        <v/>
      </c>
      <c r="N82" s="115" t="str">
        <f t="shared" si="260"/>
        <v/>
      </c>
      <c r="O82" s="133" t="str">
        <f t="shared" si="260"/>
        <v/>
      </c>
      <c r="P82" s="133" t="str">
        <f t="shared" si="260"/>
        <v/>
      </c>
      <c r="Q82" s="115" t="str">
        <f t="shared" si="260"/>
        <v/>
      </c>
      <c r="R82" s="115" t="str">
        <f t="shared" si="260"/>
        <v/>
      </c>
      <c r="S82" s="115" t="str">
        <f t="shared" si="260"/>
        <v/>
      </c>
      <c r="T82" s="115" t="str">
        <f t="shared" si="260"/>
        <v/>
      </c>
      <c r="U82" s="115" t="str">
        <f t="shared" si="260"/>
        <v/>
      </c>
      <c r="V82" s="133" t="str">
        <f t="shared" si="260"/>
        <v/>
      </c>
      <c r="W82" s="133" t="str">
        <f t="shared" si="260"/>
        <v/>
      </c>
      <c r="X82" s="115" t="str">
        <f t="shared" si="259"/>
        <v/>
      </c>
      <c r="Y82" s="115" t="str">
        <f t="shared" si="259"/>
        <v/>
      </c>
      <c r="Z82" s="115" t="str">
        <f t="shared" si="259"/>
        <v/>
      </c>
      <c r="AA82" s="115" t="str">
        <f t="shared" si="259"/>
        <v/>
      </c>
      <c r="AB82" s="115" t="str">
        <f t="shared" si="259"/>
        <v/>
      </c>
      <c r="AC82" s="133" t="str">
        <f t="shared" si="259"/>
        <v/>
      </c>
      <c r="AD82" s="133" t="str">
        <f t="shared" si="259"/>
        <v/>
      </c>
      <c r="AE82" s="115" t="str">
        <f t="shared" si="259"/>
        <v/>
      </c>
      <c r="AF82" s="115" t="str">
        <f t="shared" si="259"/>
        <v/>
      </c>
      <c r="AG82" s="115" t="str">
        <f t="shared" si="259"/>
        <v/>
      </c>
      <c r="AH82" s="115" t="str">
        <f t="shared" si="258"/>
        <v/>
      </c>
      <c r="AI82" s="115"/>
      <c r="AJ82" s="115"/>
    </row>
    <row r="83">
      <c r="A83" s="108">
        <v>97</v>
      </c>
      <c r="B83" s="113" t="str">
        <f>VLOOKUP($A83,Сотрудники!$A$3:$L$1202,2,0)</f>
        <v xml:space="preserve">Карев Андрей</v>
      </c>
      <c r="C83" s="113" t="str">
        <f>VLOOKUP($A83,Сотрудники!$A$3:$L$1202,8,0)</f>
        <v>СПБ</v>
      </c>
      <c r="D83" s="115" t="str">
        <f t="shared" si="260"/>
        <v/>
      </c>
      <c r="E83" s="115" t="str">
        <f t="shared" si="260"/>
        <v/>
      </c>
      <c r="F83" s="115" t="str">
        <f t="shared" si="260"/>
        <v/>
      </c>
      <c r="G83" s="115" t="str">
        <f t="shared" si="260"/>
        <v/>
      </c>
      <c r="H83" s="133" t="str">
        <f t="shared" si="260"/>
        <v/>
      </c>
      <c r="I83" s="133" t="str">
        <f t="shared" si="260"/>
        <v/>
      </c>
      <c r="J83" s="115" t="str">
        <f t="shared" si="260"/>
        <v/>
      </c>
      <c r="K83" s="115" t="str">
        <f t="shared" si="260"/>
        <v/>
      </c>
      <c r="L83" s="115" t="str">
        <f t="shared" si="260"/>
        <v/>
      </c>
      <c r="M83" s="115" t="str">
        <f t="shared" si="260"/>
        <v/>
      </c>
      <c r="N83" s="115" t="str">
        <f t="shared" si="260"/>
        <v/>
      </c>
      <c r="O83" s="133" t="str">
        <f t="shared" si="260"/>
        <v/>
      </c>
      <c r="P83" s="133" t="str">
        <f t="shared" si="260"/>
        <v/>
      </c>
      <c r="Q83" s="115" t="str">
        <f t="shared" si="260"/>
        <v/>
      </c>
      <c r="R83" s="115" t="str">
        <f t="shared" si="260"/>
        <v/>
      </c>
      <c r="S83" s="115" t="str">
        <f t="shared" si="260"/>
        <v/>
      </c>
      <c r="T83" s="115" t="str">
        <f t="shared" si="260"/>
        <v/>
      </c>
      <c r="U83" s="115" t="str">
        <f t="shared" si="260"/>
        <v/>
      </c>
      <c r="V83" s="133" t="str">
        <f t="shared" si="260"/>
        <v/>
      </c>
      <c r="W83" s="133" t="str">
        <f t="shared" si="260"/>
        <v/>
      </c>
      <c r="X83" s="115" t="str">
        <f t="shared" si="259"/>
        <v/>
      </c>
      <c r="Y83" s="115" t="str">
        <f t="shared" si="259"/>
        <v/>
      </c>
      <c r="Z83" s="115" t="str">
        <f t="shared" si="259"/>
        <v/>
      </c>
      <c r="AA83" s="115" t="str">
        <f t="shared" si="259"/>
        <v/>
      </c>
      <c r="AB83" s="115" t="str">
        <f t="shared" si="259"/>
        <v/>
      </c>
      <c r="AC83" s="133" t="str">
        <f t="shared" si="259"/>
        <v/>
      </c>
      <c r="AD83" s="133" t="str">
        <f t="shared" si="259"/>
        <v/>
      </c>
      <c r="AE83" s="115" t="str">
        <f t="shared" si="259"/>
        <v/>
      </c>
      <c r="AF83" s="115" t="str">
        <f t="shared" si="259"/>
        <v/>
      </c>
      <c r="AG83" s="115" t="str">
        <f t="shared" si="259"/>
        <v/>
      </c>
      <c r="AH83" s="115" t="str">
        <f t="shared" si="258"/>
        <v/>
      </c>
      <c r="AI83" s="115"/>
      <c r="AJ83" s="115"/>
    </row>
    <row r="84">
      <c r="A84" s="108">
        <v>98</v>
      </c>
      <c r="B84" s="113" t="str">
        <f>VLOOKUP($A84,Сотрудники!$A$3:$L$1202,2,0)</f>
        <v xml:space="preserve">Новикова Анастасия</v>
      </c>
      <c r="C84" s="113" t="str">
        <f>VLOOKUP($A84,Сотрудники!$A$3:$L$1202,8,0)</f>
        <v>Москва</v>
      </c>
      <c r="D84" s="115" t="str">
        <f t="shared" si="260"/>
        <v/>
      </c>
      <c r="E84" s="115" t="str">
        <f t="shared" si="260"/>
        <v/>
      </c>
      <c r="F84" s="115" t="str">
        <f t="shared" si="260"/>
        <v/>
      </c>
      <c r="G84" s="115" t="str">
        <f t="shared" si="260"/>
        <v/>
      </c>
      <c r="H84" s="133" t="str">
        <f t="shared" si="260"/>
        <v/>
      </c>
      <c r="I84" s="133" t="str">
        <f t="shared" si="260"/>
        <v/>
      </c>
      <c r="J84" s="115" t="str">
        <f t="shared" si="260"/>
        <v/>
      </c>
      <c r="K84" s="115" t="str">
        <f t="shared" si="260"/>
        <v/>
      </c>
      <c r="L84" s="115" t="str">
        <f t="shared" si="260"/>
        <v/>
      </c>
      <c r="M84" s="115" t="str">
        <f t="shared" si="260"/>
        <v/>
      </c>
      <c r="N84" s="115" t="str">
        <f t="shared" si="260"/>
        <v/>
      </c>
      <c r="O84" s="133" t="str">
        <f t="shared" si="260"/>
        <v/>
      </c>
      <c r="P84" s="133" t="str">
        <f t="shared" si="260"/>
        <v/>
      </c>
      <c r="Q84" s="115" t="str">
        <f t="shared" si="260"/>
        <v/>
      </c>
      <c r="R84" s="115" t="str">
        <f t="shared" si="260"/>
        <v/>
      </c>
      <c r="S84" s="115" t="str">
        <f t="shared" si="260"/>
        <v/>
      </c>
      <c r="T84" s="115" t="str">
        <f t="shared" si="260"/>
        <v/>
      </c>
      <c r="U84" s="115" t="str">
        <f t="shared" si="260"/>
        <v/>
      </c>
      <c r="V84" s="133" t="str">
        <f t="shared" si="260"/>
        <v/>
      </c>
      <c r="W84" s="133" t="str">
        <f t="shared" si="260"/>
        <v/>
      </c>
      <c r="X84" s="115" t="str">
        <f t="shared" si="259"/>
        <v/>
      </c>
      <c r="Y84" s="115" t="str">
        <f t="shared" si="259"/>
        <v/>
      </c>
      <c r="Z84" s="115" t="str">
        <f t="shared" si="259"/>
        <v/>
      </c>
      <c r="AA84" s="115" t="str">
        <f t="shared" si="259"/>
        <v/>
      </c>
      <c r="AB84" s="115" t="str">
        <f t="shared" si="259"/>
        <v/>
      </c>
      <c r="AC84" s="133" t="str">
        <f t="shared" si="259"/>
        <v/>
      </c>
      <c r="AD84" s="133" t="str">
        <f t="shared" si="259"/>
        <v/>
      </c>
      <c r="AE84" s="115" t="str">
        <f t="shared" si="259"/>
        <v/>
      </c>
      <c r="AF84" s="115" t="str">
        <f t="shared" si="259"/>
        <v/>
      </c>
      <c r="AG84" s="115" t="str">
        <f t="shared" si="259"/>
        <v/>
      </c>
      <c r="AH84" s="115" t="str">
        <f t="shared" si="258"/>
        <v/>
      </c>
      <c r="AI84" s="115"/>
      <c r="AJ84" s="115"/>
    </row>
    <row r="85">
      <c r="A85" s="108">
        <v>99</v>
      </c>
      <c r="B85" s="113" t="str">
        <f>VLOOKUP($A85,Сотрудники!$A$3:$L$1202,2,0)</f>
        <v xml:space="preserve">Борисова Елизавета</v>
      </c>
      <c r="C85" s="113" t="str">
        <f>VLOOKUP($A85,Сотрудники!$A$3:$L$1202,8,0)</f>
        <v>Екатеринбург</v>
      </c>
      <c r="D85" s="115" t="str">
        <f t="shared" si="260"/>
        <v/>
      </c>
      <c r="E85" s="115" t="str">
        <f t="shared" si="260"/>
        <v/>
      </c>
      <c r="F85" s="115" t="str">
        <f t="shared" si="260"/>
        <v/>
      </c>
      <c r="G85" s="115" t="str">
        <f t="shared" si="260"/>
        <v/>
      </c>
      <c r="H85" s="133" t="str">
        <f t="shared" si="260"/>
        <v/>
      </c>
      <c r="I85" s="133" t="str">
        <f t="shared" si="260"/>
        <v/>
      </c>
      <c r="J85" s="115" t="str">
        <f t="shared" si="260"/>
        <v/>
      </c>
      <c r="K85" s="115" t="str">
        <f t="shared" si="260"/>
        <v/>
      </c>
      <c r="L85" s="115" t="str">
        <f t="shared" si="260"/>
        <v/>
      </c>
      <c r="M85" s="115" t="str">
        <f t="shared" si="260"/>
        <v/>
      </c>
      <c r="N85" s="115" t="str">
        <f t="shared" si="260"/>
        <v/>
      </c>
      <c r="O85" s="133" t="str">
        <f t="shared" si="260"/>
        <v/>
      </c>
      <c r="P85" s="133" t="str">
        <f t="shared" si="260"/>
        <v/>
      </c>
      <c r="Q85" s="115" t="str">
        <f t="shared" si="260"/>
        <v/>
      </c>
      <c r="R85" s="115" t="str">
        <f t="shared" si="260"/>
        <v/>
      </c>
      <c r="S85" s="115" t="str">
        <f t="shared" si="260"/>
        <v/>
      </c>
      <c r="T85" s="115" t="str">
        <f t="shared" si="260"/>
        <v/>
      </c>
      <c r="U85" s="115" t="str">
        <f t="shared" si="260"/>
        <v/>
      </c>
      <c r="V85" s="133" t="str">
        <f t="shared" si="260"/>
        <v/>
      </c>
      <c r="W85" s="133" t="str">
        <f t="shared" si="260"/>
        <v/>
      </c>
      <c r="X85" s="115" t="str">
        <f t="shared" si="259"/>
        <v/>
      </c>
      <c r="Y85" s="115" t="str">
        <f t="shared" si="259"/>
        <v/>
      </c>
      <c r="Z85" s="115" t="str">
        <f t="shared" si="259"/>
        <v/>
      </c>
      <c r="AA85" s="115" t="str">
        <f t="shared" si="259"/>
        <v/>
      </c>
      <c r="AB85" s="115" t="str">
        <f t="shared" si="259"/>
        <v/>
      </c>
      <c r="AC85" s="133" t="str">
        <f t="shared" si="259"/>
        <v/>
      </c>
      <c r="AD85" s="133" t="str">
        <f t="shared" si="259"/>
        <v/>
      </c>
      <c r="AE85" s="115" t="str">
        <f t="shared" si="259"/>
        <v/>
      </c>
      <c r="AF85" s="115" t="str">
        <f t="shared" si="259"/>
        <v/>
      </c>
      <c r="AG85" s="115" t="str">
        <f t="shared" si="259"/>
        <v/>
      </c>
      <c r="AH85" s="115" t="str">
        <f t="shared" si="258"/>
        <v/>
      </c>
      <c r="AI85" s="115"/>
      <c r="AJ85" s="115"/>
    </row>
    <row r="86">
      <c r="A86" s="108">
        <v>100</v>
      </c>
      <c r="B86" s="113" t="str">
        <f>VLOOKUP($A86,Сотрудники!$A$3:$L$1202,2,0)</f>
        <v xml:space="preserve">Любкина Анна</v>
      </c>
      <c r="C86" s="113" t="str">
        <f>VLOOKUP($A86,Сотрудники!$A$3:$L$1202,8,0)</f>
        <v>Москва</v>
      </c>
      <c r="D86" s="115" t="str">
        <f t="shared" si="260"/>
        <v/>
      </c>
      <c r="E86" s="115" t="str">
        <f t="shared" si="260"/>
        <v/>
      </c>
      <c r="F86" s="115" t="str">
        <f t="shared" si="260"/>
        <v/>
      </c>
      <c r="G86" s="115" t="str">
        <f t="shared" si="260"/>
        <v/>
      </c>
      <c r="H86" s="133" t="str">
        <f t="shared" si="260"/>
        <v/>
      </c>
      <c r="I86" s="133" t="str">
        <f t="shared" si="260"/>
        <v/>
      </c>
      <c r="J86" s="115" t="str">
        <f t="shared" si="260"/>
        <v/>
      </c>
      <c r="K86" s="115" t="str">
        <f t="shared" si="260"/>
        <v/>
      </c>
      <c r="L86" s="115" t="str">
        <f t="shared" si="260"/>
        <v/>
      </c>
      <c r="M86" s="115" t="str">
        <f t="shared" si="260"/>
        <v/>
      </c>
      <c r="N86" s="115" t="str">
        <f t="shared" si="260"/>
        <v/>
      </c>
      <c r="O86" s="133" t="str">
        <f t="shared" si="260"/>
        <v/>
      </c>
      <c r="P86" s="133" t="str">
        <f t="shared" si="260"/>
        <v/>
      </c>
      <c r="Q86" s="115" t="str">
        <f t="shared" si="260"/>
        <v/>
      </c>
      <c r="R86" s="115" t="str">
        <f t="shared" si="260"/>
        <v/>
      </c>
      <c r="S86" s="115" t="str">
        <f t="shared" si="260"/>
        <v/>
      </c>
      <c r="T86" s="115" t="str">
        <f t="shared" si="260"/>
        <v/>
      </c>
      <c r="U86" s="115" t="str">
        <f t="shared" si="260"/>
        <v/>
      </c>
      <c r="V86" s="133" t="str">
        <f t="shared" si="260"/>
        <v/>
      </c>
      <c r="W86" s="133" t="str">
        <f t="shared" si="260"/>
        <v/>
      </c>
      <c r="X86" s="115" t="str">
        <f t="shared" si="259"/>
        <v/>
      </c>
      <c r="Y86" s="115" t="str">
        <f t="shared" si="259"/>
        <v/>
      </c>
      <c r="Z86" s="115" t="str">
        <f t="shared" si="259"/>
        <v/>
      </c>
      <c r="AA86" s="115" t="str">
        <f t="shared" si="259"/>
        <v/>
      </c>
      <c r="AB86" s="115" t="str">
        <f t="shared" si="259"/>
        <v/>
      </c>
      <c r="AC86" s="133" t="str">
        <f t="shared" si="259"/>
        <v/>
      </c>
      <c r="AD86" s="133" t="str">
        <f t="shared" si="259"/>
        <v/>
      </c>
      <c r="AE86" s="115" t="str">
        <f t="shared" si="259"/>
        <v/>
      </c>
      <c r="AF86" s="115" t="str">
        <f t="shared" si="259"/>
        <v/>
      </c>
      <c r="AG86" s="115" t="str">
        <f t="shared" si="259"/>
        <v/>
      </c>
      <c r="AH86" s="115" t="str">
        <f t="shared" si="258"/>
        <v/>
      </c>
      <c r="AI86" s="115"/>
      <c r="AJ86" s="115"/>
    </row>
    <row r="87">
      <c r="B87" s="116" t="s">
        <v>644</v>
      </c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</row>
    <row r="88">
      <c r="B88" s="117" t="s">
        <v>645</v>
      </c>
      <c r="C88" s="117" t="s">
        <v>646</v>
      </c>
      <c r="D88" s="116" t="s">
        <v>647</v>
      </c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</row>
    <row r="89">
      <c r="B89" s="116"/>
      <c r="C89" s="118" t="s">
        <v>643</v>
      </c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16" t="s">
        <v>648</v>
      </c>
    </row>
    <row r="90">
      <c r="A90" s="113">
        <v>1</v>
      </c>
      <c r="B90" s="113" t="str">
        <f>VLOOKUP($A90,Сотрудники!$A$3:$L$1202,2,0)</f>
        <v xml:space="preserve">Кузьмин Антон</v>
      </c>
      <c r="C90" s="113" t="str">
        <f>VLOOKUP($A90,Сотрудники!$A$3:$L$1202,8,0)</f>
        <v>Москва</v>
      </c>
      <c r="D90" s="115"/>
      <c r="E90" s="115"/>
      <c r="F90" s="115"/>
      <c r="G90" s="115"/>
      <c r="H90" s="133"/>
      <c r="I90" s="133"/>
      <c r="J90" s="115"/>
      <c r="K90" s="115"/>
      <c r="L90" s="115"/>
      <c r="M90" s="115"/>
      <c r="N90" s="115"/>
      <c r="O90" s="133"/>
      <c r="P90" s="133"/>
      <c r="Q90" s="115"/>
      <c r="R90" s="115"/>
      <c r="S90" s="115"/>
      <c r="T90" s="115"/>
      <c r="U90" s="115"/>
      <c r="V90" s="133"/>
      <c r="W90" s="133"/>
      <c r="X90" s="115"/>
      <c r="Y90" s="115"/>
      <c r="Z90" s="115"/>
      <c r="AA90" s="115"/>
      <c r="AB90" s="115"/>
      <c r="AC90" s="133"/>
      <c r="AD90" s="133"/>
      <c r="AE90" s="115"/>
      <c r="AF90" s="115"/>
      <c r="AG90" s="115"/>
      <c r="AH90" s="115"/>
      <c r="AI90" s="115"/>
      <c r="AJ90" s="115"/>
      <c r="AK90" s="116">
        <f t="shared" ref="AK90:AK153" si="261">SUM(D90:AJ90)</f>
        <v>0</v>
      </c>
    </row>
    <row r="91">
      <c r="A91" s="113">
        <v>2</v>
      </c>
      <c r="B91" s="113" t="str">
        <f>VLOOKUP($A91,Сотрудники!$A$3:$L$1202,2,0)</f>
        <v xml:space="preserve">Крейнделин Борис </v>
      </c>
      <c r="C91" s="113" t="str">
        <f>VLOOKUP($A91,Сотрудники!$A$3:$L$1202,8,0)</f>
        <v>Москва</v>
      </c>
      <c r="D91" s="115"/>
      <c r="E91" s="115"/>
      <c r="F91" s="115"/>
      <c r="G91" s="115"/>
      <c r="H91" s="133"/>
      <c r="I91" s="133"/>
      <c r="J91" s="115"/>
      <c r="K91" s="115"/>
      <c r="L91" s="115"/>
      <c r="M91" s="115"/>
      <c r="N91" s="115"/>
      <c r="O91" s="133"/>
      <c r="P91" s="133"/>
      <c r="Q91" s="115"/>
      <c r="R91" s="115"/>
      <c r="S91" s="115"/>
      <c r="T91" s="115"/>
      <c r="U91" s="115"/>
      <c r="V91" s="133"/>
      <c r="W91" s="133"/>
      <c r="X91" s="115"/>
      <c r="Y91" s="115"/>
      <c r="Z91" s="115"/>
      <c r="AA91" s="115"/>
      <c r="AB91" s="115"/>
      <c r="AC91" s="133"/>
      <c r="AD91" s="133"/>
      <c r="AE91" s="115"/>
      <c r="AF91" s="115"/>
      <c r="AG91" s="115"/>
      <c r="AH91" s="115"/>
      <c r="AI91" s="115"/>
      <c r="AJ91" s="115"/>
      <c r="AK91" s="116">
        <f t="shared" si="261"/>
        <v>0</v>
      </c>
    </row>
    <row r="92">
      <c r="A92" s="113">
        <v>3</v>
      </c>
      <c r="B92" s="113" t="str">
        <f>VLOOKUP($A92,Сотрудники!$A$3:$L$1202,2,0)</f>
        <v xml:space="preserve">Асеев Феофан</v>
      </c>
      <c r="C92" s="113" t="str">
        <f>VLOOKUP($A92,Сотрудники!$A$3:$L$1202,8,0)</f>
        <v>Москва</v>
      </c>
      <c r="D92" s="115"/>
      <c r="E92" s="115"/>
      <c r="F92" s="115"/>
      <c r="G92" s="115"/>
      <c r="H92" s="133"/>
      <c r="I92" s="133"/>
      <c r="J92" s="115"/>
      <c r="K92" s="115"/>
      <c r="L92" s="115"/>
      <c r="M92" s="115"/>
      <c r="N92" s="115"/>
      <c r="O92" s="133"/>
      <c r="P92" s="133"/>
      <c r="Q92" s="115"/>
      <c r="R92" s="115"/>
      <c r="S92" s="115"/>
      <c r="T92" s="115"/>
      <c r="U92" s="115"/>
      <c r="V92" s="133"/>
      <c r="W92" s="133"/>
      <c r="X92" s="115"/>
      <c r="Y92" s="115"/>
      <c r="Z92" s="115"/>
      <c r="AA92" s="115"/>
      <c r="AB92" s="115"/>
      <c r="AC92" s="133"/>
      <c r="AD92" s="133"/>
      <c r="AE92" s="115"/>
      <c r="AF92" s="115"/>
      <c r="AG92" s="115"/>
      <c r="AH92" s="115"/>
      <c r="AI92" s="115"/>
      <c r="AJ92" s="115"/>
      <c r="AK92" s="116">
        <f t="shared" si="261"/>
        <v>0</v>
      </c>
    </row>
    <row r="93">
      <c r="A93" s="108">
        <v>5</v>
      </c>
      <c r="B93" s="113" t="str">
        <f>VLOOKUP($A93,Сотрудники!$A$3:$L$1202,2,0)</f>
        <v xml:space="preserve">Яковлев Дмитрий</v>
      </c>
      <c r="C93" s="113" t="str">
        <f>VLOOKUP($A93,Сотрудники!$A$3:$L$1202,8,0)</f>
        <v>Москва</v>
      </c>
      <c r="D93" s="115"/>
      <c r="E93" s="115"/>
      <c r="F93" s="115"/>
      <c r="G93" s="115"/>
      <c r="H93" s="133"/>
      <c r="I93" s="133"/>
      <c r="J93" s="115"/>
      <c r="K93" s="115"/>
      <c r="L93" s="115"/>
      <c r="M93" s="115"/>
      <c r="N93" s="115"/>
      <c r="O93" s="133"/>
      <c r="P93" s="133"/>
      <c r="Q93" s="115"/>
      <c r="R93" s="115"/>
      <c r="S93" s="115"/>
      <c r="T93" s="115"/>
      <c r="U93" s="115"/>
      <c r="V93" s="133"/>
      <c r="W93" s="133"/>
      <c r="X93" s="115"/>
      <c r="Y93" s="115"/>
      <c r="Z93" s="115"/>
      <c r="AA93" s="115"/>
      <c r="AB93" s="115"/>
      <c r="AC93" s="133"/>
      <c r="AD93" s="133"/>
      <c r="AE93" s="115"/>
      <c r="AF93" s="115"/>
      <c r="AG93" s="115"/>
      <c r="AH93" s="115"/>
      <c r="AI93" s="115"/>
      <c r="AJ93" s="115"/>
      <c r="AK93" s="116">
        <f t="shared" si="261"/>
        <v>0</v>
      </c>
    </row>
    <row r="94">
      <c r="A94" s="108">
        <v>8</v>
      </c>
      <c r="B94" s="113" t="str">
        <f>VLOOKUP($A94,Сотрудники!$A$3:$L$1202,2,0)</f>
        <v xml:space="preserve">Хохлова Крестина</v>
      </c>
      <c r="C94" s="113" t="str">
        <f>VLOOKUP($A94,Сотрудники!$A$3:$L$1202,8,0)</f>
        <v>Москва</v>
      </c>
      <c r="D94" s="115"/>
      <c r="E94" s="115"/>
      <c r="F94" s="115"/>
      <c r="G94" s="115"/>
      <c r="H94" s="133"/>
      <c r="I94" s="133"/>
      <c r="J94" s="115"/>
      <c r="K94" s="115"/>
      <c r="L94" s="115"/>
      <c r="M94" s="115"/>
      <c r="N94" s="115"/>
      <c r="O94" s="133"/>
      <c r="P94" s="133"/>
      <c r="Q94" s="115"/>
      <c r="R94" s="115"/>
      <c r="S94" s="115"/>
      <c r="T94" s="115"/>
      <c r="U94" s="115"/>
      <c r="V94" s="133"/>
      <c r="W94" s="133"/>
      <c r="X94" s="115"/>
      <c r="Y94" s="115"/>
      <c r="Z94" s="115"/>
      <c r="AA94" s="115"/>
      <c r="AB94" s="115"/>
      <c r="AC94" s="133"/>
      <c r="AD94" s="133"/>
      <c r="AE94" s="115"/>
      <c r="AF94" s="115"/>
      <c r="AG94" s="115"/>
      <c r="AH94" s="115"/>
      <c r="AI94" s="115"/>
      <c r="AJ94" s="115"/>
      <c r="AK94" s="116">
        <f t="shared" si="261"/>
        <v>0</v>
      </c>
    </row>
    <row r="95">
      <c r="A95" s="108">
        <v>9</v>
      </c>
      <c r="B95" s="113" t="str">
        <f>VLOOKUP($A95,Сотрудники!$A$3:$L$1202,2,0)</f>
        <v xml:space="preserve">Пойш Виталий</v>
      </c>
      <c r="C95" s="113" t="str">
        <f>VLOOKUP($A95,Сотрудники!$A$3:$L$1202,8,0)</f>
        <v>Екатеринбург</v>
      </c>
      <c r="D95" s="115"/>
      <c r="E95" s="115"/>
      <c r="F95" s="115"/>
      <c r="G95" s="115"/>
      <c r="H95" s="133"/>
      <c r="I95" s="133"/>
      <c r="J95" s="115"/>
      <c r="K95" s="115"/>
      <c r="L95" s="115"/>
      <c r="M95" s="115"/>
      <c r="N95" s="115"/>
      <c r="O95" s="133"/>
      <c r="P95" s="133"/>
      <c r="Q95" s="115"/>
      <c r="R95" s="115"/>
      <c r="S95" s="115"/>
      <c r="T95" s="115"/>
      <c r="U95" s="115"/>
      <c r="V95" s="133"/>
      <c r="W95" s="133"/>
      <c r="X95" s="115"/>
      <c r="Y95" s="115"/>
      <c r="Z95" s="115"/>
      <c r="AA95" s="115"/>
      <c r="AB95" s="115"/>
      <c r="AC95" s="133"/>
      <c r="AD95" s="133"/>
      <c r="AE95" s="115"/>
      <c r="AF95" s="115"/>
      <c r="AG95" s="115"/>
      <c r="AH95" s="115"/>
      <c r="AI95" s="113"/>
      <c r="AJ95" s="113"/>
      <c r="AK95" s="116">
        <f t="shared" si="261"/>
        <v>0</v>
      </c>
    </row>
    <row r="96">
      <c r="A96" s="108">
        <v>10</v>
      </c>
      <c r="B96" s="113" t="str">
        <f>VLOOKUP($A96,Сотрудники!$A$3:$L$1202,2,0)</f>
        <v xml:space="preserve">Офицеров Дмитрий</v>
      </c>
      <c r="C96" s="113" t="str">
        <f>VLOOKUP($A96,Сотрудники!$A$3:$L$1202,8,0)</f>
        <v>СПБ</v>
      </c>
      <c r="D96" s="115"/>
      <c r="E96" s="115"/>
      <c r="F96" s="115"/>
      <c r="G96" s="115"/>
      <c r="H96" s="133"/>
      <c r="I96" s="133"/>
      <c r="J96" s="115"/>
      <c r="K96" s="115"/>
      <c r="L96" s="115"/>
      <c r="M96" s="115"/>
      <c r="N96" s="115"/>
      <c r="O96" s="133"/>
      <c r="P96" s="133"/>
      <c r="Q96" s="115"/>
      <c r="R96" s="115"/>
      <c r="S96" s="115"/>
      <c r="T96" s="115"/>
      <c r="U96" s="115"/>
      <c r="V96" s="133"/>
      <c r="W96" s="133"/>
      <c r="X96" s="115"/>
      <c r="Y96" s="115"/>
      <c r="Z96" s="115"/>
      <c r="AA96" s="115"/>
      <c r="AB96" s="115"/>
      <c r="AC96" s="133"/>
      <c r="AD96" s="133"/>
      <c r="AE96" s="115"/>
      <c r="AF96" s="115"/>
      <c r="AG96" s="115"/>
      <c r="AH96" s="115"/>
      <c r="AI96" s="113"/>
      <c r="AJ96" s="113"/>
      <c r="AK96" s="116">
        <f t="shared" si="261"/>
        <v>0</v>
      </c>
    </row>
    <row r="97">
      <c r="A97" s="108">
        <v>11</v>
      </c>
      <c r="B97" s="113" t="str">
        <f>VLOOKUP($A97,Сотрудники!$A$3:$L$1202,2,0)</f>
        <v xml:space="preserve">Муштекенов Тимур</v>
      </c>
      <c r="C97" s="113" t="str">
        <f>VLOOKUP($A97,Сотрудники!$A$3:$L$1202,8,0)</f>
        <v>СПБ</v>
      </c>
      <c r="D97" s="115"/>
      <c r="E97" s="115"/>
      <c r="F97" s="115"/>
      <c r="G97" s="115"/>
      <c r="H97" s="133"/>
      <c r="I97" s="133"/>
      <c r="J97" s="115"/>
      <c r="K97" s="115"/>
      <c r="L97" s="115"/>
      <c r="M97" s="115"/>
      <c r="N97" s="115"/>
      <c r="O97" s="133"/>
      <c r="P97" s="133"/>
      <c r="Q97" s="115"/>
      <c r="R97" s="115"/>
      <c r="S97" s="115"/>
      <c r="T97" s="115"/>
      <c r="U97" s="115"/>
      <c r="V97" s="133"/>
      <c r="W97" s="133"/>
      <c r="X97" s="115"/>
      <c r="Y97" s="115"/>
      <c r="Z97" s="115"/>
      <c r="AA97" s="115"/>
      <c r="AB97" s="115"/>
      <c r="AC97" s="133"/>
      <c r="AD97" s="133"/>
      <c r="AE97" s="115"/>
      <c r="AF97" s="115"/>
      <c r="AG97" s="115"/>
      <c r="AH97" s="115"/>
      <c r="AI97" s="113"/>
      <c r="AJ97" s="113"/>
      <c r="AK97" s="116">
        <f t="shared" si="261"/>
        <v>0</v>
      </c>
    </row>
    <row r="98">
      <c r="A98" s="108">
        <v>13</v>
      </c>
      <c r="B98" s="113" t="str">
        <f>VLOOKUP($A98,Сотрудники!$A$3:$L$1202,2,0)</f>
        <v xml:space="preserve">Богданов Михаил</v>
      </c>
      <c r="C98" s="113" t="str">
        <f>VLOOKUP($A98,Сотрудники!$A$3:$L$1202,8,0)</f>
        <v>СПБ</v>
      </c>
      <c r="D98" s="115"/>
      <c r="E98" s="115"/>
      <c r="F98" s="115"/>
      <c r="G98" s="115"/>
      <c r="H98" s="133"/>
      <c r="I98" s="133"/>
      <c r="J98" s="115"/>
      <c r="K98" s="115"/>
      <c r="L98" s="115"/>
      <c r="M98" s="115"/>
      <c r="N98" s="115"/>
      <c r="O98" s="133"/>
      <c r="P98" s="133"/>
      <c r="Q98" s="115"/>
      <c r="R98" s="115"/>
      <c r="S98" s="115"/>
      <c r="T98" s="115"/>
      <c r="U98" s="115"/>
      <c r="V98" s="133"/>
      <c r="W98" s="133"/>
      <c r="X98" s="115"/>
      <c r="Y98" s="115"/>
      <c r="Z98" s="115"/>
      <c r="AA98" s="115"/>
      <c r="AB98" s="115"/>
      <c r="AC98" s="133"/>
      <c r="AD98" s="133"/>
      <c r="AE98" s="115"/>
      <c r="AF98" s="115"/>
      <c r="AG98" s="115"/>
      <c r="AH98" s="115"/>
      <c r="AI98" s="113"/>
      <c r="AJ98" s="113"/>
      <c r="AK98" s="116">
        <f t="shared" si="261"/>
        <v>0</v>
      </c>
    </row>
    <row r="99">
      <c r="A99" s="108">
        <v>14</v>
      </c>
      <c r="B99" s="113" t="str">
        <f>VLOOKUP($A99,Сотрудники!$A$3:$L$1202,2,0)</f>
        <v xml:space="preserve">Смирнова Екатерина</v>
      </c>
      <c r="C99" s="113" t="str">
        <f>VLOOKUP($A99,Сотрудники!$A$3:$L$1202,8,0)</f>
        <v>Москва</v>
      </c>
      <c r="D99" s="115"/>
      <c r="E99" s="115"/>
      <c r="F99" s="115"/>
      <c r="G99" s="115"/>
      <c r="H99" s="133"/>
      <c r="I99" s="133"/>
      <c r="J99" s="115"/>
      <c r="K99" s="115"/>
      <c r="L99" s="115"/>
      <c r="M99" s="115"/>
      <c r="N99" s="115"/>
      <c r="O99" s="133"/>
      <c r="P99" s="133"/>
      <c r="Q99" s="115"/>
      <c r="R99" s="115"/>
      <c r="S99" s="115"/>
      <c r="T99" s="115"/>
      <c r="U99" s="115"/>
      <c r="V99" s="133"/>
      <c r="W99" s="133"/>
      <c r="X99" s="115"/>
      <c r="Y99" s="115"/>
      <c r="Z99" s="115"/>
      <c r="AA99" s="115"/>
      <c r="AB99" s="115"/>
      <c r="AC99" s="133"/>
      <c r="AD99" s="133"/>
      <c r="AE99" s="115"/>
      <c r="AF99" s="115"/>
      <c r="AG99" s="115"/>
      <c r="AH99" s="115"/>
      <c r="AI99" s="113"/>
      <c r="AJ99" s="113"/>
      <c r="AK99" s="116">
        <f t="shared" si="261"/>
        <v>0</v>
      </c>
    </row>
    <row r="100">
      <c r="A100" s="108">
        <v>15</v>
      </c>
      <c r="B100" s="113" t="str">
        <f>VLOOKUP($A100,Сотрудники!$A$3:$L$1202,2,0)</f>
        <v xml:space="preserve">Герасимова Елизавета</v>
      </c>
      <c r="C100" s="113" t="str">
        <f>VLOOKUP($A100,Сотрудники!$A$3:$L$1202,8,0)</f>
        <v>Москва</v>
      </c>
      <c r="D100" s="115"/>
      <c r="E100" s="115"/>
      <c r="F100" s="115"/>
      <c r="G100" s="115"/>
      <c r="H100" s="133"/>
      <c r="I100" s="133"/>
      <c r="J100" s="115"/>
      <c r="K100" s="115"/>
      <c r="L100" s="115"/>
      <c r="M100" s="115"/>
      <c r="N100" s="115"/>
      <c r="O100" s="133"/>
      <c r="P100" s="133"/>
      <c r="Q100" s="115"/>
      <c r="R100" s="115"/>
      <c r="S100" s="115"/>
      <c r="T100" s="115"/>
      <c r="U100" s="115"/>
      <c r="V100" s="133"/>
      <c r="W100" s="133"/>
      <c r="X100" s="115"/>
      <c r="Y100" s="115"/>
      <c r="Z100" s="115"/>
      <c r="AA100" s="115"/>
      <c r="AB100" s="115"/>
      <c r="AC100" s="133"/>
      <c r="AD100" s="133"/>
      <c r="AE100" s="115"/>
      <c r="AF100" s="115"/>
      <c r="AG100" s="115"/>
      <c r="AH100" s="115"/>
      <c r="AI100" s="113"/>
      <c r="AJ100" s="113"/>
      <c r="AK100" s="116">
        <f t="shared" si="261"/>
        <v>0</v>
      </c>
    </row>
    <row r="101">
      <c r="A101" s="108">
        <v>16</v>
      </c>
      <c r="B101" s="113" t="str">
        <f>VLOOKUP($A101,Сотрудники!$A$3:$L$1202,2,0)</f>
        <v xml:space="preserve">Абдуллаева Анжелика</v>
      </c>
      <c r="C101" s="113" t="str">
        <f>VLOOKUP($A101,Сотрудники!$A$3:$L$1202,8,0)</f>
        <v>Москва</v>
      </c>
      <c r="D101" s="115"/>
      <c r="E101" s="115"/>
      <c r="F101" s="115"/>
      <c r="G101" s="115"/>
      <c r="H101" s="133"/>
      <c r="I101" s="133"/>
      <c r="J101" s="115"/>
      <c r="K101" s="115"/>
      <c r="L101" s="115"/>
      <c r="M101" s="115"/>
      <c r="N101" s="115"/>
      <c r="O101" s="133"/>
      <c r="P101" s="133"/>
      <c r="Q101" s="115"/>
      <c r="R101" s="115"/>
      <c r="S101" s="115"/>
      <c r="T101" s="115"/>
      <c r="U101" s="115"/>
      <c r="V101" s="133"/>
      <c r="W101" s="133"/>
      <c r="X101" s="115"/>
      <c r="Y101" s="115"/>
      <c r="Z101" s="115"/>
      <c r="AA101" s="115"/>
      <c r="AB101" s="115"/>
      <c r="AC101" s="133"/>
      <c r="AD101" s="133"/>
      <c r="AE101" s="115"/>
      <c r="AF101" s="115"/>
      <c r="AG101" s="115"/>
      <c r="AH101" s="115"/>
      <c r="AI101" s="113"/>
      <c r="AJ101" s="113"/>
      <c r="AK101" s="116">
        <f t="shared" si="261"/>
        <v>0</v>
      </c>
    </row>
    <row r="102">
      <c r="A102" s="108">
        <v>17</v>
      </c>
      <c r="B102" s="113" t="str">
        <f>VLOOKUP($A102,Сотрудники!$A$3:$L$1202,2,0)</f>
        <v xml:space="preserve">Наймушин Евгений</v>
      </c>
      <c r="C102" s="113" t="str">
        <f>VLOOKUP($A102,Сотрудники!$A$3:$L$1202,8,0)</f>
        <v>Екатеринбург</v>
      </c>
      <c r="D102" s="115"/>
      <c r="E102" s="115"/>
      <c r="F102" s="115"/>
      <c r="G102" s="115"/>
      <c r="H102" s="133"/>
      <c r="I102" s="133"/>
      <c r="J102" s="115"/>
      <c r="K102" s="115"/>
      <c r="L102" s="115"/>
      <c r="M102" s="115"/>
      <c r="N102" s="115"/>
      <c r="O102" s="133"/>
      <c r="P102" s="133"/>
      <c r="Q102" s="115"/>
      <c r="R102" s="115"/>
      <c r="S102" s="115"/>
      <c r="T102" s="115"/>
      <c r="U102" s="115"/>
      <c r="V102" s="133"/>
      <c r="W102" s="133"/>
      <c r="X102" s="115"/>
      <c r="Y102" s="115"/>
      <c r="Z102" s="115"/>
      <c r="AA102" s="115"/>
      <c r="AB102" s="115"/>
      <c r="AC102" s="133"/>
      <c r="AD102" s="133"/>
      <c r="AE102" s="115"/>
      <c r="AF102" s="115"/>
      <c r="AG102" s="115"/>
      <c r="AH102" s="115"/>
      <c r="AI102" s="113"/>
      <c r="AJ102" s="113"/>
      <c r="AK102" s="116">
        <f t="shared" si="261"/>
        <v>0</v>
      </c>
    </row>
    <row r="103">
      <c r="A103" s="108">
        <v>19</v>
      </c>
      <c r="B103" s="113" t="str">
        <f>VLOOKUP($A103,Сотрудники!$A$3:$L$1202,2,0)</f>
        <v xml:space="preserve">Лопатин Максим</v>
      </c>
      <c r="C103" s="113" t="str">
        <f>VLOOKUP($A103,Сотрудники!$A$3:$L$1202,8,0)</f>
        <v>Москва</v>
      </c>
      <c r="D103" s="115"/>
      <c r="E103" s="115"/>
      <c r="F103" s="115"/>
      <c r="G103" s="115"/>
      <c r="H103" s="133"/>
      <c r="I103" s="133"/>
      <c r="J103" s="115"/>
      <c r="K103" s="115"/>
      <c r="L103" s="115"/>
      <c r="M103" s="115"/>
      <c r="N103" s="115"/>
      <c r="O103" s="133"/>
      <c r="P103" s="133"/>
      <c r="Q103" s="115"/>
      <c r="R103" s="115"/>
      <c r="S103" s="115"/>
      <c r="T103" s="115"/>
      <c r="U103" s="115"/>
      <c r="V103" s="133"/>
      <c r="W103" s="133"/>
      <c r="X103" s="115"/>
      <c r="Y103" s="115"/>
      <c r="Z103" s="115"/>
      <c r="AA103" s="115"/>
      <c r="AB103" s="115"/>
      <c r="AC103" s="133"/>
      <c r="AD103" s="133"/>
      <c r="AE103" s="115"/>
      <c r="AF103" s="115"/>
      <c r="AG103" s="115"/>
      <c r="AH103" s="115"/>
      <c r="AI103" s="113"/>
      <c r="AJ103" s="113"/>
      <c r="AK103" s="116">
        <f t="shared" si="261"/>
        <v>0</v>
      </c>
    </row>
    <row r="104">
      <c r="A104" s="108">
        <v>21</v>
      </c>
      <c r="B104" s="113" t="str">
        <f>VLOOKUP($A104,Сотрудники!$A$3:$L$1202,2,0)</f>
        <v xml:space="preserve">Шимберев Борис</v>
      </c>
      <c r="C104" s="113" t="str">
        <f>VLOOKUP($A104,Сотрудники!$A$3:$L$1202,8,0)</f>
        <v>СПБ</v>
      </c>
      <c r="D104" s="115"/>
      <c r="E104" s="115"/>
      <c r="F104" s="115"/>
      <c r="G104" s="115"/>
      <c r="H104" s="133"/>
      <c r="I104" s="133"/>
      <c r="J104" s="115"/>
      <c r="K104" s="115"/>
      <c r="L104" s="115"/>
      <c r="M104" s="115"/>
      <c r="N104" s="115"/>
      <c r="O104" s="133"/>
      <c r="P104" s="133"/>
      <c r="Q104" s="115"/>
      <c r="R104" s="115"/>
      <c r="S104" s="115"/>
      <c r="T104" s="115"/>
      <c r="U104" s="115"/>
      <c r="V104" s="133"/>
      <c r="W104" s="133"/>
      <c r="X104" s="115"/>
      <c r="Y104" s="115"/>
      <c r="Z104" s="115"/>
      <c r="AA104" s="115"/>
      <c r="AB104" s="115"/>
      <c r="AC104" s="133"/>
      <c r="AD104" s="133"/>
      <c r="AE104" s="115"/>
      <c r="AF104" s="115"/>
      <c r="AG104" s="115"/>
      <c r="AH104" s="115"/>
      <c r="AI104" s="113"/>
      <c r="AJ104" s="113"/>
      <c r="AK104" s="116">
        <f t="shared" si="261"/>
        <v>0</v>
      </c>
    </row>
    <row r="105">
      <c r="A105" s="108">
        <v>22</v>
      </c>
      <c r="B105" s="113" t="str">
        <f>VLOOKUP($A105,Сотрудники!$A$3:$L$1202,2,0)</f>
        <v xml:space="preserve">Виштак Татьяна</v>
      </c>
      <c r="C105" s="113" t="str">
        <f>VLOOKUP($A105,Сотрудники!$A$3:$L$1202,8,0)</f>
        <v>Москва</v>
      </c>
      <c r="D105" s="115"/>
      <c r="E105" s="115"/>
      <c r="F105" s="115"/>
      <c r="G105" s="115"/>
      <c r="H105" s="133"/>
      <c r="I105" s="133"/>
      <c r="J105" s="115"/>
      <c r="K105" s="115"/>
      <c r="L105" s="115"/>
      <c r="M105" s="115"/>
      <c r="N105" s="115"/>
      <c r="O105" s="133"/>
      <c r="P105" s="133"/>
      <c r="Q105" s="115"/>
      <c r="R105" s="115"/>
      <c r="S105" s="115"/>
      <c r="T105" s="115"/>
      <c r="U105" s="115"/>
      <c r="V105" s="133"/>
      <c r="W105" s="133"/>
      <c r="X105" s="115"/>
      <c r="Y105" s="115"/>
      <c r="Z105" s="115"/>
      <c r="AA105" s="115"/>
      <c r="AB105" s="115"/>
      <c r="AC105" s="133"/>
      <c r="AD105" s="133"/>
      <c r="AE105" s="115"/>
      <c r="AF105" s="115"/>
      <c r="AG105" s="115"/>
      <c r="AH105" s="115"/>
      <c r="AI105" s="113"/>
      <c r="AJ105" s="113"/>
      <c r="AK105" s="116">
        <f t="shared" si="261"/>
        <v>0</v>
      </c>
    </row>
    <row r="106">
      <c r="A106" s="108">
        <v>23</v>
      </c>
      <c r="B106" s="113" t="str">
        <f>VLOOKUP($A106,Сотрудники!$A$3:$L$1202,2,0)</f>
        <v xml:space="preserve">Путилов Александр</v>
      </c>
      <c r="C106" s="113" t="str">
        <f>VLOOKUP($A106,Сотрудники!$A$3:$L$1202,8,0)</f>
        <v>Екатеринбург</v>
      </c>
      <c r="D106" s="115"/>
      <c r="E106" s="115"/>
      <c r="F106" s="115"/>
      <c r="G106" s="115"/>
      <c r="H106" s="133"/>
      <c r="I106" s="133"/>
      <c r="J106" s="115"/>
      <c r="K106" s="115"/>
      <c r="L106" s="115"/>
      <c r="M106" s="115"/>
      <c r="N106" s="115"/>
      <c r="O106" s="133"/>
      <c r="P106" s="133"/>
      <c r="Q106" s="115"/>
      <c r="R106" s="115"/>
      <c r="S106" s="115"/>
      <c r="T106" s="115"/>
      <c r="U106" s="115"/>
      <c r="V106" s="133"/>
      <c r="W106" s="133"/>
      <c r="X106" s="115"/>
      <c r="Y106" s="115"/>
      <c r="Z106" s="115"/>
      <c r="AA106" s="115"/>
      <c r="AB106" s="115"/>
      <c r="AC106" s="133"/>
      <c r="AD106" s="133"/>
      <c r="AE106" s="115"/>
      <c r="AF106" s="115"/>
      <c r="AG106" s="115"/>
      <c r="AH106" s="115"/>
      <c r="AI106" s="113"/>
      <c r="AJ106" s="113"/>
      <c r="AK106" s="116">
        <f t="shared" si="261"/>
        <v>0</v>
      </c>
    </row>
    <row r="107">
      <c r="A107" s="108">
        <v>24</v>
      </c>
      <c r="B107" s="113" t="str">
        <f>VLOOKUP($A107,Сотрудники!$A$3:$L$1202,2,0)</f>
        <v xml:space="preserve">Цыганкова Анастасия</v>
      </c>
      <c r="C107" s="113" t="str">
        <f>VLOOKUP($A107,Сотрудники!$A$3:$L$1202,8,0)</f>
        <v>Москва</v>
      </c>
      <c r="D107" s="115"/>
      <c r="E107" s="115"/>
      <c r="F107" s="115"/>
      <c r="G107" s="115"/>
      <c r="H107" s="133"/>
      <c r="I107" s="133"/>
      <c r="J107" s="115"/>
      <c r="K107" s="115"/>
      <c r="L107" s="115"/>
      <c r="M107" s="115"/>
      <c r="N107" s="115"/>
      <c r="O107" s="133"/>
      <c r="P107" s="133"/>
      <c r="Q107" s="115"/>
      <c r="R107" s="115"/>
      <c r="S107" s="115"/>
      <c r="T107" s="115"/>
      <c r="U107" s="115"/>
      <c r="V107" s="133"/>
      <c r="W107" s="133"/>
      <c r="X107" s="115"/>
      <c r="Y107" s="115"/>
      <c r="Z107" s="115"/>
      <c r="AA107" s="115"/>
      <c r="AB107" s="115"/>
      <c r="AC107" s="133"/>
      <c r="AD107" s="133"/>
      <c r="AE107" s="115"/>
      <c r="AF107" s="115"/>
      <c r="AG107" s="115"/>
      <c r="AH107" s="115"/>
      <c r="AI107" s="113"/>
      <c r="AJ107" s="113"/>
      <c r="AK107" s="116">
        <f t="shared" si="261"/>
        <v>0</v>
      </c>
    </row>
    <row r="108">
      <c r="A108" s="108">
        <v>25</v>
      </c>
      <c r="B108" s="113" t="str">
        <f>VLOOKUP($A108,Сотрудники!$A$3:$L$1202,2,0)</f>
        <v xml:space="preserve">Беседин Игорь</v>
      </c>
      <c r="C108" s="113" t="str">
        <f>VLOOKUP($A108,Сотрудники!$A$3:$L$1202,8,0)</f>
        <v xml:space="preserve">Нижний Новгород</v>
      </c>
      <c r="D108" s="115"/>
      <c r="E108" s="115"/>
      <c r="F108" s="115"/>
      <c r="G108" s="115"/>
      <c r="H108" s="133"/>
      <c r="I108" s="133"/>
      <c r="J108" s="115"/>
      <c r="K108" s="115"/>
      <c r="L108" s="115"/>
      <c r="M108" s="115"/>
      <c r="N108" s="115"/>
      <c r="O108" s="133"/>
      <c r="P108" s="133"/>
      <c r="Q108" s="115"/>
      <c r="R108" s="115"/>
      <c r="S108" s="115"/>
      <c r="T108" s="115"/>
      <c r="U108" s="115"/>
      <c r="V108" s="133"/>
      <c r="W108" s="133"/>
      <c r="X108" s="115"/>
      <c r="Y108" s="115"/>
      <c r="Z108" s="115"/>
      <c r="AA108" s="115"/>
      <c r="AB108" s="115"/>
      <c r="AC108" s="133"/>
      <c r="AD108" s="133"/>
      <c r="AE108" s="115"/>
      <c r="AF108" s="115"/>
      <c r="AG108" s="115"/>
      <c r="AH108" s="115"/>
      <c r="AI108" s="113"/>
      <c r="AJ108" s="113"/>
      <c r="AK108" s="116">
        <f t="shared" si="261"/>
        <v>0</v>
      </c>
    </row>
    <row r="109">
      <c r="A109" s="108">
        <v>26</v>
      </c>
      <c r="B109" s="113" t="str">
        <f>VLOOKUP($A109,Сотрудники!$A$3:$L$1202,2,0)</f>
        <v xml:space="preserve">Молчанов Роман</v>
      </c>
      <c r="C109" s="113" t="str">
        <f>VLOOKUP($A109,Сотрудники!$A$3:$L$1202,8,0)</f>
        <v>Москва</v>
      </c>
      <c r="D109" s="115"/>
      <c r="E109" s="115"/>
      <c r="F109" s="115"/>
      <c r="G109" s="115"/>
      <c r="H109" s="133"/>
      <c r="I109" s="133"/>
      <c r="J109" s="115"/>
      <c r="K109" s="115"/>
      <c r="L109" s="115"/>
      <c r="M109" s="115"/>
      <c r="N109" s="115"/>
      <c r="O109" s="133"/>
      <c r="P109" s="133"/>
      <c r="Q109" s="115"/>
      <c r="R109" s="115"/>
      <c r="S109" s="115"/>
      <c r="T109" s="115"/>
      <c r="U109" s="115"/>
      <c r="V109" s="133"/>
      <c r="W109" s="133"/>
      <c r="X109" s="115"/>
      <c r="Y109" s="115"/>
      <c r="Z109" s="115"/>
      <c r="AA109" s="115"/>
      <c r="AB109" s="115"/>
      <c r="AC109" s="133"/>
      <c r="AD109" s="133"/>
      <c r="AE109" s="115"/>
      <c r="AF109" s="115"/>
      <c r="AG109" s="115"/>
      <c r="AH109" s="115"/>
      <c r="AI109" s="113"/>
      <c r="AJ109" s="113"/>
      <c r="AK109" s="116">
        <f t="shared" si="261"/>
        <v>0</v>
      </c>
    </row>
    <row r="110">
      <c r="A110" s="108">
        <v>27</v>
      </c>
      <c r="B110" s="113" t="str">
        <f>VLOOKUP($A110,Сотрудники!$A$3:$L$1202,2,0)</f>
        <v xml:space="preserve">Пузанов Андрей</v>
      </c>
      <c r="C110" s="113" t="str">
        <f>VLOOKUP($A110,Сотрудники!$A$3:$L$1202,8,0)</f>
        <v>Москва</v>
      </c>
      <c r="D110" s="115"/>
      <c r="E110" s="115"/>
      <c r="F110" s="115"/>
      <c r="G110" s="115"/>
      <c r="H110" s="133"/>
      <c r="I110" s="133"/>
      <c r="J110" s="115"/>
      <c r="K110" s="115"/>
      <c r="L110" s="115"/>
      <c r="M110" s="115"/>
      <c r="N110" s="115"/>
      <c r="O110" s="133"/>
      <c r="P110" s="133"/>
      <c r="Q110" s="115"/>
      <c r="R110" s="115"/>
      <c r="S110" s="115"/>
      <c r="T110" s="115"/>
      <c r="U110" s="115"/>
      <c r="V110" s="133"/>
      <c r="W110" s="133"/>
      <c r="X110" s="115"/>
      <c r="Y110" s="115"/>
      <c r="Z110" s="115"/>
      <c r="AA110" s="115"/>
      <c r="AB110" s="115"/>
      <c r="AC110" s="133"/>
      <c r="AD110" s="133"/>
      <c r="AE110" s="115"/>
      <c r="AF110" s="115"/>
      <c r="AG110" s="115"/>
      <c r="AH110" s="115"/>
      <c r="AI110" s="113"/>
      <c r="AJ110" s="113"/>
      <c r="AK110" s="116">
        <f t="shared" si="261"/>
        <v>0</v>
      </c>
    </row>
    <row r="111">
      <c r="A111" s="108">
        <v>28</v>
      </c>
      <c r="B111" s="113" t="str">
        <f>VLOOKUP($A111,Сотрудники!$A$3:$L$1202,2,0)</f>
        <v xml:space="preserve">Хотулев Дмитрий</v>
      </c>
      <c r="C111" s="113" t="str">
        <f>VLOOKUP($A111,Сотрудники!$A$3:$L$1202,8,0)</f>
        <v>Саратов</v>
      </c>
      <c r="D111" s="115"/>
      <c r="E111" s="115"/>
      <c r="F111" s="115"/>
      <c r="G111" s="115"/>
      <c r="H111" s="133"/>
      <c r="I111" s="133"/>
      <c r="J111" s="115"/>
      <c r="K111" s="115"/>
      <c r="L111" s="115"/>
      <c r="M111" s="115"/>
      <c r="N111" s="115"/>
      <c r="O111" s="133"/>
      <c r="P111" s="133"/>
      <c r="Q111" s="115"/>
      <c r="R111" s="115"/>
      <c r="S111" s="115"/>
      <c r="T111" s="115"/>
      <c r="U111" s="115"/>
      <c r="V111" s="133"/>
      <c r="W111" s="133"/>
      <c r="X111" s="115"/>
      <c r="Y111" s="115"/>
      <c r="Z111" s="115"/>
      <c r="AA111" s="115"/>
      <c r="AB111" s="115"/>
      <c r="AC111" s="133"/>
      <c r="AD111" s="133"/>
      <c r="AE111" s="115"/>
      <c r="AF111" s="115"/>
      <c r="AG111" s="115"/>
      <c r="AH111" s="115"/>
      <c r="AI111" s="113"/>
      <c r="AJ111" s="113"/>
      <c r="AK111" s="116">
        <f t="shared" si="261"/>
        <v>0</v>
      </c>
    </row>
    <row r="112">
      <c r="A112" s="108">
        <v>30</v>
      </c>
      <c r="B112" s="113" t="str">
        <f>VLOOKUP($A112,Сотрудники!$A$3:$L$1202,2,0)</f>
        <v xml:space="preserve">Тарасов Алексей</v>
      </c>
      <c r="C112" s="113" t="str">
        <f>VLOOKUP($A112,Сотрудники!$A$3:$L$1202,8,0)</f>
        <v>СПБ</v>
      </c>
      <c r="D112" s="115"/>
      <c r="E112" s="115"/>
      <c r="F112" s="115"/>
      <c r="G112" s="115"/>
      <c r="H112" s="133"/>
      <c r="I112" s="133"/>
      <c r="J112" s="115"/>
      <c r="K112" s="115"/>
      <c r="L112" s="115"/>
      <c r="M112" s="115"/>
      <c r="N112" s="115"/>
      <c r="O112" s="133"/>
      <c r="P112" s="133"/>
      <c r="Q112" s="115"/>
      <c r="R112" s="115"/>
      <c r="S112" s="115"/>
      <c r="T112" s="115"/>
      <c r="U112" s="115"/>
      <c r="V112" s="133"/>
      <c r="W112" s="133"/>
      <c r="X112" s="115"/>
      <c r="Y112" s="115"/>
      <c r="Z112" s="115"/>
      <c r="AA112" s="115"/>
      <c r="AB112" s="115"/>
      <c r="AC112" s="133"/>
      <c r="AD112" s="133"/>
      <c r="AE112" s="115"/>
      <c r="AF112" s="115"/>
      <c r="AG112" s="115"/>
      <c r="AH112" s="115"/>
      <c r="AI112" s="113"/>
      <c r="AJ112" s="113"/>
      <c r="AK112" s="116">
        <f t="shared" si="261"/>
        <v>0</v>
      </c>
    </row>
    <row r="113">
      <c r="A113" s="108">
        <v>31</v>
      </c>
      <c r="B113" s="113" t="str">
        <f>VLOOKUP($A113,Сотрудники!$A$3:$L$1202,2,0)</f>
        <v xml:space="preserve">Саринков Андрей</v>
      </c>
      <c r="C113" s="113" t="str">
        <f>VLOOKUP($A113,Сотрудники!$A$3:$L$1202,8,0)</f>
        <v>Москва</v>
      </c>
      <c r="D113" s="115"/>
      <c r="E113" s="115"/>
      <c r="F113" s="115"/>
      <c r="G113" s="115"/>
      <c r="H113" s="133"/>
      <c r="I113" s="133"/>
      <c r="J113" s="115"/>
      <c r="K113" s="115"/>
      <c r="L113" s="115"/>
      <c r="M113" s="115"/>
      <c r="N113" s="115"/>
      <c r="O113" s="133"/>
      <c r="P113" s="133"/>
      <c r="Q113" s="115"/>
      <c r="R113" s="115"/>
      <c r="S113" s="115"/>
      <c r="T113" s="115"/>
      <c r="U113" s="115"/>
      <c r="V113" s="133"/>
      <c r="W113" s="133"/>
      <c r="X113" s="115"/>
      <c r="Y113" s="115"/>
      <c r="Z113" s="115"/>
      <c r="AA113" s="115"/>
      <c r="AB113" s="115"/>
      <c r="AC113" s="133"/>
      <c r="AD113" s="133"/>
      <c r="AE113" s="115"/>
      <c r="AF113" s="115"/>
      <c r="AG113" s="115"/>
      <c r="AH113" s="115"/>
      <c r="AI113" s="113"/>
      <c r="AJ113" s="113"/>
      <c r="AK113" s="116">
        <f t="shared" si="261"/>
        <v>0</v>
      </c>
    </row>
    <row r="114">
      <c r="A114" s="108">
        <v>33</v>
      </c>
      <c r="B114" s="113" t="str">
        <f>VLOOKUP($A114,Сотрудники!$A$3:$L$1202,2,0)</f>
        <v xml:space="preserve">Киевский Сергей</v>
      </c>
      <c r="C114" s="113" t="str">
        <f>VLOOKUP($A114,Сотрудники!$A$3:$L$1202,8,0)</f>
        <v>Москва</v>
      </c>
      <c r="D114" s="115"/>
      <c r="E114" s="115"/>
      <c r="F114" s="115"/>
      <c r="G114" s="115"/>
      <c r="H114" s="133"/>
      <c r="I114" s="133"/>
      <c r="J114" s="115"/>
      <c r="K114" s="115"/>
      <c r="L114" s="115"/>
      <c r="M114" s="115"/>
      <c r="N114" s="115"/>
      <c r="O114" s="133"/>
      <c r="P114" s="133"/>
      <c r="Q114" s="115"/>
      <c r="R114" s="115"/>
      <c r="S114" s="115"/>
      <c r="T114" s="115"/>
      <c r="U114" s="115"/>
      <c r="V114" s="133"/>
      <c r="W114" s="133"/>
      <c r="X114" s="115"/>
      <c r="Y114" s="115"/>
      <c r="Z114" s="115"/>
      <c r="AA114" s="115"/>
      <c r="AB114" s="115"/>
      <c r="AC114" s="133"/>
      <c r="AD114" s="133"/>
      <c r="AE114" s="115"/>
      <c r="AF114" s="115"/>
      <c r="AG114" s="115"/>
      <c r="AH114" s="115"/>
      <c r="AI114" s="113"/>
      <c r="AJ114" s="113"/>
      <c r="AK114" s="116">
        <f t="shared" si="261"/>
        <v>0</v>
      </c>
    </row>
    <row r="115">
      <c r="A115" s="108">
        <v>35</v>
      </c>
      <c r="B115" s="113" t="str">
        <f>VLOOKUP($A115,Сотрудники!$A$3:$L$1202,2,0)</f>
        <v xml:space="preserve">Дмитриев Николай</v>
      </c>
      <c r="C115" s="113" t="str">
        <f>VLOOKUP($A115,Сотрудники!$A$3:$L$1202,8,0)</f>
        <v>Москва</v>
      </c>
      <c r="D115" s="115"/>
      <c r="E115" s="115"/>
      <c r="F115" s="115"/>
      <c r="G115" s="115"/>
      <c r="H115" s="133"/>
      <c r="I115" s="133"/>
      <c r="J115" s="115"/>
      <c r="K115" s="115"/>
      <c r="L115" s="115"/>
      <c r="M115" s="115"/>
      <c r="N115" s="115"/>
      <c r="O115" s="133"/>
      <c r="P115" s="133"/>
      <c r="Q115" s="115"/>
      <c r="R115" s="115"/>
      <c r="S115" s="115"/>
      <c r="T115" s="115"/>
      <c r="U115" s="115"/>
      <c r="V115" s="133"/>
      <c r="W115" s="133"/>
      <c r="X115" s="115"/>
      <c r="Y115" s="115"/>
      <c r="Z115" s="115"/>
      <c r="AA115" s="115"/>
      <c r="AB115" s="115"/>
      <c r="AC115" s="133"/>
      <c r="AD115" s="133"/>
      <c r="AE115" s="115"/>
      <c r="AF115" s="115"/>
      <c r="AG115" s="115"/>
      <c r="AH115" s="115"/>
      <c r="AI115" s="113"/>
      <c r="AJ115" s="113"/>
      <c r="AK115" s="116">
        <f t="shared" si="261"/>
        <v>0</v>
      </c>
    </row>
    <row r="116">
      <c r="A116" s="108">
        <v>36</v>
      </c>
      <c r="B116" s="113" t="str">
        <f>VLOOKUP($A116,Сотрудники!$A$3:$L$1202,2,0)</f>
        <v xml:space="preserve">Юркин Николай</v>
      </c>
      <c r="C116" s="113" t="str">
        <f>VLOOKUP($A116,Сотрудники!$A$3:$L$1202,8,0)</f>
        <v>Москва</v>
      </c>
      <c r="D116" s="115"/>
      <c r="E116" s="115"/>
      <c r="F116" s="115"/>
      <c r="G116" s="115"/>
      <c r="H116" s="133"/>
      <c r="I116" s="133"/>
      <c r="J116" s="115"/>
      <c r="K116" s="115"/>
      <c r="L116" s="115"/>
      <c r="M116" s="115"/>
      <c r="N116" s="115"/>
      <c r="O116" s="133"/>
      <c r="P116" s="133"/>
      <c r="Q116" s="115"/>
      <c r="R116" s="115"/>
      <c r="S116" s="115"/>
      <c r="T116" s="115"/>
      <c r="U116" s="115"/>
      <c r="V116" s="133"/>
      <c r="W116" s="133"/>
      <c r="X116" s="115"/>
      <c r="Y116" s="115"/>
      <c r="Z116" s="115"/>
      <c r="AA116" s="115"/>
      <c r="AB116" s="115"/>
      <c r="AC116" s="133"/>
      <c r="AD116" s="133"/>
      <c r="AE116" s="115"/>
      <c r="AF116" s="115"/>
      <c r="AG116" s="115"/>
      <c r="AH116" s="115"/>
      <c r="AI116" s="113"/>
      <c r="AJ116" s="113"/>
      <c r="AK116" s="116">
        <f t="shared" si="261"/>
        <v>0</v>
      </c>
    </row>
    <row r="117">
      <c r="A117" s="108">
        <v>37</v>
      </c>
      <c r="B117" s="113" t="str">
        <f>VLOOKUP($A117,Сотрудники!$A$3:$L$1202,2,0)</f>
        <v xml:space="preserve">Ионов Евгений</v>
      </c>
      <c r="C117" s="113" t="str">
        <f>VLOOKUP($A117,Сотрудники!$A$3:$L$1202,8,0)</f>
        <v>Москва</v>
      </c>
      <c r="D117" s="115"/>
      <c r="E117" s="115"/>
      <c r="F117" s="115"/>
      <c r="G117" s="115"/>
      <c r="H117" s="133"/>
      <c r="I117" s="133"/>
      <c r="J117" s="115"/>
      <c r="K117" s="115"/>
      <c r="L117" s="115"/>
      <c r="M117" s="115"/>
      <c r="N117" s="115"/>
      <c r="O117" s="133"/>
      <c r="P117" s="133"/>
      <c r="Q117" s="115"/>
      <c r="R117" s="115"/>
      <c r="S117" s="115"/>
      <c r="T117" s="115"/>
      <c r="U117" s="115"/>
      <c r="V117" s="133"/>
      <c r="W117" s="133"/>
      <c r="X117" s="115"/>
      <c r="Y117" s="115"/>
      <c r="Z117" s="115"/>
      <c r="AA117" s="115"/>
      <c r="AB117" s="115"/>
      <c r="AC117" s="133"/>
      <c r="AD117" s="133"/>
      <c r="AE117" s="115"/>
      <c r="AF117" s="115"/>
      <c r="AG117" s="115"/>
      <c r="AH117" s="115"/>
      <c r="AI117" s="115"/>
      <c r="AJ117" s="113"/>
      <c r="AK117" s="116">
        <f t="shared" si="261"/>
        <v>0</v>
      </c>
    </row>
    <row r="118">
      <c r="A118" s="108">
        <v>38</v>
      </c>
      <c r="B118" s="113" t="str">
        <f>VLOOKUP($A118,Сотрудники!$A$3:$L$1202,2,0)</f>
        <v xml:space="preserve">Передков Константин</v>
      </c>
      <c r="C118" s="113" t="str">
        <f>VLOOKUP($A118,Сотрудники!$A$3:$L$1202,8,0)</f>
        <v>Москва</v>
      </c>
      <c r="D118" s="115"/>
      <c r="E118" s="115"/>
      <c r="F118" s="115"/>
      <c r="G118" s="115"/>
      <c r="H118" s="133"/>
      <c r="I118" s="133"/>
      <c r="J118" s="115"/>
      <c r="K118" s="115"/>
      <c r="L118" s="115"/>
      <c r="M118" s="115"/>
      <c r="N118" s="115"/>
      <c r="O118" s="133"/>
      <c r="P118" s="133"/>
      <c r="Q118" s="115"/>
      <c r="R118" s="115"/>
      <c r="S118" s="115"/>
      <c r="T118" s="115"/>
      <c r="U118" s="115"/>
      <c r="V118" s="133"/>
      <c r="W118" s="133"/>
      <c r="X118" s="115"/>
      <c r="Y118" s="115"/>
      <c r="Z118" s="115"/>
      <c r="AA118" s="115"/>
      <c r="AB118" s="115"/>
      <c r="AC118" s="133"/>
      <c r="AD118" s="133"/>
      <c r="AE118" s="115"/>
      <c r="AF118" s="115"/>
      <c r="AG118" s="115"/>
      <c r="AH118" s="115"/>
      <c r="AI118" s="113"/>
      <c r="AJ118" s="113"/>
      <c r="AK118" s="116">
        <f t="shared" si="261"/>
        <v>0</v>
      </c>
    </row>
    <row r="119">
      <c r="A119" s="108">
        <v>40</v>
      </c>
      <c r="B119" s="113" t="str">
        <f>VLOOKUP($A119,Сотрудники!$A$3:$L$1202,2,0)</f>
        <v xml:space="preserve">Томских Виталий</v>
      </c>
      <c r="C119" s="113" t="str">
        <f>VLOOKUP($A119,Сотрудники!$A$3:$L$1202,8,0)</f>
        <v>Москва</v>
      </c>
      <c r="D119" s="115"/>
      <c r="E119" s="115"/>
      <c r="F119" s="115"/>
      <c r="G119" s="115"/>
      <c r="H119" s="133"/>
      <c r="I119" s="133"/>
      <c r="J119" s="115"/>
      <c r="K119" s="115"/>
      <c r="L119" s="115"/>
      <c r="M119" s="115"/>
      <c r="N119" s="115"/>
      <c r="O119" s="133"/>
      <c r="P119" s="133"/>
      <c r="Q119" s="115"/>
      <c r="R119" s="115"/>
      <c r="S119" s="115"/>
      <c r="T119" s="115"/>
      <c r="U119" s="115"/>
      <c r="V119" s="133"/>
      <c r="W119" s="133"/>
      <c r="X119" s="115"/>
      <c r="Y119" s="115"/>
      <c r="Z119" s="115"/>
      <c r="AA119" s="115"/>
      <c r="AB119" s="115"/>
      <c r="AC119" s="133"/>
      <c r="AD119" s="133"/>
      <c r="AE119" s="115"/>
      <c r="AF119" s="115"/>
      <c r="AG119" s="115"/>
      <c r="AH119" s="115"/>
      <c r="AI119" s="113"/>
      <c r="AJ119" s="113"/>
      <c r="AK119" s="116">
        <f t="shared" si="261"/>
        <v>0</v>
      </c>
    </row>
    <row r="120">
      <c r="A120" s="108">
        <v>41</v>
      </c>
      <c r="B120" s="113" t="str">
        <f>VLOOKUP($A120,Сотрудники!$A$3:$L$1202,2,0)</f>
        <v xml:space="preserve">Новиков Роман</v>
      </c>
      <c r="C120" s="113" t="str">
        <f>VLOOKUP($A120,Сотрудники!$A$3:$L$1202,8,0)</f>
        <v>Москва</v>
      </c>
      <c r="D120" s="115"/>
      <c r="E120" s="115"/>
      <c r="F120" s="115"/>
      <c r="G120" s="115"/>
      <c r="H120" s="133"/>
      <c r="I120" s="133"/>
      <c r="J120" s="115"/>
      <c r="K120" s="115"/>
      <c r="L120" s="115"/>
      <c r="M120" s="115"/>
      <c r="N120" s="115"/>
      <c r="O120" s="133"/>
      <c r="P120" s="133"/>
      <c r="Q120" s="115"/>
      <c r="R120" s="115"/>
      <c r="S120" s="115"/>
      <c r="T120" s="115"/>
      <c r="U120" s="115"/>
      <c r="V120" s="133"/>
      <c r="W120" s="133"/>
      <c r="X120" s="115"/>
      <c r="Y120" s="115"/>
      <c r="Z120" s="115"/>
      <c r="AA120" s="115"/>
      <c r="AB120" s="115"/>
      <c r="AC120" s="133"/>
      <c r="AD120" s="133"/>
      <c r="AE120" s="115"/>
      <c r="AF120" s="115"/>
      <c r="AG120" s="115"/>
      <c r="AH120" s="115"/>
      <c r="AI120" s="113"/>
      <c r="AJ120" s="113"/>
      <c r="AK120" s="116">
        <f t="shared" si="261"/>
        <v>0</v>
      </c>
    </row>
    <row r="121">
      <c r="A121" s="108">
        <v>42</v>
      </c>
      <c r="B121" s="113" t="str">
        <f>VLOOKUP($A121,Сотрудники!$A$3:$L$1202,2,0)</f>
        <v xml:space="preserve">Газизова Вероника</v>
      </c>
      <c r="C121" s="113" t="str">
        <f>VLOOKUP($A121,Сотрудники!$A$3:$L$1202,8,0)</f>
        <v>Москва</v>
      </c>
      <c r="D121" s="115"/>
      <c r="E121" s="115"/>
      <c r="F121" s="115"/>
      <c r="G121" s="115"/>
      <c r="H121" s="133"/>
      <c r="I121" s="133"/>
      <c r="J121" s="115"/>
      <c r="K121" s="115"/>
      <c r="L121" s="115"/>
      <c r="M121" s="115"/>
      <c r="N121" s="115"/>
      <c r="O121" s="133"/>
      <c r="P121" s="133"/>
      <c r="Q121" s="115"/>
      <c r="R121" s="115"/>
      <c r="S121" s="115"/>
      <c r="T121" s="115"/>
      <c r="U121" s="115"/>
      <c r="V121" s="133"/>
      <c r="W121" s="133"/>
      <c r="X121" s="115"/>
      <c r="Y121" s="115"/>
      <c r="Z121" s="115"/>
      <c r="AA121" s="115"/>
      <c r="AB121" s="115"/>
      <c r="AC121" s="133"/>
      <c r="AD121" s="133"/>
      <c r="AE121" s="115"/>
      <c r="AF121" s="115"/>
      <c r="AG121" s="115"/>
      <c r="AH121" s="115"/>
      <c r="AI121" s="113"/>
      <c r="AJ121" s="113"/>
      <c r="AK121" s="116">
        <f t="shared" si="261"/>
        <v>0</v>
      </c>
    </row>
    <row r="122">
      <c r="A122" s="108">
        <v>43</v>
      </c>
      <c r="B122" s="113" t="str">
        <f>VLOOKUP($A122,Сотрудники!$A$3:$L$1202,2,0)</f>
        <v xml:space="preserve">Титова Наталия</v>
      </c>
      <c r="C122" s="113" t="str">
        <f>VLOOKUP($A122,Сотрудники!$A$3:$L$1202,8,0)</f>
        <v>Москва</v>
      </c>
      <c r="D122" s="115"/>
      <c r="E122" s="115"/>
      <c r="F122" s="115"/>
      <c r="G122" s="115"/>
      <c r="H122" s="133"/>
      <c r="I122" s="133"/>
      <c r="J122" s="115"/>
      <c r="K122" s="115"/>
      <c r="L122" s="115"/>
      <c r="M122" s="115"/>
      <c r="N122" s="115"/>
      <c r="O122" s="133"/>
      <c r="P122" s="133"/>
      <c r="Q122" s="115"/>
      <c r="R122" s="115"/>
      <c r="S122" s="115"/>
      <c r="T122" s="115"/>
      <c r="U122" s="115"/>
      <c r="V122" s="133"/>
      <c r="W122" s="133"/>
      <c r="X122" s="115"/>
      <c r="Y122" s="115"/>
      <c r="Z122" s="115"/>
      <c r="AA122" s="115"/>
      <c r="AB122" s="115"/>
      <c r="AC122" s="133"/>
      <c r="AD122" s="133"/>
      <c r="AE122" s="115"/>
      <c r="AF122" s="115"/>
      <c r="AG122" s="115"/>
      <c r="AH122" s="115"/>
      <c r="AI122" s="113"/>
      <c r="AJ122" s="113"/>
      <c r="AK122" s="116">
        <f t="shared" si="261"/>
        <v>0</v>
      </c>
    </row>
    <row r="123">
      <c r="A123" s="108">
        <v>44</v>
      </c>
      <c r="B123" s="113" t="str">
        <f>VLOOKUP($A123,Сотрудники!$A$3:$L$1202,2,0)</f>
        <v xml:space="preserve">Роман Иван</v>
      </c>
      <c r="C123" s="113" t="str">
        <f>VLOOKUP($A123,Сотрудники!$A$3:$L$1202,8,0)</f>
        <v>Москва</v>
      </c>
      <c r="D123" s="115"/>
      <c r="E123" s="115"/>
      <c r="F123" s="115"/>
      <c r="G123" s="115"/>
      <c r="H123" s="133"/>
      <c r="I123" s="133"/>
      <c r="J123" s="115"/>
      <c r="K123" s="115"/>
      <c r="L123" s="115"/>
      <c r="M123" s="115"/>
      <c r="N123" s="115"/>
      <c r="O123" s="133"/>
      <c r="P123" s="133"/>
      <c r="Q123" s="115"/>
      <c r="R123" s="115"/>
      <c r="S123" s="115"/>
      <c r="T123" s="115"/>
      <c r="U123" s="115"/>
      <c r="V123" s="133"/>
      <c r="W123" s="133"/>
      <c r="X123" s="115"/>
      <c r="Y123" s="115"/>
      <c r="Z123" s="115"/>
      <c r="AA123" s="115"/>
      <c r="AB123" s="115"/>
      <c r="AC123" s="133"/>
      <c r="AD123" s="133"/>
      <c r="AE123" s="115"/>
      <c r="AF123" s="115"/>
      <c r="AG123" s="115"/>
      <c r="AH123" s="115"/>
      <c r="AI123" s="113"/>
      <c r="AJ123" s="113"/>
      <c r="AK123" s="116">
        <f t="shared" si="261"/>
        <v>0</v>
      </c>
    </row>
    <row r="124">
      <c r="A124" s="108">
        <v>45</v>
      </c>
      <c r="B124" s="113" t="str">
        <f>VLOOKUP($A124,Сотрудники!$A$3:$L$1202,2,0)</f>
        <v xml:space="preserve">Волошина Виктория</v>
      </c>
      <c r="C124" s="113" t="str">
        <f>VLOOKUP($A124,Сотрудники!$A$3:$L$1202,8,0)</f>
        <v>Москва</v>
      </c>
      <c r="D124" s="115"/>
      <c r="E124" s="115"/>
      <c r="F124" s="115"/>
      <c r="G124" s="115"/>
      <c r="H124" s="133"/>
      <c r="I124" s="133"/>
      <c r="J124" s="115"/>
      <c r="K124" s="115"/>
      <c r="L124" s="115"/>
      <c r="M124" s="115"/>
      <c r="N124" s="115"/>
      <c r="O124" s="133"/>
      <c r="P124" s="133"/>
      <c r="Q124" s="115"/>
      <c r="R124" s="115"/>
      <c r="S124" s="115"/>
      <c r="T124" s="115"/>
      <c r="U124" s="115"/>
      <c r="V124" s="133"/>
      <c r="W124" s="133"/>
      <c r="X124" s="115"/>
      <c r="Y124" s="115"/>
      <c r="Z124" s="115"/>
      <c r="AA124" s="115"/>
      <c r="AB124" s="115"/>
      <c r="AC124" s="133"/>
      <c r="AD124" s="133"/>
      <c r="AE124" s="115"/>
      <c r="AF124" s="115"/>
      <c r="AG124" s="115"/>
      <c r="AH124" s="115"/>
      <c r="AI124" s="113"/>
      <c r="AJ124" s="113"/>
      <c r="AK124" s="116">
        <f t="shared" si="261"/>
        <v>0</v>
      </c>
    </row>
    <row r="125">
      <c r="A125" s="108">
        <v>46</v>
      </c>
      <c r="B125" s="113" t="str">
        <f>VLOOKUP($A125,Сотрудники!$A$3:$L$1202,2,0)</f>
        <v xml:space="preserve">Мельников Александр</v>
      </c>
      <c r="C125" s="113" t="str">
        <f>VLOOKUP($A125,Сотрудники!$A$3:$L$1202,8,0)</f>
        <v>Екатеринбург</v>
      </c>
      <c r="D125" s="115"/>
      <c r="E125" s="115"/>
      <c r="F125" s="115"/>
      <c r="G125" s="115"/>
      <c r="H125" s="133"/>
      <c r="I125" s="133"/>
      <c r="J125" s="115"/>
      <c r="K125" s="115"/>
      <c r="L125" s="115"/>
      <c r="M125" s="115"/>
      <c r="N125" s="115"/>
      <c r="O125" s="133"/>
      <c r="P125" s="133"/>
      <c r="Q125" s="115"/>
      <c r="R125" s="115"/>
      <c r="S125" s="115"/>
      <c r="T125" s="115"/>
      <c r="U125" s="115"/>
      <c r="V125" s="133"/>
      <c r="W125" s="133"/>
      <c r="X125" s="115"/>
      <c r="Y125" s="115"/>
      <c r="Z125" s="115"/>
      <c r="AA125" s="115"/>
      <c r="AB125" s="115"/>
      <c r="AC125" s="133"/>
      <c r="AD125" s="133"/>
      <c r="AE125" s="115"/>
      <c r="AF125" s="115"/>
      <c r="AG125" s="115"/>
      <c r="AH125" s="115"/>
      <c r="AI125" s="113"/>
      <c r="AJ125" s="113"/>
      <c r="AK125" s="116">
        <f t="shared" si="261"/>
        <v>0</v>
      </c>
    </row>
    <row r="126">
      <c r="A126" s="108">
        <v>48</v>
      </c>
      <c r="B126" s="113" t="str">
        <f>VLOOKUP($A126,Сотрудники!$A$3:$L$1202,2,0)</f>
        <v xml:space="preserve">Ромашкин Никита</v>
      </c>
      <c r="C126" s="113" t="str">
        <f>VLOOKUP($A126,Сотрудники!$A$3:$L$1202,8,0)</f>
        <v>Барнаул</v>
      </c>
      <c r="D126" s="115"/>
      <c r="E126" s="115"/>
      <c r="F126" s="115"/>
      <c r="G126" s="115"/>
      <c r="H126" s="133"/>
      <c r="I126" s="133"/>
      <c r="J126" s="115"/>
      <c r="K126" s="115"/>
      <c r="L126" s="115"/>
      <c r="M126" s="115"/>
      <c r="N126" s="115"/>
      <c r="O126" s="133"/>
      <c r="P126" s="133"/>
      <c r="Q126" s="115"/>
      <c r="R126" s="115"/>
      <c r="S126" s="115"/>
      <c r="T126" s="115"/>
      <c r="U126" s="115"/>
      <c r="V126" s="133"/>
      <c r="W126" s="133"/>
      <c r="X126" s="115"/>
      <c r="Y126" s="115"/>
      <c r="Z126" s="115"/>
      <c r="AA126" s="115"/>
      <c r="AB126" s="115"/>
      <c r="AC126" s="133"/>
      <c r="AD126" s="133"/>
      <c r="AE126" s="115"/>
      <c r="AF126" s="115"/>
      <c r="AG126" s="115"/>
      <c r="AH126" s="115"/>
      <c r="AI126" s="113"/>
      <c r="AJ126" s="113"/>
      <c r="AK126" s="116">
        <f t="shared" si="261"/>
        <v>0</v>
      </c>
    </row>
    <row r="127">
      <c r="A127" s="108">
        <v>50</v>
      </c>
      <c r="B127" s="113" t="str">
        <f>VLOOKUP($A127,Сотрудники!$A$3:$L$1202,2,0)</f>
        <v xml:space="preserve">Жарницкий Давид</v>
      </c>
      <c r="C127" s="113" t="str">
        <f>VLOOKUP($A127,Сотрудники!$A$3:$L$1202,8,0)</f>
        <v>СПБ</v>
      </c>
      <c r="D127" s="115"/>
      <c r="E127" s="115"/>
      <c r="F127" s="115"/>
      <c r="G127" s="115"/>
      <c r="H127" s="133"/>
      <c r="I127" s="133"/>
      <c r="J127" s="115"/>
      <c r="K127" s="115"/>
      <c r="L127" s="115"/>
      <c r="M127" s="115"/>
      <c r="N127" s="115"/>
      <c r="O127" s="133"/>
      <c r="P127" s="133"/>
      <c r="Q127" s="115"/>
      <c r="R127" s="115"/>
      <c r="S127" s="115"/>
      <c r="T127" s="115"/>
      <c r="U127" s="115"/>
      <c r="V127" s="133"/>
      <c r="W127" s="133"/>
      <c r="X127" s="115"/>
      <c r="Y127" s="115"/>
      <c r="Z127" s="115"/>
      <c r="AA127" s="115"/>
      <c r="AB127" s="115"/>
      <c r="AC127" s="133"/>
      <c r="AD127" s="133"/>
      <c r="AE127" s="115"/>
      <c r="AF127" s="115"/>
      <c r="AG127" s="115"/>
      <c r="AH127" s="115"/>
      <c r="AI127" s="113"/>
      <c r="AJ127" s="113"/>
      <c r="AK127" s="116">
        <f t="shared" si="261"/>
        <v>0</v>
      </c>
    </row>
    <row r="128">
      <c r="A128" s="108">
        <v>51</v>
      </c>
      <c r="B128" s="113" t="str">
        <f>VLOOKUP($A128,Сотрудники!$A$3:$L$1202,2,0)</f>
        <v xml:space="preserve">Колмогорова Анна</v>
      </c>
      <c r="C128" s="113" t="str">
        <f>VLOOKUP($A128,Сотрудники!$A$3:$L$1202,8,0)</f>
        <v>Краснодар</v>
      </c>
      <c r="D128" s="115"/>
      <c r="E128" s="115"/>
      <c r="F128" s="115"/>
      <c r="G128" s="115"/>
      <c r="H128" s="133"/>
      <c r="I128" s="133"/>
      <c r="J128" s="115"/>
      <c r="K128" s="115"/>
      <c r="L128" s="115"/>
      <c r="M128" s="115"/>
      <c r="N128" s="115"/>
      <c r="O128" s="133"/>
      <c r="P128" s="133"/>
      <c r="Q128" s="115"/>
      <c r="R128" s="115"/>
      <c r="S128" s="115"/>
      <c r="T128" s="115"/>
      <c r="U128" s="115"/>
      <c r="V128" s="133"/>
      <c r="W128" s="133"/>
      <c r="X128" s="115"/>
      <c r="Y128" s="115"/>
      <c r="Z128" s="115"/>
      <c r="AA128" s="115"/>
      <c r="AB128" s="115"/>
      <c r="AC128" s="133"/>
      <c r="AD128" s="133"/>
      <c r="AE128" s="115"/>
      <c r="AF128" s="115"/>
      <c r="AG128" s="115"/>
      <c r="AH128" s="115"/>
      <c r="AI128" s="113"/>
      <c r="AJ128" s="113"/>
      <c r="AK128" s="116">
        <f t="shared" si="261"/>
        <v>0</v>
      </c>
    </row>
    <row r="129">
      <c r="A129" s="108">
        <v>53</v>
      </c>
      <c r="B129" s="113" t="str">
        <f>VLOOKUP($A129,Сотрудники!$A$3:$L$1202,2,0)</f>
        <v xml:space="preserve">Скаржинский Тимур</v>
      </c>
      <c r="C129" s="113" t="str">
        <f>VLOOKUP($A129,Сотрудники!$A$3:$L$1202,8,0)</f>
        <v>Москва</v>
      </c>
      <c r="D129" s="115"/>
      <c r="E129" s="115"/>
      <c r="F129" s="115"/>
      <c r="G129" s="115"/>
      <c r="H129" s="133"/>
      <c r="I129" s="133"/>
      <c r="J129" s="115"/>
      <c r="K129" s="115"/>
      <c r="L129" s="115"/>
      <c r="M129" s="115"/>
      <c r="N129" s="115"/>
      <c r="O129" s="133"/>
      <c r="P129" s="133"/>
      <c r="Q129" s="115"/>
      <c r="R129" s="115"/>
      <c r="S129" s="115"/>
      <c r="T129" s="115"/>
      <c r="U129" s="115"/>
      <c r="V129" s="133"/>
      <c r="W129" s="133"/>
      <c r="X129" s="115"/>
      <c r="Y129" s="115"/>
      <c r="Z129" s="115"/>
      <c r="AA129" s="115"/>
      <c r="AB129" s="115"/>
      <c r="AC129" s="133"/>
      <c r="AD129" s="133"/>
      <c r="AE129" s="115"/>
      <c r="AF129" s="115"/>
      <c r="AG129" s="115"/>
      <c r="AH129" s="115"/>
      <c r="AI129" s="113"/>
      <c r="AJ129" s="113"/>
      <c r="AK129" s="116">
        <f t="shared" si="261"/>
        <v>0</v>
      </c>
    </row>
    <row r="130">
      <c r="A130" s="108">
        <v>54</v>
      </c>
      <c r="B130" s="113" t="str">
        <f>VLOOKUP($A130,Сотрудники!$A$3:$L$1202,2,0)</f>
        <v xml:space="preserve">Закрацкий Станислав</v>
      </c>
      <c r="C130" s="113" t="str">
        <f>VLOOKUP($A130,Сотрудники!$A$3:$L$1202,8,0)</f>
        <v>Москва</v>
      </c>
      <c r="D130" s="115"/>
      <c r="E130" s="115"/>
      <c r="F130" s="115"/>
      <c r="G130" s="115"/>
      <c r="H130" s="133"/>
      <c r="I130" s="133"/>
      <c r="J130" s="115"/>
      <c r="K130" s="115"/>
      <c r="L130" s="115"/>
      <c r="M130" s="115"/>
      <c r="N130" s="115"/>
      <c r="O130" s="133"/>
      <c r="P130" s="133"/>
      <c r="Q130" s="115"/>
      <c r="R130" s="115"/>
      <c r="S130" s="115"/>
      <c r="T130" s="115"/>
      <c r="U130" s="115"/>
      <c r="V130" s="133"/>
      <c r="W130" s="133"/>
      <c r="X130" s="115"/>
      <c r="Y130" s="115"/>
      <c r="Z130" s="115"/>
      <c r="AA130" s="115"/>
      <c r="AB130" s="115"/>
      <c r="AC130" s="133"/>
      <c r="AD130" s="133"/>
      <c r="AE130" s="115"/>
      <c r="AF130" s="115"/>
      <c r="AG130" s="115"/>
      <c r="AH130" s="115"/>
      <c r="AI130" s="113"/>
      <c r="AJ130" s="113"/>
      <c r="AK130" s="116">
        <f t="shared" si="261"/>
        <v>0</v>
      </c>
    </row>
    <row r="131">
      <c r="A131" s="108">
        <v>55</v>
      </c>
      <c r="B131" s="113" t="str">
        <f>VLOOKUP($A131,Сотрудники!$A$3:$L$1202,2,0)</f>
        <v xml:space="preserve">Секисов Константин</v>
      </c>
      <c r="C131" s="113" t="str">
        <f>VLOOKUP($A131,Сотрудники!$A$3:$L$1202,8,0)</f>
        <v>Курган</v>
      </c>
      <c r="D131" s="115"/>
      <c r="E131" s="115"/>
      <c r="F131" s="115"/>
      <c r="G131" s="115"/>
      <c r="H131" s="133"/>
      <c r="I131" s="133"/>
      <c r="J131" s="115"/>
      <c r="K131" s="115"/>
      <c r="L131" s="115"/>
      <c r="M131" s="115"/>
      <c r="N131" s="115"/>
      <c r="O131" s="133"/>
      <c r="P131" s="133"/>
      <c r="Q131" s="115"/>
      <c r="R131" s="115"/>
      <c r="S131" s="115"/>
      <c r="T131" s="115"/>
      <c r="U131" s="115"/>
      <c r="V131" s="133"/>
      <c r="W131" s="133"/>
      <c r="X131" s="115"/>
      <c r="Y131" s="115"/>
      <c r="Z131" s="115"/>
      <c r="AA131" s="115"/>
      <c r="AB131" s="115"/>
      <c r="AC131" s="133"/>
      <c r="AD131" s="133"/>
      <c r="AE131" s="115"/>
      <c r="AF131" s="115"/>
      <c r="AG131" s="115"/>
      <c r="AH131" s="115"/>
      <c r="AI131" s="113"/>
      <c r="AJ131" s="113"/>
      <c r="AK131" s="116">
        <f t="shared" si="261"/>
        <v>0</v>
      </c>
    </row>
    <row r="132">
      <c r="A132" s="108">
        <v>56</v>
      </c>
      <c r="B132" s="113" t="str">
        <f>VLOOKUP($A132,Сотрудники!$A$3:$L$1202,2,0)</f>
        <v xml:space="preserve">Русинов Михаил</v>
      </c>
      <c r="C132" s="113" t="str">
        <f>VLOOKUP($A132,Сотрудники!$A$3:$L$1202,8,0)</f>
        <v>Москва</v>
      </c>
      <c r="D132" s="115"/>
      <c r="E132" s="115"/>
      <c r="F132" s="115"/>
      <c r="G132" s="115"/>
      <c r="H132" s="133"/>
      <c r="I132" s="133"/>
      <c r="J132" s="115"/>
      <c r="K132" s="115"/>
      <c r="L132" s="115"/>
      <c r="M132" s="115"/>
      <c r="N132" s="115"/>
      <c r="O132" s="133"/>
      <c r="P132" s="133"/>
      <c r="Q132" s="115"/>
      <c r="R132" s="115"/>
      <c r="S132" s="115"/>
      <c r="T132" s="115"/>
      <c r="U132" s="115"/>
      <c r="V132" s="133"/>
      <c r="W132" s="133"/>
      <c r="X132" s="115"/>
      <c r="Y132" s="115"/>
      <c r="Z132" s="115"/>
      <c r="AA132" s="115"/>
      <c r="AB132" s="115"/>
      <c r="AC132" s="133"/>
      <c r="AD132" s="133"/>
      <c r="AE132" s="115"/>
      <c r="AF132" s="115"/>
      <c r="AG132" s="115"/>
      <c r="AH132" s="115"/>
      <c r="AI132" s="113"/>
      <c r="AJ132" s="113"/>
      <c r="AK132" s="116">
        <f t="shared" si="261"/>
        <v>0</v>
      </c>
    </row>
    <row r="133">
      <c r="A133" s="108">
        <v>57</v>
      </c>
      <c r="B133" s="113" t="str">
        <f>VLOOKUP($A133,Сотрудники!$A$3:$L$1202,2,0)</f>
        <v xml:space="preserve">Кузякина Ирина</v>
      </c>
      <c r="C133" s="113" t="str">
        <f>VLOOKUP($A133,Сотрудники!$A$3:$L$1202,8,0)</f>
        <v>Москва</v>
      </c>
      <c r="D133" s="115"/>
      <c r="E133" s="115"/>
      <c r="F133" s="115"/>
      <c r="G133" s="115"/>
      <c r="H133" s="133"/>
      <c r="I133" s="133"/>
      <c r="J133" s="115"/>
      <c r="K133" s="115"/>
      <c r="L133" s="115"/>
      <c r="M133" s="115"/>
      <c r="N133" s="115"/>
      <c r="O133" s="133"/>
      <c r="P133" s="133"/>
      <c r="Q133" s="115"/>
      <c r="R133" s="115"/>
      <c r="S133" s="115"/>
      <c r="T133" s="115"/>
      <c r="U133" s="115"/>
      <c r="V133" s="133"/>
      <c r="W133" s="133"/>
      <c r="X133" s="115"/>
      <c r="Y133" s="115"/>
      <c r="Z133" s="115"/>
      <c r="AA133" s="115"/>
      <c r="AB133" s="115"/>
      <c r="AC133" s="133"/>
      <c r="AD133" s="133"/>
      <c r="AE133" s="115"/>
      <c r="AF133" s="115"/>
      <c r="AG133" s="115"/>
      <c r="AH133" s="115"/>
      <c r="AI133" s="113"/>
      <c r="AJ133" s="113"/>
      <c r="AK133" s="116">
        <f t="shared" si="261"/>
        <v>0</v>
      </c>
    </row>
    <row r="134">
      <c r="A134" s="108">
        <v>58</v>
      </c>
      <c r="B134" s="113" t="str">
        <f>VLOOKUP($A134,Сотрудники!$A$3:$L$1202,2,0)</f>
        <v xml:space="preserve">Нгуен Дмитрий</v>
      </c>
      <c r="C134" s="113" t="str">
        <f>VLOOKUP($A134,Сотрудники!$A$3:$L$1202,8,0)</f>
        <v>СПБ</v>
      </c>
      <c r="D134" s="115"/>
      <c r="E134" s="115"/>
      <c r="F134" s="115"/>
      <c r="G134" s="115"/>
      <c r="H134" s="133"/>
      <c r="I134" s="133"/>
      <c r="J134" s="115"/>
      <c r="K134" s="115"/>
      <c r="L134" s="115"/>
      <c r="M134" s="115"/>
      <c r="N134" s="115"/>
      <c r="O134" s="133"/>
      <c r="P134" s="133"/>
      <c r="Q134" s="115"/>
      <c r="R134" s="115"/>
      <c r="S134" s="115"/>
      <c r="T134" s="115"/>
      <c r="U134" s="115"/>
      <c r="V134" s="133"/>
      <c r="W134" s="133"/>
      <c r="X134" s="115"/>
      <c r="Y134" s="115"/>
      <c r="Z134" s="115"/>
      <c r="AA134" s="115"/>
      <c r="AB134" s="115"/>
      <c r="AC134" s="133"/>
      <c r="AD134" s="133"/>
      <c r="AE134" s="115"/>
      <c r="AF134" s="115"/>
      <c r="AG134" s="115"/>
      <c r="AH134" s="115"/>
      <c r="AI134" s="113"/>
      <c r="AJ134" s="113"/>
      <c r="AK134" s="116">
        <f t="shared" si="261"/>
        <v>0</v>
      </c>
    </row>
    <row r="135">
      <c r="A135" s="108">
        <v>59</v>
      </c>
      <c r="B135" s="113" t="str">
        <f>VLOOKUP($A135,Сотрудники!$A$3:$L$1202,2,0)</f>
        <v xml:space="preserve">Зырянов Николай</v>
      </c>
      <c r="C135" s="113" t="str">
        <f>VLOOKUP($A135,Сотрудники!$A$3:$L$1202,8,0)</f>
        <v>СПБ</v>
      </c>
      <c r="D135" s="115"/>
      <c r="E135" s="115"/>
      <c r="F135" s="115"/>
      <c r="G135" s="115"/>
      <c r="H135" s="133"/>
      <c r="I135" s="133"/>
      <c r="J135" s="115"/>
      <c r="K135" s="115"/>
      <c r="L135" s="115"/>
      <c r="M135" s="115"/>
      <c r="N135" s="115"/>
      <c r="O135" s="133"/>
      <c r="P135" s="133"/>
      <c r="Q135" s="115"/>
      <c r="R135" s="115"/>
      <c r="S135" s="115"/>
      <c r="T135" s="115"/>
      <c r="U135" s="115"/>
      <c r="V135" s="133"/>
      <c r="W135" s="133"/>
      <c r="X135" s="115"/>
      <c r="Y135" s="115"/>
      <c r="Z135" s="115"/>
      <c r="AA135" s="115"/>
      <c r="AB135" s="115"/>
      <c r="AC135" s="133"/>
      <c r="AD135" s="133"/>
      <c r="AE135" s="115"/>
      <c r="AF135" s="115"/>
      <c r="AG135" s="115"/>
      <c r="AH135" s="115"/>
      <c r="AI135" s="113"/>
      <c r="AJ135" s="113"/>
      <c r="AK135" s="116">
        <f t="shared" si="261"/>
        <v>0</v>
      </c>
    </row>
    <row r="136">
      <c r="A136" s="108">
        <v>60</v>
      </c>
      <c r="B136" s="113" t="str">
        <f>VLOOKUP($A136,Сотрудники!$A$3:$L$1202,2,0)</f>
        <v xml:space="preserve">Гнусов Алексей</v>
      </c>
      <c r="C136" s="113" t="str">
        <f>VLOOKUP($A136,Сотрудники!$A$3:$L$1202,8,0)</f>
        <v>Москва</v>
      </c>
      <c r="D136" s="115"/>
      <c r="E136" s="115"/>
      <c r="F136" s="115"/>
      <c r="G136" s="115"/>
      <c r="H136" s="133"/>
      <c r="I136" s="133"/>
      <c r="J136" s="115"/>
      <c r="K136" s="115"/>
      <c r="L136" s="115"/>
      <c r="M136" s="115"/>
      <c r="N136" s="115"/>
      <c r="O136" s="133"/>
      <c r="P136" s="133"/>
      <c r="Q136" s="115"/>
      <c r="R136" s="115"/>
      <c r="S136" s="115"/>
      <c r="T136" s="115"/>
      <c r="U136" s="115"/>
      <c r="V136" s="133"/>
      <c r="W136" s="133"/>
      <c r="X136" s="115"/>
      <c r="Y136" s="115"/>
      <c r="Z136" s="115"/>
      <c r="AA136" s="115"/>
      <c r="AB136" s="115"/>
      <c r="AC136" s="133"/>
      <c r="AD136" s="133"/>
      <c r="AE136" s="115"/>
      <c r="AF136" s="115"/>
      <c r="AG136" s="115"/>
      <c r="AH136" s="115"/>
      <c r="AI136" s="113"/>
      <c r="AJ136" s="113"/>
      <c r="AK136" s="116">
        <f t="shared" si="261"/>
        <v>0</v>
      </c>
    </row>
    <row r="137">
      <c r="A137" s="108">
        <v>61</v>
      </c>
      <c r="B137" s="113" t="str">
        <f>VLOOKUP($A137,Сотрудники!$A$3:$L$1202,2,0)</f>
        <v xml:space="preserve">Ушаков Сергей</v>
      </c>
      <c r="C137" s="113" t="str">
        <f>VLOOKUP($A137,Сотрудники!$A$3:$L$1202,8,0)</f>
        <v>Москва</v>
      </c>
      <c r="D137" s="115"/>
      <c r="E137" s="115"/>
      <c r="F137" s="115"/>
      <c r="G137" s="115"/>
      <c r="H137" s="133"/>
      <c r="I137" s="133"/>
      <c r="J137" s="115"/>
      <c r="K137" s="115"/>
      <c r="L137" s="115"/>
      <c r="M137" s="115"/>
      <c r="N137" s="115"/>
      <c r="O137" s="133"/>
      <c r="P137" s="133"/>
      <c r="Q137" s="115"/>
      <c r="R137" s="115"/>
      <c r="S137" s="115"/>
      <c r="T137" s="115"/>
      <c r="U137" s="115"/>
      <c r="V137" s="133"/>
      <c r="W137" s="133"/>
      <c r="X137" s="115"/>
      <c r="Y137" s="115"/>
      <c r="Z137" s="115"/>
      <c r="AA137" s="115"/>
      <c r="AB137" s="115"/>
      <c r="AC137" s="133"/>
      <c r="AD137" s="133"/>
      <c r="AE137" s="115"/>
      <c r="AF137" s="115"/>
      <c r="AG137" s="115"/>
      <c r="AH137" s="115"/>
      <c r="AI137" s="113"/>
      <c r="AJ137" s="113"/>
      <c r="AK137" s="116">
        <f t="shared" si="261"/>
        <v>0</v>
      </c>
    </row>
    <row r="138">
      <c r="A138" s="108">
        <v>62</v>
      </c>
      <c r="B138" s="113" t="str">
        <f>VLOOKUP($A138,Сотрудники!$A$3:$L$1202,2,0)</f>
        <v xml:space="preserve">Горьков Алексей</v>
      </c>
      <c r="C138" s="113" t="str">
        <f>VLOOKUP($A138,Сотрудники!$A$3:$L$1202,8,0)</f>
        <v>Москва</v>
      </c>
      <c r="D138" s="115"/>
      <c r="E138" s="115"/>
      <c r="F138" s="115"/>
      <c r="G138" s="115"/>
      <c r="H138" s="133"/>
      <c r="I138" s="133"/>
      <c r="J138" s="115"/>
      <c r="K138" s="115"/>
      <c r="L138" s="115"/>
      <c r="M138" s="115"/>
      <c r="N138" s="115"/>
      <c r="O138" s="133"/>
      <c r="P138" s="133"/>
      <c r="Q138" s="115"/>
      <c r="R138" s="115"/>
      <c r="S138" s="115"/>
      <c r="T138" s="115"/>
      <c r="U138" s="115"/>
      <c r="V138" s="133"/>
      <c r="W138" s="133"/>
      <c r="X138" s="115"/>
      <c r="Y138" s="115"/>
      <c r="Z138" s="115"/>
      <c r="AA138" s="115"/>
      <c r="AB138" s="115"/>
      <c r="AC138" s="133"/>
      <c r="AD138" s="133"/>
      <c r="AE138" s="115"/>
      <c r="AF138" s="115"/>
      <c r="AG138" s="115"/>
      <c r="AH138" s="115"/>
      <c r="AI138" s="113"/>
      <c r="AJ138" s="113"/>
      <c r="AK138" s="116">
        <f t="shared" si="261"/>
        <v>0</v>
      </c>
    </row>
    <row r="139">
      <c r="A139" s="108">
        <v>63</v>
      </c>
      <c r="B139" s="113" t="str">
        <f>VLOOKUP($A139,Сотрудники!$A$3:$L$1202,2,0)</f>
        <v xml:space="preserve">Ненякина Анастасия</v>
      </c>
      <c r="C139" s="113" t="str">
        <f>VLOOKUP($A139,Сотрудники!$A$3:$L$1202,8,0)</f>
        <v>Москва</v>
      </c>
      <c r="D139" s="115"/>
      <c r="E139" s="115"/>
      <c r="F139" s="115"/>
      <c r="G139" s="115"/>
      <c r="H139" s="133"/>
      <c r="I139" s="133"/>
      <c r="J139" s="115"/>
      <c r="K139" s="115"/>
      <c r="L139" s="115"/>
      <c r="M139" s="115"/>
      <c r="N139" s="115"/>
      <c r="O139" s="133"/>
      <c r="P139" s="133"/>
      <c r="Q139" s="115"/>
      <c r="R139" s="115"/>
      <c r="S139" s="115"/>
      <c r="T139" s="115"/>
      <c r="U139" s="115"/>
      <c r="V139" s="133"/>
      <c r="W139" s="133"/>
      <c r="X139" s="115"/>
      <c r="Y139" s="115"/>
      <c r="Z139" s="115"/>
      <c r="AA139" s="115"/>
      <c r="AB139" s="115"/>
      <c r="AC139" s="133"/>
      <c r="AD139" s="133"/>
      <c r="AE139" s="115"/>
      <c r="AF139" s="115"/>
      <c r="AG139" s="115"/>
      <c r="AH139" s="115"/>
      <c r="AI139" s="113"/>
      <c r="AJ139" s="113"/>
      <c r="AK139" s="116">
        <f t="shared" si="261"/>
        <v>0</v>
      </c>
    </row>
    <row r="140">
      <c r="A140" s="108">
        <v>83</v>
      </c>
      <c r="B140" s="113" t="str">
        <f>VLOOKUP($A140,Сотрудники!$A$3:$L$1202,2,0)</f>
        <v xml:space="preserve">Жердева Екатерина</v>
      </c>
      <c r="C140" s="113" t="str">
        <f>VLOOKUP($A140,Сотрудники!$A$3:$L$1202,8,0)</f>
        <v>Архангельск</v>
      </c>
      <c r="D140" s="115"/>
      <c r="E140" s="115"/>
      <c r="F140" s="115"/>
      <c r="G140" s="115"/>
      <c r="H140" s="133"/>
      <c r="I140" s="133"/>
      <c r="J140" s="115"/>
      <c r="K140" s="115"/>
      <c r="L140" s="115"/>
      <c r="M140" s="115"/>
      <c r="N140" s="115"/>
      <c r="O140" s="133"/>
      <c r="P140" s="133"/>
      <c r="Q140" s="115"/>
      <c r="R140" s="115"/>
      <c r="S140" s="115"/>
      <c r="T140" s="115"/>
      <c r="U140" s="115"/>
      <c r="V140" s="133"/>
      <c r="W140" s="133"/>
      <c r="X140" s="115"/>
      <c r="Y140" s="115"/>
      <c r="Z140" s="115"/>
      <c r="AA140" s="115"/>
      <c r="AB140" s="115"/>
      <c r="AC140" s="133"/>
      <c r="AD140" s="133"/>
      <c r="AE140" s="115"/>
      <c r="AF140" s="115"/>
      <c r="AG140" s="115"/>
      <c r="AH140" s="115"/>
      <c r="AI140" s="113"/>
      <c r="AJ140" s="113"/>
      <c r="AK140" s="116">
        <f t="shared" si="261"/>
        <v>0</v>
      </c>
    </row>
    <row r="141">
      <c r="A141" s="108">
        <v>64</v>
      </c>
      <c r="B141" s="113" t="str">
        <f>VLOOKUP($A141,Сотрудники!$A$3:$L$1202,2,0)</f>
        <v xml:space="preserve">Павлов Роман</v>
      </c>
      <c r="C141" s="113" t="str">
        <f>VLOOKUP($A141,Сотрудники!$A$3:$L$1202,8,0)</f>
        <v>Москва</v>
      </c>
      <c r="D141" s="115"/>
      <c r="E141" s="115"/>
      <c r="F141" s="115"/>
      <c r="G141" s="115"/>
      <c r="H141" s="133"/>
      <c r="I141" s="133"/>
      <c r="J141" s="115"/>
      <c r="K141" s="115"/>
      <c r="L141" s="115"/>
      <c r="M141" s="115"/>
      <c r="N141" s="115"/>
      <c r="O141" s="133"/>
      <c r="P141" s="133"/>
      <c r="Q141" s="115"/>
      <c r="R141" s="115"/>
      <c r="S141" s="115"/>
      <c r="T141" s="115"/>
      <c r="U141" s="115"/>
      <c r="V141" s="133"/>
      <c r="W141" s="133"/>
      <c r="X141" s="115"/>
      <c r="Y141" s="115"/>
      <c r="Z141" s="115"/>
      <c r="AA141" s="115"/>
      <c r="AB141" s="115"/>
      <c r="AC141" s="133"/>
      <c r="AD141" s="133"/>
      <c r="AE141" s="115"/>
      <c r="AF141" s="115"/>
      <c r="AG141" s="115"/>
      <c r="AH141" s="115"/>
      <c r="AI141" s="113"/>
      <c r="AJ141" s="113"/>
      <c r="AK141" s="116">
        <f t="shared" si="261"/>
        <v>0</v>
      </c>
    </row>
    <row r="142">
      <c r="A142" s="108">
        <v>66</v>
      </c>
      <c r="B142" s="113" t="str">
        <f>VLOOKUP($A142,Сотрудники!$A$3:$L$1202,2,0)</f>
        <v xml:space="preserve">Лукьянов Станислав</v>
      </c>
      <c r="C142" s="113" t="str">
        <f>VLOOKUP($A142,Сотрудники!$A$3:$L$1202,8,0)</f>
        <v>Екатеринбург</v>
      </c>
      <c r="D142" s="115"/>
      <c r="E142" s="115"/>
      <c r="F142" s="115"/>
      <c r="G142" s="115"/>
      <c r="H142" s="133"/>
      <c r="I142" s="133"/>
      <c r="J142" s="115"/>
      <c r="K142" s="115"/>
      <c r="L142" s="115"/>
      <c r="M142" s="115"/>
      <c r="N142" s="115"/>
      <c r="O142" s="133"/>
      <c r="P142" s="133"/>
      <c r="Q142" s="115"/>
      <c r="R142" s="115"/>
      <c r="S142" s="115"/>
      <c r="T142" s="115"/>
      <c r="U142" s="115"/>
      <c r="V142" s="133"/>
      <c r="W142" s="133"/>
      <c r="X142" s="115"/>
      <c r="Y142" s="115"/>
      <c r="Z142" s="115"/>
      <c r="AA142" s="115"/>
      <c r="AB142" s="115"/>
      <c r="AC142" s="133"/>
      <c r="AD142" s="133"/>
      <c r="AE142" s="115"/>
      <c r="AF142" s="115"/>
      <c r="AG142" s="115"/>
      <c r="AH142" s="115"/>
      <c r="AI142" s="113"/>
      <c r="AJ142" s="113"/>
      <c r="AK142" s="116">
        <f t="shared" si="261"/>
        <v>0</v>
      </c>
    </row>
    <row r="143">
      <c r="A143" s="108">
        <v>67</v>
      </c>
      <c r="B143" s="113" t="str">
        <f>VLOOKUP($A143,Сотрудники!$A$3:$L$1202,2,0)</f>
        <v xml:space="preserve">Киле Егор</v>
      </c>
      <c r="C143" s="113" t="str">
        <f>VLOOKUP($A143,Сотрудники!$A$3:$L$1202,8,0)</f>
        <v>СПБ</v>
      </c>
      <c r="D143" s="115"/>
      <c r="E143" s="115"/>
      <c r="F143" s="115"/>
      <c r="G143" s="115"/>
      <c r="H143" s="133"/>
      <c r="I143" s="133"/>
      <c r="J143" s="115"/>
      <c r="K143" s="115"/>
      <c r="L143" s="115"/>
      <c r="M143" s="115"/>
      <c r="N143" s="115"/>
      <c r="O143" s="133"/>
      <c r="P143" s="133"/>
      <c r="Q143" s="115"/>
      <c r="R143" s="115"/>
      <c r="S143" s="115"/>
      <c r="T143" s="115"/>
      <c r="U143" s="115"/>
      <c r="V143" s="133"/>
      <c r="W143" s="133"/>
      <c r="X143" s="115"/>
      <c r="Y143" s="115"/>
      <c r="Z143" s="115"/>
      <c r="AA143" s="115"/>
      <c r="AB143" s="115"/>
      <c r="AC143" s="133"/>
      <c r="AD143" s="133"/>
      <c r="AE143" s="115"/>
      <c r="AF143" s="115"/>
      <c r="AG143" s="115"/>
      <c r="AH143" s="115"/>
      <c r="AI143" s="113"/>
      <c r="AJ143" s="113"/>
      <c r="AK143" s="116">
        <f t="shared" si="261"/>
        <v>0</v>
      </c>
    </row>
    <row r="144">
      <c r="A144" s="108">
        <v>69</v>
      </c>
      <c r="B144" s="113" t="str">
        <f>VLOOKUP($A144,Сотрудники!$A$3:$L$1202,2,0)</f>
        <v xml:space="preserve">Егоров Валерий</v>
      </c>
      <c r="C144" s="113" t="str">
        <f>VLOOKUP($A144,Сотрудники!$A$3:$L$1202,8,0)</f>
        <v>Рязань</v>
      </c>
      <c r="D144" s="115"/>
      <c r="E144" s="115"/>
      <c r="F144" s="115"/>
      <c r="G144" s="115"/>
      <c r="H144" s="133"/>
      <c r="I144" s="133"/>
      <c r="J144" s="115"/>
      <c r="K144" s="115"/>
      <c r="L144" s="115"/>
      <c r="M144" s="115"/>
      <c r="N144" s="115"/>
      <c r="O144" s="133"/>
      <c r="P144" s="133"/>
      <c r="Q144" s="115"/>
      <c r="R144" s="115"/>
      <c r="S144" s="115"/>
      <c r="T144" s="115"/>
      <c r="U144" s="115"/>
      <c r="V144" s="133"/>
      <c r="W144" s="133"/>
      <c r="X144" s="115"/>
      <c r="Y144" s="115"/>
      <c r="Z144" s="115"/>
      <c r="AA144" s="115"/>
      <c r="AB144" s="115"/>
      <c r="AC144" s="133"/>
      <c r="AD144" s="133"/>
      <c r="AE144" s="115"/>
      <c r="AF144" s="115"/>
      <c r="AG144" s="115"/>
      <c r="AH144" s="115"/>
      <c r="AI144" s="113"/>
      <c r="AJ144" s="113"/>
      <c r="AK144" s="116">
        <f t="shared" si="261"/>
        <v>0</v>
      </c>
    </row>
    <row r="145">
      <c r="A145" s="108">
        <v>70</v>
      </c>
      <c r="B145" s="113" t="str">
        <f>VLOOKUP($A145,Сотрудники!$A$3:$L$1202,2,0)</f>
        <v xml:space="preserve">Балагушкин Артем</v>
      </c>
      <c r="C145" s="113" t="str">
        <f>VLOOKUP($A145,Сотрудники!$A$3:$L$1202,8,0)</f>
        <v>Москва</v>
      </c>
      <c r="D145" s="115"/>
      <c r="E145" s="115"/>
      <c r="F145" s="115"/>
      <c r="G145" s="115"/>
      <c r="H145" s="133"/>
      <c r="I145" s="133"/>
      <c r="J145" s="115"/>
      <c r="K145" s="115"/>
      <c r="L145" s="115"/>
      <c r="M145" s="115"/>
      <c r="N145" s="115"/>
      <c r="O145" s="133"/>
      <c r="P145" s="133"/>
      <c r="Q145" s="115"/>
      <c r="R145" s="115"/>
      <c r="S145" s="115"/>
      <c r="T145" s="115"/>
      <c r="U145" s="115"/>
      <c r="V145" s="133"/>
      <c r="W145" s="133"/>
      <c r="X145" s="115"/>
      <c r="Y145" s="115"/>
      <c r="Z145" s="115"/>
      <c r="AA145" s="115"/>
      <c r="AB145" s="115"/>
      <c r="AC145" s="133"/>
      <c r="AD145" s="133"/>
      <c r="AE145" s="115"/>
      <c r="AF145" s="115"/>
      <c r="AG145" s="115"/>
      <c r="AH145" s="115"/>
      <c r="AI145" s="113"/>
      <c r="AJ145" s="113"/>
      <c r="AK145" s="116">
        <f t="shared" si="261"/>
        <v>0</v>
      </c>
    </row>
    <row r="146">
      <c r="A146" s="108">
        <v>71</v>
      </c>
      <c r="B146" s="113" t="str">
        <f>VLOOKUP($A146,Сотрудники!$A$3:$L$1202,2,0)</f>
        <v xml:space="preserve">Чермашенцев Илья</v>
      </c>
      <c r="C146" s="113" t="str">
        <f>VLOOKUP($A146,Сотрудники!$A$3:$L$1202,8,0)</f>
        <v>Москва</v>
      </c>
      <c r="D146" s="115"/>
      <c r="E146" s="115"/>
      <c r="F146" s="115"/>
      <c r="G146" s="115"/>
      <c r="H146" s="133"/>
      <c r="I146" s="133"/>
      <c r="J146" s="115"/>
      <c r="K146" s="115"/>
      <c r="L146" s="115"/>
      <c r="M146" s="115"/>
      <c r="N146" s="115"/>
      <c r="O146" s="133"/>
      <c r="P146" s="133"/>
      <c r="Q146" s="115"/>
      <c r="R146" s="115"/>
      <c r="S146" s="115"/>
      <c r="T146" s="115"/>
      <c r="U146" s="115"/>
      <c r="V146" s="133"/>
      <c r="W146" s="133"/>
      <c r="X146" s="115"/>
      <c r="Y146" s="115"/>
      <c r="Z146" s="115"/>
      <c r="AA146" s="115"/>
      <c r="AB146" s="115"/>
      <c r="AC146" s="133"/>
      <c r="AD146" s="133"/>
      <c r="AE146" s="115"/>
      <c r="AF146" s="115"/>
      <c r="AG146" s="115"/>
      <c r="AH146" s="115"/>
      <c r="AI146" s="113"/>
      <c r="AJ146" s="113"/>
      <c r="AK146" s="116">
        <f t="shared" si="261"/>
        <v>0</v>
      </c>
    </row>
    <row r="147">
      <c r="A147" s="108">
        <v>73</v>
      </c>
      <c r="B147" s="113" t="str">
        <f>VLOOKUP($A147,Сотрудники!$A$3:$L$1202,2,0)</f>
        <v xml:space="preserve">Шарапов Артем</v>
      </c>
      <c r="C147" s="113" t="str">
        <f>VLOOKUP($A147,Сотрудники!$A$3:$L$1202,8,0)</f>
        <v>Барнаул</v>
      </c>
      <c r="D147" s="115"/>
      <c r="E147" s="115"/>
      <c r="F147" s="115"/>
      <c r="G147" s="115"/>
      <c r="H147" s="133"/>
      <c r="I147" s="133"/>
      <c r="J147" s="115"/>
      <c r="K147" s="115"/>
      <c r="L147" s="115"/>
      <c r="M147" s="115"/>
      <c r="N147" s="115"/>
      <c r="O147" s="133"/>
      <c r="P147" s="133"/>
      <c r="Q147" s="115"/>
      <c r="R147" s="115"/>
      <c r="S147" s="115"/>
      <c r="T147" s="115"/>
      <c r="U147" s="115"/>
      <c r="V147" s="133"/>
      <c r="W147" s="133"/>
      <c r="X147" s="115"/>
      <c r="Y147" s="115"/>
      <c r="Z147" s="115"/>
      <c r="AA147" s="115"/>
      <c r="AB147" s="115"/>
      <c r="AC147" s="133"/>
      <c r="AD147" s="133"/>
      <c r="AE147" s="115"/>
      <c r="AF147" s="115"/>
      <c r="AG147" s="115"/>
      <c r="AH147" s="115"/>
      <c r="AI147" s="113"/>
      <c r="AJ147" s="113"/>
      <c r="AK147" s="116">
        <f t="shared" si="261"/>
        <v>0</v>
      </c>
    </row>
    <row r="148">
      <c r="A148" s="108">
        <v>74</v>
      </c>
      <c r="B148" s="113" t="str">
        <f>VLOOKUP($A148,Сотрудники!$A$3:$L$1202,2,0)</f>
        <v xml:space="preserve">Родионов Всеволод</v>
      </c>
      <c r="C148" s="113" t="str">
        <f>VLOOKUP($A148,Сотрудники!$A$3:$L$1202,8,0)</f>
        <v>Москва</v>
      </c>
      <c r="D148" s="115"/>
      <c r="E148" s="115"/>
      <c r="F148" s="115"/>
      <c r="G148" s="115"/>
      <c r="H148" s="133"/>
      <c r="I148" s="133"/>
      <c r="J148" s="115"/>
      <c r="K148" s="115"/>
      <c r="L148" s="115"/>
      <c r="M148" s="115"/>
      <c r="N148" s="115"/>
      <c r="O148" s="133"/>
      <c r="P148" s="133"/>
      <c r="Q148" s="115"/>
      <c r="R148" s="115"/>
      <c r="S148" s="115"/>
      <c r="T148" s="115"/>
      <c r="U148" s="115"/>
      <c r="V148" s="133"/>
      <c r="W148" s="133"/>
      <c r="X148" s="115"/>
      <c r="Y148" s="115"/>
      <c r="Z148" s="115"/>
      <c r="AA148" s="115"/>
      <c r="AB148" s="115"/>
      <c r="AC148" s="133"/>
      <c r="AD148" s="133"/>
      <c r="AE148" s="115"/>
      <c r="AF148" s="115"/>
      <c r="AG148" s="115"/>
      <c r="AH148" s="115"/>
      <c r="AI148" s="113"/>
      <c r="AJ148" s="113"/>
      <c r="AK148" s="116">
        <f t="shared" si="261"/>
        <v>0</v>
      </c>
    </row>
    <row r="149">
      <c r="A149" s="108">
        <v>75</v>
      </c>
      <c r="B149" s="113" t="str">
        <f>VLOOKUP($A149,Сотрудники!$A$3:$L$1202,2,0)</f>
        <v xml:space="preserve">Лашкуль Александра</v>
      </c>
      <c r="C149" s="113" t="str">
        <f>VLOOKUP($A149,Сотрудники!$A$3:$L$1202,8,0)</f>
        <v>СПБ</v>
      </c>
      <c r="D149" s="115"/>
      <c r="E149" s="115"/>
      <c r="F149" s="115"/>
      <c r="G149" s="115"/>
      <c r="H149" s="133"/>
      <c r="I149" s="133"/>
      <c r="J149" s="115"/>
      <c r="K149" s="115"/>
      <c r="L149" s="115"/>
      <c r="M149" s="115"/>
      <c r="N149" s="115"/>
      <c r="O149" s="133"/>
      <c r="P149" s="133"/>
      <c r="Q149" s="115"/>
      <c r="R149" s="115"/>
      <c r="S149" s="115"/>
      <c r="T149" s="115"/>
      <c r="U149" s="115"/>
      <c r="V149" s="133"/>
      <c r="W149" s="133"/>
      <c r="X149" s="115"/>
      <c r="Y149" s="115"/>
      <c r="Z149" s="115"/>
      <c r="AA149" s="115"/>
      <c r="AB149" s="115"/>
      <c r="AC149" s="133"/>
      <c r="AD149" s="133"/>
      <c r="AE149" s="115"/>
      <c r="AF149" s="115"/>
      <c r="AG149" s="115"/>
      <c r="AH149" s="115"/>
      <c r="AI149" s="113"/>
      <c r="AJ149" s="113"/>
      <c r="AK149" s="116">
        <f t="shared" si="261"/>
        <v>0</v>
      </c>
    </row>
    <row r="150">
      <c r="A150" s="108">
        <v>76</v>
      </c>
      <c r="B150" s="113" t="str">
        <f>VLOOKUP($A150,Сотрудники!$A$3:$L$1202,2,0)</f>
        <v xml:space="preserve">Мокрова Анастасия</v>
      </c>
      <c r="C150" s="113" t="str">
        <f>VLOOKUP($A150,Сотрудники!$A$3:$L$1202,8,0)</f>
        <v>СПБ</v>
      </c>
      <c r="D150" s="115"/>
      <c r="E150" s="115"/>
      <c r="F150" s="115"/>
      <c r="G150" s="115"/>
      <c r="H150" s="133"/>
      <c r="I150" s="133"/>
      <c r="J150" s="115"/>
      <c r="K150" s="115"/>
      <c r="L150" s="115"/>
      <c r="M150" s="115"/>
      <c r="N150" s="115"/>
      <c r="O150" s="133"/>
      <c r="P150" s="133"/>
      <c r="Q150" s="115"/>
      <c r="R150" s="115"/>
      <c r="S150" s="115"/>
      <c r="T150" s="115"/>
      <c r="U150" s="115"/>
      <c r="V150" s="133"/>
      <c r="W150" s="133"/>
      <c r="X150" s="115"/>
      <c r="Y150" s="115"/>
      <c r="Z150" s="115"/>
      <c r="AA150" s="115"/>
      <c r="AB150" s="115"/>
      <c r="AC150" s="133"/>
      <c r="AD150" s="133"/>
      <c r="AE150" s="115"/>
      <c r="AF150" s="115"/>
      <c r="AG150" s="115"/>
      <c r="AH150" s="115"/>
      <c r="AI150" s="113"/>
      <c r="AJ150" s="113"/>
      <c r="AK150" s="116">
        <f t="shared" si="261"/>
        <v>0</v>
      </c>
    </row>
    <row r="151">
      <c r="A151" s="108">
        <v>77</v>
      </c>
      <c r="B151" s="113" t="str">
        <f>VLOOKUP($A151,Сотрудники!$A$3:$L$1202,2,0)</f>
        <v xml:space="preserve">Волотов Илья</v>
      </c>
      <c r="C151" s="113" t="str">
        <f>VLOOKUP($A151,Сотрудники!$A$3:$L$1202,8,0)</f>
        <v>Москва</v>
      </c>
      <c r="D151" s="115"/>
      <c r="E151" s="115"/>
      <c r="F151" s="115"/>
      <c r="G151" s="115"/>
      <c r="H151" s="133"/>
      <c r="I151" s="133"/>
      <c r="J151" s="115"/>
      <c r="K151" s="115"/>
      <c r="L151" s="115"/>
      <c r="M151" s="115"/>
      <c r="N151" s="115"/>
      <c r="O151" s="133"/>
      <c r="P151" s="133"/>
      <c r="Q151" s="115"/>
      <c r="R151" s="115"/>
      <c r="S151" s="115"/>
      <c r="T151" s="115"/>
      <c r="U151" s="115"/>
      <c r="V151" s="133"/>
      <c r="W151" s="133"/>
      <c r="X151" s="115"/>
      <c r="Y151" s="115"/>
      <c r="Z151" s="115"/>
      <c r="AA151" s="115"/>
      <c r="AB151" s="115"/>
      <c r="AC151" s="133"/>
      <c r="AD151" s="133"/>
      <c r="AE151" s="115"/>
      <c r="AF151" s="115"/>
      <c r="AG151" s="115"/>
      <c r="AH151" s="115"/>
      <c r="AI151" s="113"/>
      <c r="AJ151" s="113"/>
      <c r="AK151" s="116">
        <f t="shared" si="261"/>
        <v>0</v>
      </c>
    </row>
    <row r="152">
      <c r="A152" s="108">
        <v>78</v>
      </c>
      <c r="B152" s="113" t="str">
        <f>VLOOKUP($A152,Сотрудники!$A$3:$L$1202,2,0)</f>
        <v xml:space="preserve">Гаврилова Екатерина</v>
      </c>
      <c r="C152" s="113" t="str">
        <f>VLOOKUP($A152,Сотрудники!$A$3:$L$1202,8,0)</f>
        <v>Чебоксары</v>
      </c>
      <c r="D152" s="115"/>
      <c r="E152" s="115"/>
      <c r="F152" s="115"/>
      <c r="G152" s="115"/>
      <c r="H152" s="133"/>
      <c r="I152" s="133"/>
      <c r="J152" s="115"/>
      <c r="K152" s="115"/>
      <c r="L152" s="115"/>
      <c r="M152" s="115"/>
      <c r="N152" s="115"/>
      <c r="O152" s="133"/>
      <c r="P152" s="133"/>
      <c r="Q152" s="115"/>
      <c r="R152" s="115"/>
      <c r="S152" s="115"/>
      <c r="T152" s="115"/>
      <c r="U152" s="115"/>
      <c r="V152" s="133"/>
      <c r="W152" s="133"/>
      <c r="X152" s="115"/>
      <c r="Y152" s="115"/>
      <c r="Z152" s="115"/>
      <c r="AA152" s="115"/>
      <c r="AB152" s="115"/>
      <c r="AC152" s="133"/>
      <c r="AD152" s="133"/>
      <c r="AE152" s="115"/>
      <c r="AF152" s="115"/>
      <c r="AG152" s="115"/>
      <c r="AH152" s="115"/>
      <c r="AI152" s="113"/>
      <c r="AJ152" s="113"/>
      <c r="AK152" s="116">
        <f t="shared" si="261"/>
        <v>0</v>
      </c>
    </row>
    <row r="153">
      <c r="A153" s="108">
        <v>79</v>
      </c>
      <c r="B153" s="113" t="str">
        <f>VLOOKUP($A153,Сотрудники!$A$3:$L$1202,2,0)</f>
        <v xml:space="preserve">Шакиров Вадим</v>
      </c>
      <c r="C153" s="113" t="str">
        <f>VLOOKUP($A153,Сотрудники!$A$3:$L$1202,8,0)</f>
        <v>Иннополис</v>
      </c>
      <c r="D153" s="115"/>
      <c r="E153" s="115"/>
      <c r="F153" s="115"/>
      <c r="G153" s="115"/>
      <c r="H153" s="133"/>
      <c r="I153" s="133"/>
      <c r="J153" s="115"/>
      <c r="K153" s="115"/>
      <c r="L153" s="115"/>
      <c r="M153" s="115"/>
      <c r="N153" s="115"/>
      <c r="O153" s="133"/>
      <c r="P153" s="133"/>
      <c r="Q153" s="115"/>
      <c r="R153" s="115"/>
      <c r="S153" s="115"/>
      <c r="T153" s="115"/>
      <c r="U153" s="115"/>
      <c r="V153" s="133"/>
      <c r="W153" s="133"/>
      <c r="X153" s="115"/>
      <c r="Y153" s="115"/>
      <c r="Z153" s="115"/>
      <c r="AA153" s="115"/>
      <c r="AB153" s="115"/>
      <c r="AC153" s="133"/>
      <c r="AD153" s="133"/>
      <c r="AE153" s="115"/>
      <c r="AF153" s="115"/>
      <c r="AG153" s="115"/>
      <c r="AH153" s="115"/>
      <c r="AI153" s="113"/>
      <c r="AJ153" s="113"/>
      <c r="AK153" s="116">
        <f t="shared" si="261"/>
        <v>0</v>
      </c>
    </row>
    <row r="154">
      <c r="A154" s="108">
        <v>80</v>
      </c>
      <c r="B154" s="113" t="str">
        <f>VLOOKUP($A154,Сотрудники!$A$3:$L$1202,2,0)</f>
        <v xml:space="preserve">Павлов Никита</v>
      </c>
      <c r="C154" s="113" t="str">
        <f>VLOOKUP($A154,Сотрудники!$A$3:$L$1202,8,0)</f>
        <v>Москва</v>
      </c>
      <c r="D154" s="115"/>
      <c r="E154" s="115"/>
      <c r="F154" s="115"/>
      <c r="G154" s="115"/>
      <c r="H154" s="133"/>
      <c r="I154" s="133"/>
      <c r="J154" s="115"/>
      <c r="K154" s="115"/>
      <c r="L154" s="115"/>
      <c r="M154" s="115"/>
      <c r="N154" s="115"/>
      <c r="O154" s="133"/>
      <c r="P154" s="133"/>
      <c r="Q154" s="115"/>
      <c r="R154" s="115"/>
      <c r="S154" s="115"/>
      <c r="T154" s="115"/>
      <c r="U154" s="115"/>
      <c r="V154" s="133"/>
      <c r="W154" s="133"/>
      <c r="X154" s="115"/>
      <c r="Y154" s="115"/>
      <c r="Z154" s="115"/>
      <c r="AA154" s="115"/>
      <c r="AB154" s="115"/>
      <c r="AC154" s="133"/>
      <c r="AD154" s="133"/>
      <c r="AE154" s="115"/>
      <c r="AF154" s="115"/>
      <c r="AG154" s="115"/>
      <c r="AH154" s="115"/>
      <c r="AI154" s="113"/>
      <c r="AJ154" s="113"/>
      <c r="AK154" s="116">
        <f t="shared" ref="AK154:AK173" si="262">SUM(D154:AJ154)</f>
        <v>0</v>
      </c>
    </row>
    <row r="155">
      <c r="A155" s="108">
        <v>81</v>
      </c>
      <c r="B155" s="113" t="str">
        <f>VLOOKUP($A155,Сотрудники!$A$3:$L$1202,2,0)</f>
        <v xml:space="preserve">Александрова Кристина</v>
      </c>
      <c r="C155" s="113" t="str">
        <f>VLOOKUP($A155,Сотрудники!$A$3:$L$1202,8,0)</f>
        <v>Москва</v>
      </c>
      <c r="D155" s="115"/>
      <c r="E155" s="115"/>
      <c r="F155" s="115"/>
      <c r="G155" s="115"/>
      <c r="H155" s="133"/>
      <c r="I155" s="133"/>
      <c r="J155" s="115"/>
      <c r="K155" s="115"/>
      <c r="L155" s="115"/>
      <c r="M155" s="115"/>
      <c r="N155" s="115"/>
      <c r="O155" s="133"/>
      <c r="P155" s="133"/>
      <c r="Q155" s="115"/>
      <c r="R155" s="115"/>
      <c r="S155" s="115"/>
      <c r="T155" s="115"/>
      <c r="U155" s="115"/>
      <c r="V155" s="133"/>
      <c r="W155" s="133"/>
      <c r="X155" s="115"/>
      <c r="Y155" s="115"/>
      <c r="Z155" s="115"/>
      <c r="AA155" s="115"/>
      <c r="AB155" s="115"/>
      <c r="AC155" s="133"/>
      <c r="AD155" s="133"/>
      <c r="AE155" s="115"/>
      <c r="AF155" s="115"/>
      <c r="AG155" s="115"/>
      <c r="AH155" s="115"/>
      <c r="AI155" s="113"/>
      <c r="AJ155" s="113"/>
      <c r="AK155" s="116">
        <f t="shared" si="262"/>
        <v>0</v>
      </c>
    </row>
    <row r="156">
      <c r="A156" s="108">
        <v>82</v>
      </c>
      <c r="B156" s="113" t="str">
        <f>VLOOKUP($A156,Сотрудники!$A$3:$L$1202,2,0)</f>
        <v xml:space="preserve">Крапивин Сергей</v>
      </c>
      <c r="C156" s="113" t="str">
        <f>VLOOKUP($A156,Сотрудники!$A$3:$L$1202,8,0)</f>
        <v>Краснодар</v>
      </c>
      <c r="D156" s="115"/>
      <c r="E156" s="115"/>
      <c r="F156" s="115"/>
      <c r="G156" s="115"/>
      <c r="H156" s="133"/>
      <c r="I156" s="133"/>
      <c r="J156" s="115"/>
      <c r="K156" s="115"/>
      <c r="L156" s="115"/>
      <c r="M156" s="115"/>
      <c r="N156" s="115"/>
      <c r="O156" s="133"/>
      <c r="P156" s="133"/>
      <c r="Q156" s="115"/>
      <c r="R156" s="115"/>
      <c r="S156" s="115"/>
      <c r="T156" s="115"/>
      <c r="U156" s="115"/>
      <c r="V156" s="133"/>
      <c r="W156" s="133"/>
      <c r="X156" s="115"/>
      <c r="Y156" s="115"/>
      <c r="Z156" s="115"/>
      <c r="AA156" s="115"/>
      <c r="AB156" s="115"/>
      <c r="AC156" s="133"/>
      <c r="AD156" s="133"/>
      <c r="AE156" s="115"/>
      <c r="AF156" s="115"/>
      <c r="AG156" s="115"/>
      <c r="AH156" s="115"/>
      <c r="AI156" s="113"/>
      <c r="AJ156" s="113"/>
      <c r="AK156" s="116">
        <f t="shared" si="262"/>
        <v>0</v>
      </c>
    </row>
    <row r="157">
      <c r="A157" s="108">
        <v>84</v>
      </c>
      <c r="B157" s="113" t="str">
        <f>VLOOKUP($A157,Сотрудники!$A$3:$L$1202,2,0)</f>
        <v xml:space="preserve">Сабиров Артур</v>
      </c>
      <c r="C157" s="113" t="str">
        <f>VLOOKUP($A157,Сотрудники!$A$3:$L$1202,8,0)</f>
        <v>Казань</v>
      </c>
      <c r="D157" s="115"/>
      <c r="E157" s="115"/>
      <c r="F157" s="115"/>
      <c r="G157" s="115"/>
      <c r="H157" s="133"/>
      <c r="I157" s="133"/>
      <c r="J157" s="115"/>
      <c r="K157" s="115"/>
      <c r="L157" s="115"/>
      <c r="M157" s="115"/>
      <c r="N157" s="115"/>
      <c r="O157" s="133"/>
      <c r="P157" s="133"/>
      <c r="Q157" s="115"/>
      <c r="R157" s="115"/>
      <c r="S157" s="115"/>
      <c r="T157" s="115"/>
      <c r="U157" s="115"/>
      <c r="V157" s="133"/>
      <c r="W157" s="133"/>
      <c r="X157" s="115"/>
      <c r="Y157" s="115"/>
      <c r="Z157" s="115"/>
      <c r="AA157" s="115"/>
      <c r="AB157" s="115"/>
      <c r="AC157" s="133"/>
      <c r="AD157" s="133"/>
      <c r="AE157" s="115"/>
      <c r="AF157" s="115"/>
      <c r="AG157" s="115"/>
      <c r="AH157" s="115"/>
      <c r="AI157" s="113"/>
      <c r="AJ157" s="113"/>
      <c r="AK157" s="116">
        <f t="shared" si="262"/>
        <v>0</v>
      </c>
    </row>
    <row r="158">
      <c r="A158" s="108">
        <v>85</v>
      </c>
      <c r="B158" s="113" t="str">
        <f>VLOOKUP($A158,Сотрудники!$A$3:$L$1202,2,0)</f>
        <v xml:space="preserve">Рудаков Сергей</v>
      </c>
      <c r="C158" s="113" t="str">
        <f>VLOOKUP($A158,Сотрудники!$A$3:$L$1202,8,0)</f>
        <v>Москва</v>
      </c>
      <c r="D158" s="115"/>
      <c r="E158" s="115"/>
      <c r="F158" s="115"/>
      <c r="G158" s="115"/>
      <c r="H158" s="133"/>
      <c r="I158" s="133"/>
      <c r="J158" s="115"/>
      <c r="K158" s="115"/>
      <c r="L158" s="115"/>
      <c r="M158" s="115"/>
      <c r="N158" s="115"/>
      <c r="O158" s="133"/>
      <c r="P158" s="133"/>
      <c r="Q158" s="115"/>
      <c r="R158" s="115"/>
      <c r="S158" s="115"/>
      <c r="T158" s="115"/>
      <c r="U158" s="115"/>
      <c r="V158" s="133"/>
      <c r="W158" s="133"/>
      <c r="X158" s="115"/>
      <c r="Y158" s="115"/>
      <c r="Z158" s="115"/>
      <c r="AA158" s="115"/>
      <c r="AB158" s="115"/>
      <c r="AC158" s="133"/>
      <c r="AD158" s="133"/>
      <c r="AE158" s="115"/>
      <c r="AF158" s="115"/>
      <c r="AG158" s="115"/>
      <c r="AH158" s="115"/>
      <c r="AI158" s="113"/>
      <c r="AJ158" s="113"/>
      <c r="AK158" s="116">
        <f t="shared" si="262"/>
        <v>0</v>
      </c>
    </row>
    <row r="159">
      <c r="A159" s="108">
        <v>86</v>
      </c>
      <c r="B159" s="113" t="str">
        <f>VLOOKUP($A159,Сотрудники!$A$3:$L$1202,2,0)</f>
        <v xml:space="preserve">Михеев Дмитрий</v>
      </c>
      <c r="C159" s="113" t="str">
        <f>VLOOKUP($A159,Сотрудники!$A$3:$L$1202,8,0)</f>
        <v>СПБ</v>
      </c>
      <c r="D159" s="115"/>
      <c r="E159" s="115"/>
      <c r="F159" s="115"/>
      <c r="G159" s="115"/>
      <c r="H159" s="133"/>
      <c r="I159" s="133"/>
      <c r="J159" s="115"/>
      <c r="K159" s="115"/>
      <c r="L159" s="115"/>
      <c r="M159" s="115"/>
      <c r="N159" s="115"/>
      <c r="O159" s="133"/>
      <c r="P159" s="133"/>
      <c r="Q159" s="115"/>
      <c r="R159" s="115"/>
      <c r="S159" s="115"/>
      <c r="T159" s="115"/>
      <c r="U159" s="115"/>
      <c r="V159" s="133"/>
      <c r="W159" s="133"/>
      <c r="X159" s="115"/>
      <c r="Y159" s="115"/>
      <c r="Z159" s="115"/>
      <c r="AA159" s="115"/>
      <c r="AB159" s="115"/>
      <c r="AC159" s="133"/>
      <c r="AD159" s="133"/>
      <c r="AE159" s="115"/>
      <c r="AF159" s="115"/>
      <c r="AG159" s="115"/>
      <c r="AH159" s="115"/>
      <c r="AI159" s="113"/>
      <c r="AJ159" s="113"/>
      <c r="AK159" s="116">
        <f t="shared" si="262"/>
        <v>0</v>
      </c>
    </row>
    <row r="160">
      <c r="A160" s="108">
        <v>87</v>
      </c>
      <c r="B160" s="113" t="str">
        <f>VLOOKUP($A160,Сотрудники!$A$3:$L$1202,2,0)</f>
        <v xml:space="preserve">Борисова Алёна</v>
      </c>
      <c r="C160" s="113" t="str">
        <f>VLOOKUP($A160,Сотрудники!$A$3:$L$1202,8,0)</f>
        <v>Екатеринбург</v>
      </c>
      <c r="D160" s="115"/>
      <c r="E160" s="115"/>
      <c r="F160" s="115"/>
      <c r="G160" s="115"/>
      <c r="H160" s="133"/>
      <c r="I160" s="133"/>
      <c r="J160" s="115"/>
      <c r="K160" s="115"/>
      <c r="L160" s="115"/>
      <c r="M160" s="115"/>
      <c r="N160" s="115"/>
      <c r="O160" s="133"/>
      <c r="P160" s="133"/>
      <c r="Q160" s="115"/>
      <c r="R160" s="115"/>
      <c r="S160" s="115"/>
      <c r="T160" s="115"/>
      <c r="U160" s="115"/>
      <c r="V160" s="133"/>
      <c r="W160" s="133"/>
      <c r="X160" s="115"/>
      <c r="Y160" s="115"/>
      <c r="Z160" s="115"/>
      <c r="AA160" s="115"/>
      <c r="AB160" s="115"/>
      <c r="AC160" s="133"/>
      <c r="AD160" s="133"/>
      <c r="AE160" s="115"/>
      <c r="AF160" s="115"/>
      <c r="AG160" s="115"/>
      <c r="AH160" s="115"/>
      <c r="AI160" s="113"/>
      <c r="AJ160" s="113"/>
      <c r="AK160" s="116">
        <f t="shared" si="262"/>
        <v>0</v>
      </c>
    </row>
    <row r="161">
      <c r="A161" s="108">
        <v>88</v>
      </c>
      <c r="B161" s="113" t="str">
        <f>VLOOKUP($A161,Сотрудники!$A$3:$L$1202,2,0)</f>
        <v xml:space="preserve">Коурова Мария</v>
      </c>
      <c r="C161" s="113" t="str">
        <f>VLOOKUP($A161,Сотрудники!$A$3:$L$1202,8,0)</f>
        <v>Екатеринбург</v>
      </c>
      <c r="D161" s="115"/>
      <c r="E161" s="115"/>
      <c r="F161" s="115"/>
      <c r="G161" s="115"/>
      <c r="H161" s="133"/>
      <c r="I161" s="133"/>
      <c r="J161" s="115"/>
      <c r="K161" s="115"/>
      <c r="L161" s="115"/>
      <c r="M161" s="115"/>
      <c r="N161" s="115"/>
      <c r="O161" s="133"/>
      <c r="P161" s="133"/>
      <c r="Q161" s="115"/>
      <c r="R161" s="115"/>
      <c r="S161" s="115"/>
      <c r="T161" s="115"/>
      <c r="U161" s="115"/>
      <c r="V161" s="133"/>
      <c r="W161" s="133"/>
      <c r="X161" s="115"/>
      <c r="Y161" s="115"/>
      <c r="Z161" s="115"/>
      <c r="AA161" s="115"/>
      <c r="AB161" s="115"/>
      <c r="AC161" s="133"/>
      <c r="AD161" s="133"/>
      <c r="AE161" s="115"/>
      <c r="AF161" s="115"/>
      <c r="AG161" s="115"/>
      <c r="AH161" s="115"/>
      <c r="AI161" s="113"/>
      <c r="AJ161" s="113"/>
      <c r="AK161" s="116">
        <f t="shared" si="262"/>
        <v>0</v>
      </c>
    </row>
    <row r="162">
      <c r="A162" s="108">
        <v>89</v>
      </c>
      <c r="B162" s="113" t="str">
        <f>VLOOKUP($A162,Сотрудники!$A$3:$L$1202,2,0)</f>
        <v xml:space="preserve">Рамазанов Виталий</v>
      </c>
      <c r="C162" s="113" t="str">
        <f>VLOOKUP($A162,Сотрудники!$A$3:$L$1202,8,0)</f>
        <v>Москва</v>
      </c>
      <c r="D162" s="115"/>
      <c r="E162" s="115"/>
      <c r="F162" s="115"/>
      <c r="G162" s="115"/>
      <c r="H162" s="133"/>
      <c r="I162" s="133"/>
      <c r="J162" s="115"/>
      <c r="K162" s="115"/>
      <c r="L162" s="115"/>
      <c r="M162" s="115"/>
      <c r="N162" s="115"/>
      <c r="O162" s="133"/>
      <c r="P162" s="133"/>
      <c r="Q162" s="115"/>
      <c r="R162" s="115"/>
      <c r="S162" s="115"/>
      <c r="T162" s="115"/>
      <c r="U162" s="115"/>
      <c r="V162" s="133"/>
      <c r="W162" s="133"/>
      <c r="X162" s="115"/>
      <c r="Y162" s="115"/>
      <c r="Z162" s="115"/>
      <c r="AA162" s="115"/>
      <c r="AB162" s="115"/>
      <c r="AC162" s="133"/>
      <c r="AD162" s="133"/>
      <c r="AE162" s="115"/>
      <c r="AF162" s="115"/>
      <c r="AG162" s="115"/>
      <c r="AH162" s="115"/>
      <c r="AI162" s="113"/>
      <c r="AJ162" s="113"/>
      <c r="AK162" s="116">
        <f t="shared" si="262"/>
        <v>0</v>
      </c>
    </row>
    <row r="163">
      <c r="A163" s="108">
        <v>90</v>
      </c>
      <c r="B163" s="113" t="str">
        <f>VLOOKUP($A163,Сотрудники!$A$3:$L$1202,2,0)</f>
        <v xml:space="preserve">Майорова Дарья</v>
      </c>
      <c r="C163" s="113" t="str">
        <f>VLOOKUP($A163,Сотрудники!$A$3:$L$1202,8,0)</f>
        <v>Ульяновск</v>
      </c>
      <c r="D163" s="115"/>
      <c r="E163" s="115"/>
      <c r="F163" s="115"/>
      <c r="G163" s="115"/>
      <c r="H163" s="133"/>
      <c r="I163" s="133"/>
      <c r="J163" s="115"/>
      <c r="K163" s="115"/>
      <c r="L163" s="115"/>
      <c r="M163" s="115"/>
      <c r="N163" s="115"/>
      <c r="O163" s="133"/>
      <c r="P163" s="133"/>
      <c r="Q163" s="115"/>
      <c r="R163" s="115"/>
      <c r="S163" s="115"/>
      <c r="T163" s="115"/>
      <c r="U163" s="115"/>
      <c r="V163" s="133"/>
      <c r="W163" s="133"/>
      <c r="X163" s="115"/>
      <c r="Y163" s="115"/>
      <c r="Z163" s="115"/>
      <c r="AA163" s="115"/>
      <c r="AB163" s="115"/>
      <c r="AC163" s="133"/>
      <c r="AD163" s="133"/>
      <c r="AE163" s="115"/>
      <c r="AF163" s="115"/>
      <c r="AG163" s="115"/>
      <c r="AH163" s="115"/>
      <c r="AI163" s="113"/>
      <c r="AJ163" s="113"/>
      <c r="AK163" s="116">
        <f t="shared" si="262"/>
        <v>0</v>
      </c>
    </row>
    <row r="164">
      <c r="A164" s="108">
        <v>91</v>
      </c>
      <c r="B164" s="113" t="str">
        <f>VLOOKUP($A164,Сотрудники!$A$3:$L$1202,2,0)</f>
        <v xml:space="preserve">Макаров Владимир</v>
      </c>
      <c r="C164" s="113" t="str">
        <f>VLOOKUP($A164,Сотрудники!$A$3:$L$1202,8,0)</f>
        <v>Екатеринбург</v>
      </c>
      <c r="D164" s="115"/>
      <c r="E164" s="115"/>
      <c r="F164" s="115"/>
      <c r="G164" s="115"/>
      <c r="H164" s="133"/>
      <c r="I164" s="133"/>
      <c r="J164" s="115"/>
      <c r="K164" s="115"/>
      <c r="L164" s="115"/>
      <c r="M164" s="115"/>
      <c r="N164" s="115"/>
      <c r="O164" s="133"/>
      <c r="P164" s="133"/>
      <c r="Q164" s="115"/>
      <c r="R164" s="115"/>
      <c r="S164" s="115"/>
      <c r="T164" s="115"/>
      <c r="U164" s="115"/>
      <c r="V164" s="133"/>
      <c r="W164" s="133"/>
      <c r="X164" s="115"/>
      <c r="Y164" s="115"/>
      <c r="Z164" s="115"/>
      <c r="AA164" s="115"/>
      <c r="AB164" s="115"/>
      <c r="AC164" s="133"/>
      <c r="AD164" s="133"/>
      <c r="AE164" s="115"/>
      <c r="AF164" s="115"/>
      <c r="AG164" s="115"/>
      <c r="AH164" s="115"/>
      <c r="AI164" s="113"/>
      <c r="AJ164" s="113"/>
      <c r="AK164" s="116">
        <f t="shared" si="262"/>
        <v>0</v>
      </c>
    </row>
    <row r="165">
      <c r="A165" s="108">
        <v>92</v>
      </c>
      <c r="B165" s="113" t="str">
        <f>VLOOKUP($A165,Сотрудники!$A$3:$L$1202,2,0)</f>
        <v xml:space="preserve">Митрофанов Кирилл</v>
      </c>
      <c r="C165" s="113" t="str">
        <f>VLOOKUP($A165,Сотрудники!$A$3:$L$1202,8,0)</f>
        <v>Рязань</v>
      </c>
      <c r="D165" s="115"/>
      <c r="E165" s="115"/>
      <c r="F165" s="115"/>
      <c r="G165" s="113"/>
      <c r="H165" s="133"/>
      <c r="I165" s="133"/>
      <c r="J165" s="115"/>
      <c r="K165" s="115"/>
      <c r="L165" s="115"/>
      <c r="M165" s="115"/>
      <c r="N165" s="115"/>
      <c r="O165" s="133"/>
      <c r="P165" s="133"/>
      <c r="Q165" s="115"/>
      <c r="R165" s="115"/>
      <c r="S165" s="115"/>
      <c r="T165" s="115"/>
      <c r="U165" s="115"/>
      <c r="V165" s="133"/>
      <c r="W165" s="133"/>
      <c r="X165" s="115"/>
      <c r="Y165" s="115"/>
      <c r="Z165" s="115"/>
      <c r="AA165" s="115"/>
      <c r="AB165" s="115"/>
      <c r="AC165" s="133"/>
      <c r="AD165" s="133"/>
      <c r="AE165" s="115"/>
      <c r="AF165" s="115"/>
      <c r="AG165" s="115"/>
      <c r="AH165" s="115"/>
      <c r="AI165" s="113"/>
      <c r="AJ165" s="113"/>
      <c r="AK165" s="116">
        <f t="shared" si="262"/>
        <v>0</v>
      </c>
    </row>
    <row r="166">
      <c r="A166" s="108">
        <v>93</v>
      </c>
      <c r="B166" s="113" t="str">
        <f>VLOOKUP($A166,Сотрудники!$A$3:$L$1202,2,0)</f>
        <v xml:space="preserve">Шурков Дмитрий</v>
      </c>
      <c r="C166" s="113" t="str">
        <f>VLOOKUP($A166,Сотрудники!$A$3:$L$1202,8,0)</f>
        <v>Калининград</v>
      </c>
      <c r="D166" s="115"/>
      <c r="E166" s="115"/>
      <c r="F166" s="115"/>
      <c r="G166" s="113"/>
      <c r="H166" s="133"/>
      <c r="I166" s="133"/>
      <c r="J166" s="115"/>
      <c r="K166" s="115"/>
      <c r="L166" s="115"/>
      <c r="M166" s="115"/>
      <c r="N166" s="115"/>
      <c r="O166" s="133"/>
      <c r="P166" s="133"/>
      <c r="Q166" s="115"/>
      <c r="R166" s="115"/>
      <c r="S166" s="115"/>
      <c r="T166" s="115"/>
      <c r="U166" s="115"/>
      <c r="V166" s="133"/>
      <c r="W166" s="133"/>
      <c r="X166" s="115"/>
      <c r="Y166" s="115"/>
      <c r="Z166" s="115"/>
      <c r="AA166" s="115"/>
      <c r="AB166" s="115"/>
      <c r="AC166" s="133"/>
      <c r="AD166" s="133"/>
      <c r="AE166" s="115"/>
      <c r="AF166" s="115"/>
      <c r="AG166" s="115"/>
      <c r="AH166" s="115"/>
      <c r="AI166" s="113"/>
      <c r="AJ166" s="113"/>
      <c r="AK166" s="116">
        <f t="shared" si="262"/>
        <v>0</v>
      </c>
    </row>
    <row r="167">
      <c r="A167" s="108">
        <v>94</v>
      </c>
      <c r="B167" s="113" t="str">
        <f>VLOOKUP($A167,Сотрудники!$A$3:$L$1202,2,0)</f>
        <v xml:space="preserve">Русев Дмитрий</v>
      </c>
      <c r="C167" s="113" t="str">
        <f>VLOOKUP($A167,Сотрудники!$A$3:$L$1202,8,0)</f>
        <v>Москва</v>
      </c>
      <c r="D167" s="115"/>
      <c r="E167" s="115"/>
      <c r="F167" s="115"/>
      <c r="G167" s="113"/>
      <c r="H167" s="133"/>
      <c r="I167" s="133"/>
      <c r="J167" s="115"/>
      <c r="K167" s="115"/>
      <c r="L167" s="115"/>
      <c r="M167" s="115"/>
      <c r="N167" s="115"/>
      <c r="O167" s="133"/>
      <c r="P167" s="133"/>
      <c r="Q167" s="115"/>
      <c r="R167" s="115"/>
      <c r="S167" s="115"/>
      <c r="T167" s="115"/>
      <c r="U167" s="115"/>
      <c r="V167" s="133"/>
      <c r="W167" s="133"/>
      <c r="X167" s="115"/>
      <c r="Y167" s="115"/>
      <c r="Z167" s="115"/>
      <c r="AA167" s="115"/>
      <c r="AB167" s="115"/>
      <c r="AC167" s="133"/>
      <c r="AD167" s="133"/>
      <c r="AE167" s="115"/>
      <c r="AF167" s="115"/>
      <c r="AG167" s="115"/>
      <c r="AH167" s="115"/>
      <c r="AI167" s="113"/>
      <c r="AJ167" s="113"/>
      <c r="AK167" s="116">
        <f t="shared" si="262"/>
        <v>0</v>
      </c>
    </row>
    <row r="168">
      <c r="A168" s="108">
        <v>95</v>
      </c>
      <c r="B168" s="113" t="str">
        <f>VLOOKUP($A168,Сотрудники!$A$3:$L$1202,2,0)</f>
        <v xml:space="preserve">Шутов Максим</v>
      </c>
      <c r="C168" s="113" t="str">
        <f>VLOOKUP($A168,Сотрудники!$A$3:$L$1202,8,0)</f>
        <v>Москва</v>
      </c>
      <c r="D168" s="115"/>
      <c r="E168" s="115"/>
      <c r="F168" s="115"/>
      <c r="G168" s="113"/>
      <c r="H168" s="133"/>
      <c r="I168" s="133"/>
      <c r="J168" s="113"/>
      <c r="K168" s="113"/>
      <c r="L168" s="115"/>
      <c r="M168" s="115"/>
      <c r="N168" s="115"/>
      <c r="O168" s="133"/>
      <c r="P168" s="133"/>
      <c r="Q168" s="115"/>
      <c r="R168" s="115"/>
      <c r="S168" s="115"/>
      <c r="T168" s="115"/>
      <c r="U168" s="115"/>
      <c r="V168" s="133"/>
      <c r="W168" s="133"/>
      <c r="X168" s="115"/>
      <c r="Y168" s="115"/>
      <c r="Z168" s="115"/>
      <c r="AA168" s="115"/>
      <c r="AB168" s="115"/>
      <c r="AC168" s="133"/>
      <c r="AD168" s="133"/>
      <c r="AE168" s="115"/>
      <c r="AF168" s="115"/>
      <c r="AG168" s="115"/>
      <c r="AH168" s="115"/>
      <c r="AI168" s="113"/>
      <c r="AJ168" s="113"/>
      <c r="AK168" s="116">
        <f t="shared" si="262"/>
        <v>0</v>
      </c>
    </row>
    <row r="169">
      <c r="A169" s="108">
        <v>96</v>
      </c>
      <c r="B169" s="113" t="str">
        <f>VLOOKUP($A169,Сотрудники!$A$3:$L$1202,2,0)</f>
        <v xml:space="preserve">Мелёхин Александр</v>
      </c>
      <c r="C169" s="113" t="str">
        <f>VLOOKUP($A169,Сотрудники!$A$3:$L$1202,8,0)</f>
        <v>Москва</v>
      </c>
      <c r="D169" s="115"/>
      <c r="E169" s="115"/>
      <c r="F169" s="115"/>
      <c r="G169" s="113"/>
      <c r="H169" s="133"/>
      <c r="I169" s="133"/>
      <c r="J169" s="113"/>
      <c r="K169" s="113"/>
      <c r="L169" s="115"/>
      <c r="M169" s="115"/>
      <c r="N169" s="115"/>
      <c r="O169" s="133"/>
      <c r="P169" s="133"/>
      <c r="Q169" s="113"/>
      <c r="R169" s="113"/>
      <c r="S169" s="115"/>
      <c r="T169" s="115"/>
      <c r="U169" s="115"/>
      <c r="V169" s="133"/>
      <c r="W169" s="133"/>
      <c r="X169" s="113"/>
      <c r="Y169" s="115"/>
      <c r="Z169" s="115"/>
      <c r="AA169" s="115"/>
      <c r="AB169" s="115"/>
      <c r="AC169" s="133"/>
      <c r="AD169" s="133"/>
      <c r="AE169" s="115"/>
      <c r="AF169" s="115"/>
      <c r="AG169" s="115"/>
      <c r="AH169" s="115"/>
      <c r="AI169" s="113"/>
      <c r="AJ169" s="113"/>
      <c r="AK169" s="116">
        <f t="shared" si="262"/>
        <v>0</v>
      </c>
    </row>
    <row r="170">
      <c r="A170" s="108">
        <v>97</v>
      </c>
      <c r="B170" s="113" t="str">
        <f>VLOOKUP($A170,Сотрудники!$A$3:$L$1202,2,0)</f>
        <v xml:space="preserve">Карев Андрей</v>
      </c>
      <c r="C170" s="113" t="str">
        <f>VLOOKUP($A170,Сотрудники!$A$3:$L$1202,8,0)</f>
        <v>СПБ</v>
      </c>
      <c r="D170" s="115"/>
      <c r="E170" s="115"/>
      <c r="F170" s="115"/>
      <c r="G170" s="113"/>
      <c r="H170" s="133"/>
      <c r="I170" s="133"/>
      <c r="J170" s="113"/>
      <c r="K170" s="113"/>
      <c r="L170" s="115"/>
      <c r="M170" s="115"/>
      <c r="N170" s="115"/>
      <c r="O170" s="133"/>
      <c r="P170" s="133"/>
      <c r="Q170" s="113"/>
      <c r="R170" s="113"/>
      <c r="S170" s="115"/>
      <c r="T170" s="115"/>
      <c r="U170" s="115"/>
      <c r="V170" s="133"/>
      <c r="W170" s="133"/>
      <c r="X170" s="113"/>
      <c r="Y170" s="113"/>
      <c r="Z170" s="115"/>
      <c r="AA170" s="115"/>
      <c r="AB170" s="115"/>
      <c r="AC170" s="133"/>
      <c r="AD170" s="133"/>
      <c r="AE170" s="115"/>
      <c r="AF170" s="115"/>
      <c r="AG170" s="115"/>
      <c r="AH170" s="115"/>
      <c r="AI170" s="113"/>
      <c r="AJ170" s="113"/>
      <c r="AK170" s="116">
        <f t="shared" si="262"/>
        <v>0</v>
      </c>
    </row>
    <row r="171">
      <c r="A171" s="108">
        <v>98</v>
      </c>
      <c r="B171" s="113" t="str">
        <f>VLOOKUP($A171,Сотрудники!$A$3:$L$1202,2,0)</f>
        <v xml:space="preserve">Новикова Анастасия</v>
      </c>
      <c r="C171" s="113" t="str">
        <f>VLOOKUP($A171,Сотрудники!$A$3:$L$1202,8,0)</f>
        <v>Москва</v>
      </c>
      <c r="D171" s="115"/>
      <c r="E171" s="115"/>
      <c r="F171" s="115"/>
      <c r="G171" s="113"/>
      <c r="H171" s="133"/>
      <c r="I171" s="133"/>
      <c r="J171" s="113"/>
      <c r="K171" s="113"/>
      <c r="L171" s="115"/>
      <c r="M171" s="115"/>
      <c r="N171" s="115"/>
      <c r="O171" s="133"/>
      <c r="P171" s="133"/>
      <c r="Q171" s="113"/>
      <c r="R171" s="113"/>
      <c r="S171" s="115"/>
      <c r="T171" s="115"/>
      <c r="U171" s="115"/>
      <c r="V171" s="133"/>
      <c r="W171" s="133"/>
      <c r="X171" s="113"/>
      <c r="Y171" s="113"/>
      <c r="Z171" s="115"/>
      <c r="AA171" s="115"/>
      <c r="AB171" s="115"/>
      <c r="AC171" s="133"/>
      <c r="AD171" s="133"/>
      <c r="AE171" s="115"/>
      <c r="AF171" s="115"/>
      <c r="AG171" s="115"/>
      <c r="AH171" s="115"/>
      <c r="AI171" s="113"/>
      <c r="AJ171" s="113"/>
      <c r="AK171" s="116">
        <f t="shared" si="262"/>
        <v>0</v>
      </c>
    </row>
    <row r="172">
      <c r="A172" s="108">
        <v>99</v>
      </c>
      <c r="B172" s="113" t="str">
        <f>VLOOKUP($A172,Сотрудники!$A$3:$L$1202,2,0)</f>
        <v xml:space="preserve">Борисова Елизавета</v>
      </c>
      <c r="C172" s="113" t="str">
        <f>VLOOKUP($A172,Сотрудники!$A$3:$L$1202,8,0)</f>
        <v>Екатеринбург</v>
      </c>
      <c r="D172" s="115"/>
      <c r="E172" s="115"/>
      <c r="F172" s="115"/>
      <c r="G172" s="113"/>
      <c r="H172" s="133"/>
      <c r="I172" s="133"/>
      <c r="J172" s="113"/>
      <c r="K172" s="113"/>
      <c r="L172" s="115"/>
      <c r="M172" s="115"/>
      <c r="N172" s="115"/>
      <c r="O172" s="133"/>
      <c r="P172" s="133"/>
      <c r="Q172" s="113"/>
      <c r="R172" s="113"/>
      <c r="S172" s="115"/>
      <c r="T172" s="115"/>
      <c r="U172" s="115"/>
      <c r="V172" s="133"/>
      <c r="W172" s="133"/>
      <c r="X172" s="113"/>
      <c r="Y172" s="113"/>
      <c r="Z172" s="115"/>
      <c r="AA172" s="115"/>
      <c r="AB172" s="115"/>
      <c r="AC172" s="133"/>
      <c r="AD172" s="133"/>
      <c r="AE172" s="115"/>
      <c r="AF172" s="115"/>
      <c r="AG172" s="115"/>
      <c r="AH172" s="115"/>
      <c r="AI172" s="113"/>
      <c r="AJ172" s="113"/>
      <c r="AK172" s="116">
        <f t="shared" si="262"/>
        <v>0</v>
      </c>
    </row>
    <row r="173">
      <c r="A173" s="108">
        <v>100</v>
      </c>
      <c r="B173" s="113" t="str">
        <f>VLOOKUP($A173,Сотрудники!$A$3:$L$1202,2,0)</f>
        <v xml:space="preserve">Любкина Анна</v>
      </c>
      <c r="C173" s="113" t="str">
        <f>VLOOKUP($A173,Сотрудники!$A$3:$L$1202,8,0)</f>
        <v>Москва</v>
      </c>
      <c r="D173" s="115"/>
      <c r="E173" s="115"/>
      <c r="F173" s="115"/>
      <c r="G173" s="113"/>
      <c r="H173" s="133"/>
      <c r="I173" s="133"/>
      <c r="J173" s="113"/>
      <c r="K173" s="113"/>
      <c r="L173" s="115"/>
      <c r="M173" s="115"/>
      <c r="N173" s="115"/>
      <c r="O173" s="133"/>
      <c r="P173" s="133"/>
      <c r="Q173" s="113"/>
      <c r="R173" s="113"/>
      <c r="S173" s="115"/>
      <c r="T173" s="115"/>
      <c r="U173" s="115"/>
      <c r="V173" s="133"/>
      <c r="W173" s="133"/>
      <c r="X173" s="113"/>
      <c r="Y173" s="113"/>
      <c r="Z173" s="115"/>
      <c r="AA173" s="115"/>
      <c r="AB173" s="115"/>
      <c r="AC173" s="133"/>
      <c r="AD173" s="133"/>
      <c r="AE173" s="115"/>
      <c r="AF173" s="115"/>
      <c r="AG173" s="115"/>
      <c r="AH173" s="115"/>
      <c r="AI173" s="113"/>
      <c r="AJ173" s="113"/>
      <c r="AK173" s="116">
        <f t="shared" si="262"/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K10" activeCellId="0" sqref="K10"/>
    </sheetView>
  </sheetViews>
  <sheetFormatPr defaultRowHeight="16.5"/>
  <cols>
    <col customWidth="1" min="1" max="1" width="7.69921875"/>
    <col customWidth="1" min="2" max="2" width="18.09765625"/>
    <col customWidth="1" min="3" max="3" width="12.09765625"/>
    <col customWidth="1" min="4" max="4" width="22.09765625"/>
    <col customWidth="1" min="5" max="5" width="17.3984375"/>
    <col customWidth="1" min="6" max="6" width="21.69921875"/>
    <col customWidth="1" min="7" max="7" width="18.59765625"/>
    <col customWidth="1" min="8" max="8" width="19.59765625"/>
    <col customWidth="1" min="9" max="9" width="20.09765625"/>
    <col customWidth="1" min="10" max="11" width="16.69921875"/>
  </cols>
  <sheetData>
    <row r="1">
      <c r="K1" s="119"/>
    </row>
    <row r="2">
      <c r="B2" s="120" t="s">
        <v>649</v>
      </c>
      <c r="D2" s="121" t="s">
        <v>650</v>
      </c>
      <c r="E2" s="121"/>
      <c r="K2" s="119"/>
    </row>
    <row r="3" ht="16.199999999999999">
      <c r="K3" s="119"/>
    </row>
    <row r="4" ht="42.75">
      <c r="A4" s="5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29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Таблица24[[#This Row],[Итого кол-во рабочих часов]]/8</f>
        <v>21</v>
      </c>
      <c r="G5" s="126"/>
      <c r="H5" s="126">
        <v>168</v>
      </c>
      <c r="I5" s="127" t="e">
        <f>VLOOKUP($A5,Сотрудники!$A$3:$L$1202,14,0)</f>
        <v>#REF!</v>
      </c>
      <c r="J5" s="128" t="e">
        <f t="shared" ref="J5:J9" si="12">I5/8</f>
        <v>#REF!</v>
      </c>
      <c r="K5" s="129" t="e">
        <f t="shared" ref="K5:K9" si="13">+H5*J5</f>
        <v>#REF!</v>
      </c>
    </row>
    <row r="6">
      <c r="A6" s="20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Таблица24[[#This Row],[Итого кол-во рабочих часов]]/8</f>
        <v>11</v>
      </c>
      <c r="G6" s="126"/>
      <c r="H6" s="126">
        <v>88</v>
      </c>
      <c r="I6" s="127" t="e">
        <f>VLOOKUP($A6,Сотрудники!$A$3:$L$1202,14,0)</f>
        <v>#REF!</v>
      </c>
      <c r="J6" s="128" t="e">
        <f t="shared" si="12"/>
        <v>#REF!</v>
      </c>
      <c r="K6" s="129" t="e">
        <f t="shared" si="13"/>
        <v>#REF!</v>
      </c>
    </row>
    <row r="7">
      <c r="A7" s="130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Таблица24[[#This Row],[Итого кол-во рабочих часов]]/8</f>
        <v>11</v>
      </c>
      <c r="G7" s="131"/>
      <c r="H7" s="131">
        <v>88</v>
      </c>
      <c r="I7" s="127" t="e">
        <f>VLOOKUP($A7,Сотрудники!$A$3:$L$1202,14,0)</f>
        <v>#REF!</v>
      </c>
      <c r="J7" s="128" t="e">
        <f t="shared" si="12"/>
        <v>#REF!</v>
      </c>
      <c r="K7" s="129" t="e">
        <f t="shared" si="13"/>
        <v>#REF!</v>
      </c>
    </row>
    <row r="8">
      <c r="A8" s="20">
        <v>4</v>
      </c>
      <c r="B8" s="125" t="str">
        <f>VLOOKUP($A8,Сотрудники!$A$3:$L$1202,2,0)</f>
        <v xml:space="preserve">Булатова Людмила</v>
      </c>
      <c r="C8" s="125" t="str">
        <f>VLOOKUP($A8,Сотрудники!$A$3:$L$1202,9,0)</f>
        <v>неизвестно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Таблица24[[#This Row],[Итого кол-во рабочих часов]]/8</f>
        <v>0</v>
      </c>
      <c r="G8" s="126"/>
      <c r="H8" s="126"/>
      <c r="I8" s="127" t="e">
        <f>VLOOKUP($A8,Сотрудники!$A$3:$L$1202,14,0)</f>
        <v>#REF!</v>
      </c>
      <c r="J8" s="128" t="e">
        <f t="shared" si="12"/>
        <v>#REF!</v>
      </c>
      <c r="K8" s="132" t="e">
        <f t="shared" si="13"/>
        <v>#REF!</v>
      </c>
      <c r="L8" s="119"/>
    </row>
    <row r="9" ht="33">
      <c r="A9" s="130">
        <v>5</v>
      </c>
      <c r="B9" s="125" t="str">
        <f>VLOOKUP($A9,Сотрудники!$A$3:$L$1202,2,0)</f>
        <v xml:space="preserve">Яковлев Дмитрий</v>
      </c>
      <c r="C9" s="125" t="str">
        <f>VLOOKUP($A9,Сотрудники!$A$3:$L$1202,9,0)</f>
        <v xml:space="preserve">Кредиты наличными </v>
      </c>
      <c r="D9" s="125">
        <f>VLOOKUP($A9,Сотрудники!$A$3:$L$1202,10,0)</f>
        <v>0</v>
      </c>
      <c r="E9" s="125">
        <f>VLOOKUP($A9,Сотрудники!$A$3:$L$1202,11,0)</f>
        <v>0</v>
      </c>
      <c r="F9" s="126">
        <f>Таблица24[[#This Row],[Итого кол-во рабочих часов]]/8</f>
        <v>0</v>
      </c>
      <c r="G9" s="131"/>
      <c r="H9" s="131"/>
      <c r="I9" s="127" t="e">
        <f>VLOOKUP($A9,Сотрудники!$A$3:$L$1202,14,0)</f>
        <v>#REF!</v>
      </c>
      <c r="J9" s="128" t="e">
        <f t="shared" si="12"/>
        <v>#REF!</v>
      </c>
      <c r="K9" s="132" t="e">
        <f t="shared" si="13"/>
        <v>#REF!</v>
      </c>
    </row>
    <row r="10" ht="33">
      <c r="A10" s="20">
        <v>6</v>
      </c>
      <c r="B10" s="125" t="str">
        <f>VLOOKUP($A10,Сотрудники!$A$3:$L$1202,2,0)</f>
        <v xml:space="preserve">Буланова Юлия</v>
      </c>
      <c r="C10" s="125" t="str">
        <f>VLOOKUP($A10,Сотрудники!$A$3:$L$1202,9,0)</f>
        <v xml:space="preserve">Кредиты наличными </v>
      </c>
      <c r="D10" s="125">
        <f>VLOOKUP($A10,Сотрудники!$A$3:$L$1202,10,0)</f>
        <v>0</v>
      </c>
      <c r="E10" s="125">
        <f>VLOOKUP($A10,Сотрудники!$A$3:$L$1202,11,0)</f>
        <v>0</v>
      </c>
      <c r="F10" s="126">
        <f>Таблица24[[#This Row],[Итого кол-во рабочих часов]]/8</f>
        <v>0</v>
      </c>
      <c r="G10" s="126"/>
      <c r="H10" s="126"/>
      <c r="I10" s="127" t="e">
        <f>VLOOKUP($A10,Сотрудники!$A$3:$L$1202,14,0)</f>
        <v>#REF!</v>
      </c>
      <c r="J10" s="128" t="e">
        <f t="shared" ref="J10:J11" si="14">I10/8</f>
        <v>#REF!</v>
      </c>
      <c r="K10" s="132" t="e">
        <f t="shared" ref="K10:K11" si="15">+H10*J10</f>
        <v>#REF!</v>
      </c>
      <c r="L10" s="119"/>
    </row>
    <row r="11" ht="33">
      <c r="A11" s="20">
        <v>7</v>
      </c>
      <c r="B11" s="125" t="str">
        <f>VLOOKUP($A11,Сотрудники!$A$3:$L$1202,2,0)</f>
        <v xml:space="preserve">Гайнуллин Закван</v>
      </c>
      <c r="C11" s="125" t="str">
        <f>VLOOKUP($A11,Сотрудники!$A$3:$L$1202,9,0)</f>
        <v xml:space="preserve">Встречная конвертация</v>
      </c>
      <c r="D11" s="125">
        <f>VLOOKUP($A11,Сотрудники!$A$3:$L$1202,10,0)</f>
        <v>0</v>
      </c>
      <c r="E11" s="125">
        <f>VLOOKUP($A11,Сотрудники!$A$3:$L$1202,11,0)</f>
        <v>0</v>
      </c>
      <c r="F11" s="126">
        <f>H11/8</f>
        <v>0</v>
      </c>
      <c r="G11" s="126"/>
      <c r="H11" s="126"/>
      <c r="I11" s="127" t="e">
        <f>VLOOKUP($A11,Сотрудники!$A$3:$L$1202,14,0)</f>
        <v>#REF!</v>
      </c>
      <c r="J11" s="128" t="e">
        <f t="shared" si="14"/>
        <v>#REF!</v>
      </c>
      <c r="K11" s="132" t="e">
        <f t="shared" si="15"/>
        <v>#REF!</v>
      </c>
      <c r="L11" s="119"/>
    </row>
    <row r="12">
      <c r="K12" s="119"/>
      <c r="L12" s="119"/>
    </row>
    <row r="13">
      <c r="K13" s="119"/>
      <c r="L13" s="119"/>
    </row>
    <row r="14">
      <c r="K14" s="119"/>
    </row>
    <row r="15">
      <c r="K15" s="119"/>
    </row>
    <row r="16">
      <c r="K16" s="119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90">
      <pane activePane="bottomRight" state="frozen" topLeftCell="C3" xSplit="2" ySplit="2"/>
      <selection activeCell="AJ16" activeCellId="0" sqref="AJ16"/>
    </sheetView>
  </sheetViews>
  <sheetFormatPr defaultColWidth="9" defaultRowHeight="16.5"/>
  <cols>
    <col bestFit="1" customWidth="1" min="1" max="1" style="108" width="2.69921875"/>
    <col bestFit="1" customWidth="1" min="2" max="2" style="108" width="29.3984375"/>
    <col customWidth="1" min="3" max="3" style="108" width="25.5976562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1">
        <v>43737</v>
      </c>
      <c r="E2" s="112">
        <f>D2+1</f>
        <v>43738</v>
      </c>
      <c r="F2" s="112">
        <f t="shared" ref="F2:G2" si="16">E2+1</f>
        <v>43739</v>
      </c>
      <c r="G2" s="112">
        <f t="shared" si="16"/>
        <v>43740</v>
      </c>
      <c r="H2" s="112">
        <f>G2+1</f>
        <v>43741</v>
      </c>
      <c r="I2" s="112">
        <f t="shared" ref="I2:AF2" si="17">H2+1</f>
        <v>43742</v>
      </c>
      <c r="J2" s="111">
        <f t="shared" si="17"/>
        <v>43743</v>
      </c>
      <c r="K2" s="111">
        <f t="shared" si="17"/>
        <v>43744</v>
      </c>
      <c r="L2" s="112">
        <f t="shared" si="17"/>
        <v>43745</v>
      </c>
      <c r="M2" s="112">
        <f t="shared" si="17"/>
        <v>43746</v>
      </c>
      <c r="N2" s="112">
        <f t="shared" si="17"/>
        <v>43747</v>
      </c>
      <c r="O2" s="112">
        <f t="shared" si="17"/>
        <v>43748</v>
      </c>
      <c r="P2" s="112">
        <f t="shared" si="17"/>
        <v>43749</v>
      </c>
      <c r="Q2" s="111">
        <f t="shared" si="17"/>
        <v>43750</v>
      </c>
      <c r="R2" s="111">
        <f t="shared" si="17"/>
        <v>43751</v>
      </c>
      <c r="S2" s="112">
        <f t="shared" si="17"/>
        <v>43752</v>
      </c>
      <c r="T2" s="112">
        <f t="shared" si="17"/>
        <v>43753</v>
      </c>
      <c r="U2" s="112">
        <f t="shared" si="17"/>
        <v>43754</v>
      </c>
      <c r="V2" s="112">
        <f t="shared" si="17"/>
        <v>43755</v>
      </c>
      <c r="W2" s="112">
        <f t="shared" si="17"/>
        <v>43756</v>
      </c>
      <c r="X2" s="111">
        <f t="shared" si="17"/>
        <v>43757</v>
      </c>
      <c r="Y2" s="111">
        <f t="shared" si="17"/>
        <v>43758</v>
      </c>
      <c r="Z2" s="112">
        <f t="shared" si="17"/>
        <v>43759</v>
      </c>
      <c r="AA2" s="112">
        <f t="shared" si="17"/>
        <v>43760</v>
      </c>
      <c r="AB2" s="112">
        <f t="shared" si="17"/>
        <v>43761</v>
      </c>
      <c r="AC2" s="112">
        <f t="shared" si="17"/>
        <v>43762</v>
      </c>
      <c r="AD2" s="112">
        <f t="shared" si="17"/>
        <v>43763</v>
      </c>
      <c r="AE2" s="111">
        <f t="shared" si="17"/>
        <v>43764</v>
      </c>
      <c r="AF2" s="111">
        <f t="shared" si="17"/>
        <v>43765</v>
      </c>
      <c r="AG2" s="112">
        <f>+AF2+1</f>
        <v>43766</v>
      </c>
      <c r="AH2" s="112">
        <f>+AG2+1</f>
        <v>43767</v>
      </c>
      <c r="AI2" s="112">
        <f>+AH2+1</f>
        <v>43768</v>
      </c>
      <c r="AJ2" s="112">
        <f>+AI2+1</f>
        <v>43769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4" t="str">
        <f t="shared" ref="D3:AH9" si="18">IF(ISBLANK(D13),"",IF(D13=0,"Выходной",IF(D13&lt;&gt;0,"Работал","")))</f>
        <v/>
      </c>
      <c r="E3" s="115" t="str">
        <f t="shared" si="18"/>
        <v/>
      </c>
      <c r="F3" s="115" t="str">
        <f t="shared" si="18"/>
        <v>Работал</v>
      </c>
      <c r="G3" s="115" t="str">
        <f t="shared" si="18"/>
        <v>Работал</v>
      </c>
      <c r="H3" s="115" t="str">
        <f t="shared" si="18"/>
        <v>Работал</v>
      </c>
      <c r="I3" s="115" t="str">
        <f t="shared" si="18"/>
        <v>Работал</v>
      </c>
      <c r="J3" s="114" t="str">
        <f t="shared" si="18"/>
        <v/>
      </c>
      <c r="K3" s="114" t="str">
        <f t="shared" si="18"/>
        <v/>
      </c>
      <c r="L3" s="115" t="str">
        <f t="shared" si="18"/>
        <v>Работал</v>
      </c>
      <c r="M3" s="115" t="str">
        <f t="shared" si="18"/>
        <v>Работал</v>
      </c>
      <c r="N3" s="115" t="str">
        <f t="shared" si="18"/>
        <v>Работал</v>
      </c>
      <c r="O3" s="115" t="str">
        <f t="shared" si="18"/>
        <v>Работал</v>
      </c>
      <c r="P3" s="115" t="str">
        <f t="shared" si="18"/>
        <v>Работал</v>
      </c>
      <c r="Q3" s="114" t="str">
        <f t="shared" si="18"/>
        <v/>
      </c>
      <c r="R3" s="114" t="str">
        <f t="shared" si="18"/>
        <v/>
      </c>
      <c r="S3" s="115" t="str">
        <f t="shared" si="18"/>
        <v>Работал</v>
      </c>
      <c r="T3" s="115" t="str">
        <f t="shared" si="18"/>
        <v>Работал</v>
      </c>
      <c r="U3" s="115" t="str">
        <f t="shared" si="18"/>
        <v>Работал</v>
      </c>
      <c r="V3" s="115" t="str">
        <f t="shared" si="18"/>
        <v>Работал</v>
      </c>
      <c r="W3" s="115" t="str">
        <f t="shared" si="18"/>
        <v>Работал</v>
      </c>
      <c r="X3" s="114" t="str">
        <f t="shared" si="18"/>
        <v/>
      </c>
      <c r="Y3" s="114" t="str">
        <f t="shared" si="18"/>
        <v/>
      </c>
      <c r="Z3" s="115" t="str">
        <f t="shared" si="18"/>
        <v>Работал</v>
      </c>
      <c r="AA3" s="115" t="str">
        <f t="shared" si="18"/>
        <v>Работал</v>
      </c>
      <c r="AB3" s="115" t="str">
        <f t="shared" si="18"/>
        <v>Работал</v>
      </c>
      <c r="AC3" s="115" t="str">
        <f t="shared" si="18"/>
        <v>Работал</v>
      </c>
      <c r="AD3" s="115" t="str">
        <f t="shared" si="18"/>
        <v>Работал</v>
      </c>
      <c r="AE3" s="114" t="str">
        <f t="shared" si="18"/>
        <v/>
      </c>
      <c r="AF3" s="114" t="str">
        <f t="shared" si="18"/>
        <v/>
      </c>
      <c r="AG3" s="115" t="str">
        <f t="shared" si="18"/>
        <v>Работал</v>
      </c>
      <c r="AH3" s="115" t="str">
        <f t="shared" si="18"/>
        <v>Работал</v>
      </c>
      <c r="AI3" s="115" t="str">
        <f t="shared" ref="AI3:AJ9" si="19">IF(ISBLANK(AI13),"",IF(AI13=0,"Выходной",IF(AI13&lt;&gt;0,"Работал","")))</f>
        <v>Работал</v>
      </c>
      <c r="AJ3" s="115" t="str">
        <f t="shared" si="19"/>
        <v>Работал</v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4" t="str">
        <f t="shared" si="18"/>
        <v/>
      </c>
      <c r="E4" s="115" t="str">
        <f t="shared" si="18"/>
        <v/>
      </c>
      <c r="F4" s="115" t="str">
        <f t="shared" si="18"/>
        <v>Работал</v>
      </c>
      <c r="G4" s="115" t="str">
        <f t="shared" si="18"/>
        <v>Работал</v>
      </c>
      <c r="H4" s="115" t="str">
        <f t="shared" si="18"/>
        <v>Работал</v>
      </c>
      <c r="I4" s="115" t="str">
        <f t="shared" si="18"/>
        <v>Работал</v>
      </c>
      <c r="J4" s="114" t="str">
        <f t="shared" si="18"/>
        <v/>
      </c>
      <c r="K4" s="114" t="str">
        <f t="shared" si="18"/>
        <v/>
      </c>
      <c r="L4" s="115" t="str">
        <f t="shared" si="18"/>
        <v>Работал</v>
      </c>
      <c r="M4" s="115" t="str">
        <f t="shared" si="18"/>
        <v>Работал</v>
      </c>
      <c r="N4" s="115" t="str">
        <f t="shared" si="18"/>
        <v>Работал</v>
      </c>
      <c r="O4" s="115" t="str">
        <f t="shared" si="18"/>
        <v>Работал</v>
      </c>
      <c r="P4" s="115" t="str">
        <f t="shared" si="18"/>
        <v>Работал</v>
      </c>
      <c r="Q4" s="114" t="str">
        <f t="shared" si="18"/>
        <v/>
      </c>
      <c r="R4" s="114" t="str">
        <f t="shared" si="18"/>
        <v/>
      </c>
      <c r="S4" s="115" t="str">
        <f t="shared" si="18"/>
        <v>Работал</v>
      </c>
      <c r="T4" s="115" t="str">
        <f t="shared" si="18"/>
        <v>Работал</v>
      </c>
      <c r="U4" s="115" t="str">
        <f t="shared" si="18"/>
        <v>Работал</v>
      </c>
      <c r="V4" s="115" t="str">
        <f t="shared" si="18"/>
        <v>Работал</v>
      </c>
      <c r="W4" s="115" t="str">
        <f t="shared" si="18"/>
        <v>Работал</v>
      </c>
      <c r="X4" s="114" t="str">
        <f t="shared" si="18"/>
        <v/>
      </c>
      <c r="Y4" s="114" t="str">
        <f t="shared" si="18"/>
        <v/>
      </c>
      <c r="Z4" s="115" t="str">
        <f t="shared" si="18"/>
        <v>Работал</v>
      </c>
      <c r="AA4" s="115" t="str">
        <f t="shared" si="18"/>
        <v>Работал</v>
      </c>
      <c r="AB4" s="115" t="str">
        <f t="shared" si="18"/>
        <v>Работал</v>
      </c>
      <c r="AC4" s="115" t="str">
        <f t="shared" si="18"/>
        <v>Работал</v>
      </c>
      <c r="AD4" s="115" t="str">
        <f t="shared" si="18"/>
        <v>Работал</v>
      </c>
      <c r="AE4" s="114" t="str">
        <f t="shared" si="18"/>
        <v/>
      </c>
      <c r="AF4" s="114" t="str">
        <f t="shared" si="18"/>
        <v/>
      </c>
      <c r="AG4" s="115" t="str">
        <f t="shared" si="18"/>
        <v>Работал</v>
      </c>
      <c r="AH4" s="115" t="str">
        <f t="shared" si="18"/>
        <v>Работал</v>
      </c>
      <c r="AI4" s="115" t="str">
        <f t="shared" si="19"/>
        <v>Работал</v>
      </c>
      <c r="AJ4" s="115" t="str">
        <f t="shared" si="19"/>
        <v>Работал</v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4" t="str">
        <f t="shared" si="18"/>
        <v/>
      </c>
      <c r="E5" s="115" t="str">
        <f t="shared" si="18"/>
        <v/>
      </c>
      <c r="F5" s="115" t="str">
        <f t="shared" si="18"/>
        <v>Работал</v>
      </c>
      <c r="G5" s="115" t="str">
        <f t="shared" si="18"/>
        <v>Работал</v>
      </c>
      <c r="H5" s="115" t="str">
        <f t="shared" si="18"/>
        <v>Работал</v>
      </c>
      <c r="I5" s="115" t="str">
        <f t="shared" si="18"/>
        <v>Работал</v>
      </c>
      <c r="J5" s="114" t="str">
        <f t="shared" si="18"/>
        <v/>
      </c>
      <c r="K5" s="114" t="str">
        <f t="shared" si="18"/>
        <v/>
      </c>
      <c r="L5" s="115" t="str">
        <f t="shared" si="18"/>
        <v>Работал</v>
      </c>
      <c r="M5" s="115" t="str">
        <f t="shared" si="18"/>
        <v>Работал</v>
      </c>
      <c r="N5" s="115" t="str">
        <f t="shared" si="18"/>
        <v>Работал</v>
      </c>
      <c r="O5" s="115" t="str">
        <f t="shared" si="18"/>
        <v>Работал</v>
      </c>
      <c r="P5" s="115" t="str">
        <f t="shared" si="18"/>
        <v>Работал</v>
      </c>
      <c r="Q5" s="114" t="str">
        <f t="shared" si="18"/>
        <v/>
      </c>
      <c r="R5" s="114" t="str">
        <f t="shared" si="18"/>
        <v/>
      </c>
      <c r="S5" s="115" t="str">
        <f t="shared" si="18"/>
        <v>Работал</v>
      </c>
      <c r="T5" s="115" t="str">
        <f t="shared" si="18"/>
        <v>Работал</v>
      </c>
      <c r="U5" s="115" t="str">
        <f t="shared" si="18"/>
        <v>Работал</v>
      </c>
      <c r="V5" s="115" t="str">
        <f t="shared" si="18"/>
        <v>Работал</v>
      </c>
      <c r="W5" s="115" t="str">
        <f t="shared" si="18"/>
        <v>Работал</v>
      </c>
      <c r="X5" s="114" t="str">
        <f t="shared" si="18"/>
        <v/>
      </c>
      <c r="Y5" s="114" t="str">
        <f t="shared" si="18"/>
        <v/>
      </c>
      <c r="Z5" s="115" t="str">
        <f t="shared" si="18"/>
        <v>Работал</v>
      </c>
      <c r="AA5" s="115" t="str">
        <f t="shared" si="18"/>
        <v>Работал</v>
      </c>
      <c r="AB5" s="115" t="str">
        <f t="shared" si="18"/>
        <v>Работал</v>
      </c>
      <c r="AC5" s="115" t="str">
        <f t="shared" si="18"/>
        <v>Работал</v>
      </c>
      <c r="AD5" s="115" t="str">
        <f t="shared" si="18"/>
        <v>Работал</v>
      </c>
      <c r="AE5" s="114" t="str">
        <f t="shared" si="18"/>
        <v/>
      </c>
      <c r="AF5" s="114" t="str">
        <f t="shared" si="18"/>
        <v/>
      </c>
      <c r="AG5" s="115" t="str">
        <f t="shared" si="18"/>
        <v>Работал</v>
      </c>
      <c r="AH5" s="115" t="str">
        <f t="shared" si="18"/>
        <v>Работал</v>
      </c>
      <c r="AI5" s="115" t="str">
        <f t="shared" si="19"/>
        <v>Работал</v>
      </c>
      <c r="AJ5" s="115" t="str">
        <f t="shared" si="19"/>
        <v>Работал</v>
      </c>
    </row>
    <row r="6">
      <c r="A6" s="113">
        <v>4</v>
      </c>
      <c r="B6" s="113" t="str">
        <f>VLOOKUP($A6,Сотрудники!$A$3:$L$1202,2,0)</f>
        <v xml:space="preserve">Булатова Людмила</v>
      </c>
      <c r="C6" s="113" t="str">
        <f>VLOOKUP($A6,Сотрудники!$A$3:$L$1202,8,0)</f>
        <v>Москва</v>
      </c>
      <c r="D6" s="114" t="str">
        <f t="shared" si="18"/>
        <v/>
      </c>
      <c r="E6" s="115" t="str">
        <f t="shared" si="18"/>
        <v/>
      </c>
      <c r="F6" s="115" t="str">
        <f t="shared" si="18"/>
        <v/>
      </c>
      <c r="G6" s="115" t="str">
        <f t="shared" si="18"/>
        <v/>
      </c>
      <c r="H6" s="115" t="str">
        <f t="shared" si="18"/>
        <v/>
      </c>
      <c r="I6" s="115" t="str">
        <f t="shared" si="18"/>
        <v/>
      </c>
      <c r="J6" s="114" t="str">
        <f t="shared" si="18"/>
        <v/>
      </c>
      <c r="K6" s="114" t="str">
        <f t="shared" si="18"/>
        <v/>
      </c>
      <c r="L6" s="115" t="str">
        <f t="shared" si="18"/>
        <v/>
      </c>
      <c r="M6" s="115" t="str">
        <f t="shared" si="18"/>
        <v/>
      </c>
      <c r="N6" s="115" t="str">
        <f t="shared" si="18"/>
        <v/>
      </c>
      <c r="O6" s="115" t="str">
        <f t="shared" si="18"/>
        <v/>
      </c>
      <c r="P6" s="115" t="str">
        <f t="shared" si="18"/>
        <v/>
      </c>
      <c r="Q6" s="114" t="str">
        <f t="shared" si="18"/>
        <v/>
      </c>
      <c r="R6" s="114" t="str">
        <f t="shared" si="18"/>
        <v/>
      </c>
      <c r="S6" s="115" t="str">
        <f t="shared" si="18"/>
        <v/>
      </c>
      <c r="T6" s="115" t="str">
        <f t="shared" si="18"/>
        <v/>
      </c>
      <c r="U6" s="115" t="str">
        <f t="shared" si="18"/>
        <v/>
      </c>
      <c r="V6" s="115" t="str">
        <f t="shared" si="18"/>
        <v/>
      </c>
      <c r="W6" s="115" t="str">
        <f t="shared" si="18"/>
        <v/>
      </c>
      <c r="X6" s="114" t="str">
        <f t="shared" si="18"/>
        <v/>
      </c>
      <c r="Y6" s="114" t="str">
        <f t="shared" si="18"/>
        <v/>
      </c>
      <c r="Z6" s="115" t="str">
        <f t="shared" si="18"/>
        <v/>
      </c>
      <c r="AA6" s="115" t="str">
        <f t="shared" si="18"/>
        <v/>
      </c>
      <c r="AB6" s="115" t="str">
        <f t="shared" si="18"/>
        <v/>
      </c>
      <c r="AC6" s="115" t="str">
        <f t="shared" si="18"/>
        <v/>
      </c>
      <c r="AD6" s="115" t="str">
        <f t="shared" si="18"/>
        <v/>
      </c>
      <c r="AE6" s="114" t="str">
        <f t="shared" si="18"/>
        <v/>
      </c>
      <c r="AF6" s="114" t="str">
        <f t="shared" si="18"/>
        <v/>
      </c>
      <c r="AG6" s="115" t="str">
        <f t="shared" si="18"/>
        <v/>
      </c>
      <c r="AH6" s="115" t="str">
        <f t="shared" si="18"/>
        <v/>
      </c>
      <c r="AI6" s="115" t="str">
        <f t="shared" si="19"/>
        <v/>
      </c>
      <c r="AJ6" s="115" t="str">
        <f t="shared" si="19"/>
        <v/>
      </c>
    </row>
    <row r="7">
      <c r="A7" s="108">
        <v>5</v>
      </c>
      <c r="B7" s="113" t="str">
        <f>VLOOKUP($A7,Сотрудники!$A$3:$L$1202,2,0)</f>
        <v xml:space="preserve">Яковлев Дмитрий</v>
      </c>
      <c r="C7" s="113" t="str">
        <f>VLOOKUP($A7,Сотрудники!$A$3:$L$1202,8,0)</f>
        <v>Москва</v>
      </c>
      <c r="D7" s="114" t="str">
        <f t="shared" si="18"/>
        <v/>
      </c>
      <c r="E7" s="115" t="str">
        <f t="shared" si="18"/>
        <v/>
      </c>
      <c r="F7" s="115" t="str">
        <f t="shared" si="18"/>
        <v/>
      </c>
      <c r="G7" s="115" t="str">
        <f t="shared" si="18"/>
        <v/>
      </c>
      <c r="H7" s="115" t="str">
        <f t="shared" si="18"/>
        <v/>
      </c>
      <c r="I7" s="115" t="str">
        <f t="shared" si="18"/>
        <v/>
      </c>
      <c r="J7" s="114" t="str">
        <f t="shared" si="18"/>
        <v/>
      </c>
      <c r="K7" s="114" t="str">
        <f t="shared" si="18"/>
        <v/>
      </c>
      <c r="L7" s="115" t="str">
        <f t="shared" si="18"/>
        <v/>
      </c>
      <c r="M7" s="115" t="str">
        <f t="shared" si="18"/>
        <v/>
      </c>
      <c r="N7" s="115" t="str">
        <f t="shared" si="18"/>
        <v/>
      </c>
      <c r="O7" s="115" t="str">
        <f t="shared" si="18"/>
        <v/>
      </c>
      <c r="P7" s="115" t="str">
        <f t="shared" si="18"/>
        <v/>
      </c>
      <c r="Q7" s="114" t="str">
        <f t="shared" si="18"/>
        <v/>
      </c>
      <c r="R7" s="114" t="str">
        <f t="shared" si="18"/>
        <v/>
      </c>
      <c r="S7" s="115" t="str">
        <f t="shared" si="18"/>
        <v/>
      </c>
      <c r="T7" s="115" t="str">
        <f t="shared" si="18"/>
        <v/>
      </c>
      <c r="U7" s="115" t="str">
        <f t="shared" si="18"/>
        <v/>
      </c>
      <c r="V7" s="115" t="str">
        <f t="shared" si="18"/>
        <v/>
      </c>
      <c r="W7" s="115" t="str">
        <f t="shared" si="18"/>
        <v/>
      </c>
      <c r="X7" s="114" t="str">
        <f t="shared" si="18"/>
        <v/>
      </c>
      <c r="Y7" s="114" t="str">
        <f t="shared" si="18"/>
        <v/>
      </c>
      <c r="Z7" s="115" t="str">
        <f t="shared" si="18"/>
        <v/>
      </c>
      <c r="AA7" s="115" t="str">
        <f t="shared" si="18"/>
        <v/>
      </c>
      <c r="AB7" s="115" t="str">
        <f t="shared" si="18"/>
        <v/>
      </c>
      <c r="AC7" s="115" t="str">
        <f t="shared" si="18"/>
        <v/>
      </c>
      <c r="AD7" s="115" t="str">
        <f t="shared" si="18"/>
        <v/>
      </c>
      <c r="AE7" s="114" t="str">
        <f t="shared" si="18"/>
        <v/>
      </c>
      <c r="AF7" s="114" t="str">
        <f t="shared" si="18"/>
        <v/>
      </c>
      <c r="AG7" s="115" t="str">
        <f t="shared" si="18"/>
        <v/>
      </c>
      <c r="AH7" s="115" t="str">
        <f t="shared" si="18"/>
        <v/>
      </c>
      <c r="AI7" s="115" t="str">
        <f t="shared" si="19"/>
        <v/>
      </c>
      <c r="AJ7" s="115" t="str">
        <f t="shared" si="19"/>
        <v/>
      </c>
    </row>
    <row r="8">
      <c r="A8" s="108">
        <v>6</v>
      </c>
      <c r="B8" s="113" t="str">
        <f>VLOOKUP($A8,Сотрудники!$A$3:$L$1202,2,0)</f>
        <v xml:space="preserve">Буланова Юлия</v>
      </c>
      <c r="C8" s="113" t="str">
        <f>VLOOKUP($A8,Сотрудники!$A$3:$L$1202,8,0)</f>
        <v>Москва</v>
      </c>
      <c r="D8" s="114" t="str">
        <f t="shared" si="18"/>
        <v/>
      </c>
      <c r="E8" s="115" t="str">
        <f t="shared" si="18"/>
        <v/>
      </c>
      <c r="F8" s="115" t="str">
        <f t="shared" si="18"/>
        <v/>
      </c>
      <c r="G8" s="115" t="str">
        <f t="shared" si="18"/>
        <v/>
      </c>
      <c r="H8" s="115" t="str">
        <f t="shared" si="18"/>
        <v/>
      </c>
      <c r="I8" s="115" t="str">
        <f t="shared" si="18"/>
        <v/>
      </c>
      <c r="J8" s="114" t="str">
        <f t="shared" si="18"/>
        <v/>
      </c>
      <c r="K8" s="114" t="str">
        <f t="shared" si="18"/>
        <v/>
      </c>
      <c r="L8" s="115" t="str">
        <f t="shared" si="18"/>
        <v/>
      </c>
      <c r="M8" s="115" t="str">
        <f t="shared" si="18"/>
        <v/>
      </c>
      <c r="N8" s="115" t="str">
        <f t="shared" si="18"/>
        <v/>
      </c>
      <c r="O8" s="115" t="str">
        <f t="shared" si="18"/>
        <v/>
      </c>
      <c r="P8" s="115" t="str">
        <f t="shared" si="18"/>
        <v/>
      </c>
      <c r="Q8" s="114" t="str">
        <f t="shared" si="18"/>
        <v/>
      </c>
      <c r="R8" s="114" t="str">
        <f t="shared" si="18"/>
        <v/>
      </c>
      <c r="S8" s="115" t="str">
        <f t="shared" si="18"/>
        <v/>
      </c>
      <c r="T8" s="115" t="str">
        <f t="shared" si="18"/>
        <v/>
      </c>
      <c r="U8" s="115" t="str">
        <f t="shared" si="18"/>
        <v/>
      </c>
      <c r="V8" s="115" t="str">
        <f t="shared" si="18"/>
        <v/>
      </c>
      <c r="W8" s="115" t="str">
        <f t="shared" si="18"/>
        <v/>
      </c>
      <c r="X8" s="114" t="str">
        <f t="shared" si="18"/>
        <v/>
      </c>
      <c r="Y8" s="114" t="str">
        <f t="shared" si="18"/>
        <v/>
      </c>
      <c r="Z8" s="115" t="str">
        <f t="shared" si="18"/>
        <v/>
      </c>
      <c r="AA8" s="115" t="str">
        <f t="shared" si="18"/>
        <v/>
      </c>
      <c r="AB8" s="115" t="str">
        <f t="shared" si="18"/>
        <v/>
      </c>
      <c r="AC8" s="115" t="str">
        <f t="shared" si="18"/>
        <v/>
      </c>
      <c r="AD8" s="115" t="str">
        <f t="shared" si="18"/>
        <v/>
      </c>
      <c r="AE8" s="114" t="str">
        <f t="shared" si="18"/>
        <v/>
      </c>
      <c r="AF8" s="114" t="str">
        <f t="shared" si="18"/>
        <v/>
      </c>
      <c r="AG8" s="115" t="str">
        <f t="shared" si="18"/>
        <v/>
      </c>
      <c r="AH8" s="115" t="str">
        <f t="shared" si="18"/>
        <v/>
      </c>
      <c r="AI8" s="115" t="str">
        <f t="shared" si="19"/>
        <v/>
      </c>
      <c r="AJ8" s="115" t="str">
        <f t="shared" si="19"/>
        <v/>
      </c>
    </row>
    <row r="9">
      <c r="A9" s="108">
        <v>7</v>
      </c>
      <c r="B9" s="113" t="str">
        <f>VLOOKUP($A9,Сотрудники!$A$3:$L$1202,2,0)</f>
        <v xml:space="preserve">Гайнуллин Закван</v>
      </c>
      <c r="C9" s="113" t="str">
        <f>VLOOKUP($A9,Сотрудники!$A$3:$L$1202,8,0)</f>
        <v>Екатеринбург</v>
      </c>
      <c r="D9" s="114" t="str">
        <f t="shared" si="18"/>
        <v/>
      </c>
      <c r="E9" s="115" t="str">
        <f t="shared" si="18"/>
        <v/>
      </c>
      <c r="F9" s="115" t="str">
        <f t="shared" si="18"/>
        <v/>
      </c>
      <c r="G9" s="115" t="str">
        <f t="shared" si="18"/>
        <v/>
      </c>
      <c r="H9" s="115" t="str">
        <f t="shared" si="18"/>
        <v/>
      </c>
      <c r="I9" s="115" t="str">
        <f t="shared" si="18"/>
        <v/>
      </c>
      <c r="J9" s="114" t="str">
        <f t="shared" si="18"/>
        <v/>
      </c>
      <c r="K9" s="114" t="str">
        <f t="shared" si="18"/>
        <v/>
      </c>
      <c r="L9" s="115" t="str">
        <f t="shared" si="18"/>
        <v/>
      </c>
      <c r="M9" s="115" t="str">
        <f t="shared" si="18"/>
        <v/>
      </c>
      <c r="N9" s="115" t="str">
        <f t="shared" si="18"/>
        <v/>
      </c>
      <c r="O9" s="115" t="str">
        <f t="shared" si="18"/>
        <v/>
      </c>
      <c r="P9" s="115" t="str">
        <f t="shared" si="18"/>
        <v/>
      </c>
      <c r="Q9" s="114" t="str">
        <f t="shared" si="18"/>
        <v/>
      </c>
      <c r="R9" s="114" t="str">
        <f t="shared" si="18"/>
        <v/>
      </c>
      <c r="S9" s="115" t="str">
        <f t="shared" si="18"/>
        <v/>
      </c>
      <c r="T9" s="115" t="str">
        <f t="shared" si="18"/>
        <v/>
      </c>
      <c r="U9" s="115" t="str">
        <f t="shared" si="18"/>
        <v/>
      </c>
      <c r="V9" s="115" t="str">
        <f t="shared" si="18"/>
        <v/>
      </c>
      <c r="W9" s="115" t="str">
        <f t="shared" si="18"/>
        <v/>
      </c>
      <c r="X9" s="114" t="str">
        <f t="shared" si="18"/>
        <v/>
      </c>
      <c r="Y9" s="114" t="str">
        <f t="shared" si="18"/>
        <v/>
      </c>
      <c r="Z9" s="115" t="str">
        <f t="shared" si="18"/>
        <v/>
      </c>
      <c r="AA9" s="115" t="str">
        <f t="shared" si="18"/>
        <v/>
      </c>
      <c r="AB9" s="115" t="str">
        <f t="shared" si="18"/>
        <v/>
      </c>
      <c r="AC9" s="115" t="str">
        <f t="shared" si="18"/>
        <v/>
      </c>
      <c r="AD9" s="115" t="str">
        <f t="shared" si="18"/>
        <v/>
      </c>
      <c r="AE9" s="114" t="str">
        <f t="shared" si="18"/>
        <v/>
      </c>
      <c r="AF9" s="114" t="str">
        <f t="shared" si="18"/>
        <v/>
      </c>
      <c r="AG9" s="115" t="str">
        <f t="shared" si="18"/>
        <v/>
      </c>
      <c r="AH9" s="115" t="str">
        <f t="shared" si="18"/>
        <v/>
      </c>
      <c r="AI9" s="115" t="str">
        <f t="shared" si="19"/>
        <v/>
      </c>
      <c r="AJ9" s="115" t="str">
        <f t="shared" si="19"/>
        <v/>
      </c>
    </row>
    <row r="10">
      <c r="B10" s="116" t="s">
        <v>644</v>
      </c>
    </row>
    <row r="11">
      <c r="B11" s="117" t="s">
        <v>645</v>
      </c>
      <c r="C11" s="117" t="s">
        <v>646</v>
      </c>
      <c r="D11" s="117" t="s">
        <v>647</v>
      </c>
      <c r="E11" s="117"/>
      <c r="F11" s="117"/>
    </row>
    <row r="12">
      <c r="B12" s="116"/>
      <c r="C12" s="118" t="s">
        <v>643</v>
      </c>
      <c r="AK12" s="116" t="s">
        <v>648</v>
      </c>
    </row>
    <row r="13">
      <c r="A13" s="113">
        <v>1</v>
      </c>
      <c r="B13" s="113" t="str">
        <f>VLOOKUP($A13,Сотрудники!$A$3:$L$1202,2,0)</f>
        <v xml:space="preserve">Кузьмин Антон</v>
      </c>
      <c r="C13" s="113" t="str">
        <f>VLOOKUP($A13,Сотрудники!$A$3:$L$1202,8,0)</f>
        <v>Москва</v>
      </c>
      <c r="D13" s="114"/>
      <c r="E13" s="115"/>
      <c r="F13" s="115">
        <v>8</v>
      </c>
      <c r="G13" s="115">
        <v>8</v>
      </c>
      <c r="H13" s="115">
        <v>8</v>
      </c>
      <c r="I13" s="115">
        <v>8</v>
      </c>
      <c r="J13" s="114"/>
      <c r="K13" s="114"/>
      <c r="L13" s="115">
        <v>8</v>
      </c>
      <c r="M13" s="115">
        <v>8</v>
      </c>
      <c r="N13" s="115">
        <v>8</v>
      </c>
      <c r="O13" s="115">
        <v>8</v>
      </c>
      <c r="P13" s="115">
        <v>8</v>
      </c>
      <c r="Q13" s="114"/>
      <c r="R13" s="114"/>
      <c r="S13" s="115">
        <v>8</v>
      </c>
      <c r="T13" s="115">
        <v>8</v>
      </c>
      <c r="U13" s="115">
        <v>8</v>
      </c>
      <c r="V13" s="115">
        <v>8</v>
      </c>
      <c r="W13" s="115">
        <v>8</v>
      </c>
      <c r="X13" s="114"/>
      <c r="Y13" s="114"/>
      <c r="Z13" s="115">
        <v>8</v>
      </c>
      <c r="AA13" s="115">
        <v>8</v>
      </c>
      <c r="AB13" s="115">
        <v>8</v>
      </c>
      <c r="AC13" s="115">
        <v>8</v>
      </c>
      <c r="AD13" s="115">
        <v>8</v>
      </c>
      <c r="AE13" s="114"/>
      <c r="AF13" s="114"/>
      <c r="AG13" s="115">
        <v>8</v>
      </c>
      <c r="AH13" s="115">
        <v>8</v>
      </c>
      <c r="AI13" s="115">
        <v>8</v>
      </c>
      <c r="AJ13" s="115">
        <v>8</v>
      </c>
      <c r="AK13" s="116">
        <f t="shared" ref="AK13:AK15" si="20">SUM(F13:AJ13)</f>
        <v>184</v>
      </c>
    </row>
    <row r="14">
      <c r="A14" s="113">
        <v>2</v>
      </c>
      <c r="B14" s="113" t="str">
        <f>VLOOKUP($A14,Сотрудники!$A$3:$L$1202,2,0)</f>
        <v xml:space="preserve">Крейнделин Борис </v>
      </c>
      <c r="C14" s="113" t="str">
        <f>VLOOKUP($A14,Сотрудники!$A$3:$L$1202,8,0)</f>
        <v>Москва</v>
      </c>
      <c r="D14" s="114"/>
      <c r="E14" s="115"/>
      <c r="F14" s="115">
        <v>8</v>
      </c>
      <c r="G14" s="115">
        <v>8</v>
      </c>
      <c r="H14" s="115">
        <v>8</v>
      </c>
      <c r="I14" s="115">
        <v>8</v>
      </c>
      <c r="J14" s="114"/>
      <c r="K14" s="114"/>
      <c r="L14" s="115">
        <v>8</v>
      </c>
      <c r="M14" s="115">
        <v>8</v>
      </c>
      <c r="N14" s="115">
        <v>8</v>
      </c>
      <c r="O14" s="115">
        <v>8</v>
      </c>
      <c r="P14" s="115">
        <v>8</v>
      </c>
      <c r="Q14" s="114"/>
      <c r="R14" s="114"/>
      <c r="S14" s="115">
        <v>8</v>
      </c>
      <c r="T14" s="115">
        <v>8</v>
      </c>
      <c r="U14" s="115">
        <v>8</v>
      </c>
      <c r="V14" s="115">
        <v>8</v>
      </c>
      <c r="W14" s="115">
        <v>8</v>
      </c>
      <c r="X14" s="114"/>
      <c r="Y14" s="114"/>
      <c r="Z14" s="115">
        <v>8</v>
      </c>
      <c r="AA14" s="115">
        <v>8</v>
      </c>
      <c r="AB14" s="115">
        <v>8</v>
      </c>
      <c r="AC14" s="115">
        <v>8</v>
      </c>
      <c r="AD14" s="115">
        <v>8</v>
      </c>
      <c r="AE14" s="114"/>
      <c r="AF14" s="114"/>
      <c r="AG14" s="115">
        <v>8</v>
      </c>
      <c r="AH14" s="115">
        <v>8</v>
      </c>
      <c r="AI14" s="115">
        <v>8</v>
      </c>
      <c r="AJ14" s="115">
        <v>8</v>
      </c>
      <c r="AK14" s="116">
        <f t="shared" si="20"/>
        <v>184</v>
      </c>
    </row>
    <row r="15">
      <c r="A15" s="113">
        <v>3</v>
      </c>
      <c r="B15" s="113" t="str">
        <f>VLOOKUP($A15,Сотрудники!$A$3:$L$1202,2,0)</f>
        <v xml:space="preserve">Асеев Феофан</v>
      </c>
      <c r="C15" s="113" t="str">
        <f>VLOOKUP($A15,Сотрудники!$A$3:$L$1202,8,0)</f>
        <v>Москва</v>
      </c>
      <c r="D15" s="114"/>
      <c r="E15" s="115"/>
      <c r="F15" s="115">
        <v>8</v>
      </c>
      <c r="G15" s="115">
        <v>8</v>
      </c>
      <c r="H15" s="115">
        <v>8</v>
      </c>
      <c r="I15" s="115">
        <v>8</v>
      </c>
      <c r="J15" s="114"/>
      <c r="K15" s="114"/>
      <c r="L15" s="115">
        <v>8</v>
      </c>
      <c r="M15" s="115">
        <v>8</v>
      </c>
      <c r="N15" s="115">
        <v>8</v>
      </c>
      <c r="O15" s="115">
        <v>8</v>
      </c>
      <c r="P15" s="115">
        <v>8</v>
      </c>
      <c r="Q15" s="114"/>
      <c r="R15" s="114"/>
      <c r="S15" s="115">
        <v>8</v>
      </c>
      <c r="T15" s="115">
        <v>8</v>
      </c>
      <c r="U15" s="115">
        <v>8</v>
      </c>
      <c r="V15" s="115">
        <v>8</v>
      </c>
      <c r="W15" s="115">
        <v>8</v>
      </c>
      <c r="X15" s="114"/>
      <c r="Y15" s="114"/>
      <c r="Z15" s="115">
        <v>8</v>
      </c>
      <c r="AA15" s="115">
        <v>8</v>
      </c>
      <c r="AB15" s="115">
        <v>8</v>
      </c>
      <c r="AC15" s="115">
        <v>8</v>
      </c>
      <c r="AD15" s="115">
        <v>8</v>
      </c>
      <c r="AE15" s="114"/>
      <c r="AF15" s="114"/>
      <c r="AG15" s="115">
        <v>8</v>
      </c>
      <c r="AH15" s="115">
        <v>8</v>
      </c>
      <c r="AI15" s="115">
        <v>8</v>
      </c>
      <c r="AJ15" s="115">
        <v>8</v>
      </c>
      <c r="AK15" s="116">
        <f t="shared" si="20"/>
        <v>184</v>
      </c>
    </row>
    <row r="16">
      <c r="A16" s="113">
        <v>4</v>
      </c>
      <c r="B16" s="113" t="str">
        <f>VLOOKUP($A16,Сотрудники!$A$3:$L$1202,2,0)</f>
        <v xml:space="preserve">Булатова Людмила</v>
      </c>
      <c r="C16" s="113" t="str">
        <f>VLOOKUP($A16,Сотрудники!$A$3:$L$1202,8,0)</f>
        <v>Москва</v>
      </c>
      <c r="D16" s="114"/>
      <c r="E16" s="115"/>
      <c r="F16" s="115"/>
      <c r="G16" s="115"/>
      <c r="H16" s="115"/>
      <c r="I16" s="115"/>
      <c r="J16" s="114"/>
      <c r="K16" s="114"/>
      <c r="L16" s="115"/>
      <c r="M16" s="115"/>
      <c r="N16" s="115"/>
      <c r="O16" s="115"/>
      <c r="P16" s="115"/>
      <c r="Q16" s="114"/>
      <c r="R16" s="114"/>
      <c r="S16" s="115"/>
      <c r="T16" s="115"/>
      <c r="U16" s="115"/>
      <c r="V16" s="115"/>
      <c r="W16" s="115"/>
      <c r="X16" s="114"/>
      <c r="Y16" s="114"/>
      <c r="Z16" s="115"/>
      <c r="AA16" s="115"/>
      <c r="AB16" s="115"/>
      <c r="AC16" s="115"/>
      <c r="AD16" s="115"/>
      <c r="AE16" s="114"/>
      <c r="AF16" s="114"/>
      <c r="AG16" s="115"/>
      <c r="AH16" s="115"/>
      <c r="AI16" s="115"/>
      <c r="AJ16" s="115"/>
    </row>
    <row r="17">
      <c r="A17" s="108">
        <v>5</v>
      </c>
      <c r="B17" s="113" t="str">
        <f>VLOOKUP($A17,Сотрудники!$A$3:$L$1202,2,0)</f>
        <v xml:space="preserve">Яковлев Дмитрий</v>
      </c>
      <c r="C17" s="113" t="str">
        <f>VLOOKUP($A17,Сотрудники!$A$3:$L$1202,8,0)</f>
        <v>Москва</v>
      </c>
      <c r="D17" s="114"/>
      <c r="E17" s="115"/>
      <c r="F17" s="115"/>
      <c r="G17" s="115"/>
      <c r="H17" s="115"/>
      <c r="I17" s="115"/>
      <c r="J17" s="114"/>
      <c r="K17" s="114"/>
      <c r="L17" s="115"/>
      <c r="M17" s="115"/>
      <c r="N17" s="115"/>
      <c r="O17" s="115"/>
      <c r="P17" s="115"/>
      <c r="Q17" s="114"/>
      <c r="R17" s="114"/>
      <c r="S17" s="115"/>
      <c r="T17" s="115"/>
      <c r="U17" s="115"/>
      <c r="V17" s="115"/>
      <c r="W17" s="115"/>
      <c r="X17" s="114"/>
      <c r="Y17" s="114"/>
      <c r="Z17" s="115"/>
      <c r="AA17" s="115"/>
      <c r="AB17" s="115"/>
      <c r="AC17" s="115"/>
      <c r="AD17" s="115"/>
      <c r="AE17" s="114"/>
      <c r="AF17" s="114"/>
      <c r="AG17" s="115"/>
      <c r="AH17" s="115"/>
      <c r="AI17" s="115"/>
      <c r="AJ17" s="115"/>
    </row>
    <row r="18">
      <c r="A18" s="108">
        <v>6</v>
      </c>
      <c r="B18" s="113" t="str">
        <f>VLOOKUP($A18,Сотрудники!$A$3:$L$1202,2,0)</f>
        <v xml:space="preserve">Буланова Юлия</v>
      </c>
      <c r="C18" s="113" t="str">
        <f>VLOOKUP($A18,Сотрудники!$A$3:$L$1202,8,0)</f>
        <v>Москва</v>
      </c>
      <c r="D18" s="114"/>
      <c r="E18" s="115"/>
      <c r="F18" s="115"/>
      <c r="G18" s="115"/>
      <c r="H18" s="115"/>
      <c r="I18" s="115"/>
      <c r="J18" s="114"/>
      <c r="K18" s="114"/>
      <c r="L18" s="115"/>
      <c r="M18" s="115"/>
      <c r="N18" s="115"/>
      <c r="O18" s="115"/>
      <c r="P18" s="115"/>
      <c r="Q18" s="114"/>
      <c r="R18" s="114"/>
      <c r="S18" s="115"/>
      <c r="T18" s="115"/>
      <c r="U18" s="115"/>
      <c r="V18" s="115"/>
      <c r="W18" s="115"/>
      <c r="X18" s="114"/>
      <c r="Y18" s="114"/>
      <c r="Z18" s="115"/>
      <c r="AA18" s="115"/>
      <c r="AB18" s="115"/>
      <c r="AC18" s="115"/>
      <c r="AD18" s="115"/>
      <c r="AE18" s="114"/>
      <c r="AF18" s="114"/>
      <c r="AG18" s="115"/>
      <c r="AH18" s="115"/>
      <c r="AI18" s="115"/>
      <c r="AJ18" s="115"/>
    </row>
    <row r="19">
      <c r="A19" s="108">
        <v>7</v>
      </c>
      <c r="B19" s="113" t="str">
        <f>VLOOKUP($A19,Сотрудники!$A$3:$L$1202,2,0)</f>
        <v xml:space="preserve">Гайнуллин Закван</v>
      </c>
      <c r="C19" s="113" t="str">
        <f>VLOOKUP($A19,Сотрудники!$A$3:$L$1202,8,0)</f>
        <v>Екатеринбург</v>
      </c>
      <c r="D19" s="114"/>
      <c r="E19" s="115"/>
      <c r="F19" s="115"/>
      <c r="G19" s="115"/>
      <c r="H19" s="115"/>
      <c r="I19" s="115"/>
      <c r="J19" s="114"/>
      <c r="K19" s="114"/>
      <c r="L19" s="115"/>
      <c r="M19" s="115"/>
      <c r="N19" s="115"/>
      <c r="O19" s="115"/>
      <c r="P19" s="115"/>
      <c r="Q19" s="114"/>
      <c r="R19" s="114"/>
      <c r="S19" s="115"/>
      <c r="T19" s="115"/>
      <c r="U19" s="115"/>
      <c r="V19" s="115"/>
      <c r="W19" s="115"/>
      <c r="X19" s="114"/>
      <c r="Y19" s="114"/>
      <c r="Z19" s="115"/>
      <c r="AA19" s="115"/>
      <c r="AB19" s="115"/>
      <c r="AC19" s="115"/>
      <c r="AD19" s="115"/>
      <c r="AE19" s="114"/>
      <c r="AF19" s="114"/>
      <c r="AG19" s="115"/>
      <c r="AH19" s="115"/>
      <c r="AI19" s="115"/>
      <c r="AJ19" s="115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F16" activeCellId="0" sqref="F16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0.0976562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649</v>
      </c>
      <c r="D2" s="121" t="s">
        <v>650</v>
      </c>
      <c r="E2" s="121"/>
    </row>
    <row r="3" ht="16.199999999999999"/>
    <row r="4" ht="42.75">
      <c r="A4" s="5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29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Таблица2[[#This Row],[Итого кол-во рабочих часов]]/8</f>
        <v>23</v>
      </c>
      <c r="G5" s="126"/>
      <c r="H5" s="126">
        <v>184</v>
      </c>
      <c r="I5" s="127" t="e">
        <f>VLOOKUP($A5,Сотрудники!$A$3:$L$1202,14,0)</f>
        <v>#REF!</v>
      </c>
      <c r="J5" s="128" t="e">
        <f t="shared" ref="J5:J11" si="21">I5/8</f>
        <v>#REF!</v>
      </c>
      <c r="K5" s="129" t="e">
        <f t="shared" ref="K5:K10" si="22">+H5*J5</f>
        <v>#REF!</v>
      </c>
    </row>
    <row r="6">
      <c r="A6" s="20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Таблица2[[#This Row],[Итого кол-во рабочих часов]]/8</f>
        <v>23</v>
      </c>
      <c r="G6" s="126"/>
      <c r="H6" s="126">
        <v>184</v>
      </c>
      <c r="I6" s="127" t="e">
        <f>VLOOKUP($A6,Сотрудники!$A$3:$L$1202,14,0)</f>
        <v>#REF!</v>
      </c>
      <c r="J6" s="128" t="e">
        <f t="shared" si="21"/>
        <v>#REF!</v>
      </c>
      <c r="K6" s="129" t="e">
        <f t="shared" si="22"/>
        <v>#REF!</v>
      </c>
    </row>
    <row r="7">
      <c r="A7" s="130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Таблица2[[#This Row],[Итого кол-во рабочих часов]]/8</f>
        <v>23</v>
      </c>
      <c r="G7" s="131"/>
      <c r="H7" s="131">
        <v>184</v>
      </c>
      <c r="I7" s="127" t="e">
        <f>VLOOKUP($A7,Сотрудники!$A$3:$L$1202,14,0)</f>
        <v>#REF!</v>
      </c>
      <c r="J7" s="128" t="e">
        <f t="shared" si="21"/>
        <v>#REF!</v>
      </c>
      <c r="K7" s="129" t="e">
        <f t="shared" si="22"/>
        <v>#REF!</v>
      </c>
    </row>
    <row r="8">
      <c r="A8" s="20">
        <v>4</v>
      </c>
      <c r="B8" s="125" t="str">
        <f>VLOOKUP($A8,Сотрудники!$A$3:$L$1202,2,0)</f>
        <v xml:space="preserve">Булатова Людмила</v>
      </c>
      <c r="C8" s="125" t="str">
        <f>VLOOKUP($A8,Сотрудники!$A$3:$L$1202,9,0)</f>
        <v>неизвестно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Таблица2[[#This Row],[Итого кол-во рабочих часов]]/8</f>
        <v>0</v>
      </c>
      <c r="G8" s="126"/>
      <c r="H8" s="126"/>
      <c r="I8" s="127" t="e">
        <f>VLOOKUP($A8,Сотрудники!$A$3:$L$1202,14,0)</f>
        <v>#REF!</v>
      </c>
      <c r="J8" s="128" t="e">
        <f t="shared" si="21"/>
        <v>#REF!</v>
      </c>
      <c r="K8" s="132" t="e">
        <f t="shared" si="22"/>
        <v>#REF!</v>
      </c>
    </row>
    <row r="9" ht="33">
      <c r="A9" s="130">
        <v>5</v>
      </c>
      <c r="B9" s="125" t="str">
        <f>VLOOKUP($A9,Сотрудники!$A$3:$L$1202,2,0)</f>
        <v xml:space="preserve">Яковлев Дмитрий</v>
      </c>
      <c r="C9" s="125" t="str">
        <f>VLOOKUP($A9,Сотрудники!$A$3:$L$1202,9,0)</f>
        <v xml:space="preserve">Кредиты наличными </v>
      </c>
      <c r="D9" s="125">
        <f>VLOOKUP($A9,Сотрудники!$A$3:$L$1202,10,0)</f>
        <v>0</v>
      </c>
      <c r="E9" s="125">
        <f>VLOOKUP($A9,Сотрудники!$A$3:$L$1202,11,0)</f>
        <v>0</v>
      </c>
      <c r="F9" s="126">
        <f>Таблица2[[#This Row],[Итого кол-во рабочих часов]]/8</f>
        <v>0</v>
      </c>
      <c r="G9" s="131"/>
      <c r="H9" s="131"/>
      <c r="I9" s="127" t="e">
        <f>VLOOKUP($A9,Сотрудники!$A$3:$L$1202,14,0)</f>
        <v>#REF!</v>
      </c>
      <c r="J9" s="128" t="e">
        <f t="shared" si="21"/>
        <v>#REF!</v>
      </c>
      <c r="K9" s="132" t="e">
        <f t="shared" si="22"/>
        <v>#REF!</v>
      </c>
    </row>
    <row r="10" ht="30" customHeight="1">
      <c r="A10" s="20">
        <v>6</v>
      </c>
      <c r="B10" s="125" t="str">
        <f>VLOOKUP($A10,Сотрудники!$A$3:$L$1202,2,0)</f>
        <v xml:space="preserve">Буланова Юлия</v>
      </c>
      <c r="C10" s="125" t="str">
        <f>VLOOKUP($A10,Сотрудники!$A$3:$L$1202,9,0)</f>
        <v xml:space="preserve">Кредиты наличными </v>
      </c>
      <c r="D10" s="125">
        <f>VLOOKUP($A10,Сотрудники!$A$3:$L$1202,10,0)</f>
        <v>0</v>
      </c>
      <c r="E10" s="125">
        <f>VLOOKUP($A10,Сотрудники!$A$3:$L$1202,11,0)</f>
        <v>0</v>
      </c>
      <c r="F10" s="126">
        <f>Таблица2[[#This Row],[Итого кол-во рабочих часов]]/8</f>
        <v>0</v>
      </c>
      <c r="G10" s="131"/>
      <c r="H10" s="131"/>
      <c r="I10" s="127" t="e">
        <f>VLOOKUP($A10,Сотрудники!$A$3:$L$1202,14,0)</f>
        <v>#REF!</v>
      </c>
      <c r="J10" s="128" t="e">
        <f t="shared" si="21"/>
        <v>#REF!</v>
      </c>
      <c r="K10" s="132" t="e">
        <f t="shared" si="22"/>
        <v>#REF!</v>
      </c>
    </row>
    <row r="11" ht="33">
      <c r="A11" s="20">
        <v>7</v>
      </c>
      <c r="B11" s="125" t="str">
        <f>VLOOKUP($A11,Сотрудники!$A$3:$L$1202,2,0)</f>
        <v xml:space="preserve">Гайнуллин Закван</v>
      </c>
      <c r="C11" s="125" t="str">
        <f>VLOOKUP($A11,Сотрудники!$A$3:$L$1202,9,0)</f>
        <v xml:space="preserve">Встречная конвертация</v>
      </c>
      <c r="D11" s="125">
        <f>VLOOKUP($A11,Сотрудники!$A$3:$L$1202,10,0)</f>
        <v>0</v>
      </c>
      <c r="E11" s="125">
        <f>VLOOKUP($A11,Сотрудники!$A$3:$L$1202,11,0)</f>
        <v>0</v>
      </c>
      <c r="F11" s="126">
        <f>H11/8</f>
        <v>0</v>
      </c>
      <c r="G11" s="131"/>
      <c r="H11" s="131"/>
      <c r="I11" s="127" t="e">
        <f>VLOOKUP($A11,Сотрудники!$A$3:$L$1202,14,0)</f>
        <v>#REF!</v>
      </c>
      <c r="J11" s="128" t="e">
        <f t="shared" si="21"/>
        <v>#REF!</v>
      </c>
      <c r="K11" s="132" t="e">
        <f>+H11*J11</f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90">
      <pane activePane="bottomRight" state="frozen" topLeftCell="C3" xSplit="2" ySplit="2"/>
      <selection activeCell="C8" activeCellId="0" sqref="C8"/>
    </sheetView>
  </sheetViews>
  <sheetFormatPr defaultColWidth="9" defaultRowHeight="16.5"/>
  <cols>
    <col bestFit="1" customWidth="1" min="1" max="1" style="108" width="2.69921875"/>
    <col bestFit="1" customWidth="1" min="2" max="2" style="108" width="29.3984375"/>
    <col customWidth="1" min="3" max="3" style="108" width="25.5976562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2">
        <v>43770</v>
      </c>
      <c r="E2" s="111">
        <f>D2+1</f>
        <v>43771</v>
      </c>
      <c r="F2" s="111">
        <f t="shared" ref="F2:G2" si="23">E2+1</f>
        <v>43772</v>
      </c>
      <c r="G2" s="112">
        <f t="shared" si="23"/>
        <v>43773</v>
      </c>
      <c r="H2" s="112">
        <f>G2+1</f>
        <v>43774</v>
      </c>
      <c r="I2" s="112">
        <f t="shared" ref="I2:AF2" si="24">H2+1</f>
        <v>43775</v>
      </c>
      <c r="J2" s="112">
        <f t="shared" si="24"/>
        <v>43776</v>
      </c>
      <c r="K2" s="112">
        <f t="shared" si="24"/>
        <v>43777</v>
      </c>
      <c r="L2" s="111">
        <f t="shared" si="24"/>
        <v>43778</v>
      </c>
      <c r="M2" s="111">
        <f t="shared" si="24"/>
        <v>43779</v>
      </c>
      <c r="N2" s="112">
        <f t="shared" si="24"/>
        <v>43780</v>
      </c>
      <c r="O2" s="112">
        <f t="shared" si="24"/>
        <v>43781</v>
      </c>
      <c r="P2" s="112">
        <f t="shared" si="24"/>
        <v>43782</v>
      </c>
      <c r="Q2" s="112">
        <f t="shared" si="24"/>
        <v>43783</v>
      </c>
      <c r="R2" s="112">
        <f t="shared" si="24"/>
        <v>43784</v>
      </c>
      <c r="S2" s="111">
        <f t="shared" si="24"/>
        <v>43785</v>
      </c>
      <c r="T2" s="111">
        <f t="shared" si="24"/>
        <v>43786</v>
      </c>
      <c r="U2" s="112">
        <f t="shared" si="24"/>
        <v>43787</v>
      </c>
      <c r="V2" s="112">
        <f t="shared" si="24"/>
        <v>43788</v>
      </c>
      <c r="W2" s="112">
        <f t="shared" si="24"/>
        <v>43789</v>
      </c>
      <c r="X2" s="112">
        <f t="shared" si="24"/>
        <v>43790</v>
      </c>
      <c r="Y2" s="112">
        <f t="shared" si="24"/>
        <v>43791</v>
      </c>
      <c r="Z2" s="111">
        <f t="shared" si="24"/>
        <v>43792</v>
      </c>
      <c r="AA2" s="111">
        <f t="shared" si="24"/>
        <v>43793</v>
      </c>
      <c r="AB2" s="112">
        <f t="shared" si="24"/>
        <v>43794</v>
      </c>
      <c r="AC2" s="112">
        <f t="shared" si="24"/>
        <v>43795</v>
      </c>
      <c r="AD2" s="112">
        <f t="shared" si="24"/>
        <v>43796</v>
      </c>
      <c r="AE2" s="112">
        <f t="shared" si="24"/>
        <v>43797</v>
      </c>
      <c r="AF2" s="112">
        <f t="shared" si="24"/>
        <v>43798</v>
      </c>
      <c r="AG2" s="111">
        <f>+AF2+1</f>
        <v>43799</v>
      </c>
      <c r="AH2" s="111">
        <f>+AG2+1</f>
        <v>43800</v>
      </c>
      <c r="AI2" s="112">
        <f>+AH2+1</f>
        <v>43801</v>
      </c>
      <c r="AJ2" s="112">
        <f>+AI2+1</f>
        <v>43802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5" t="str">
        <f t="shared" ref="D3:AJ10" si="25">IF(ISBLANK(D14),"",IF(D14=0,"Выходной",IF(D14&lt;&gt;0,"Работал","")))</f>
        <v>Работал</v>
      </c>
      <c r="E3" s="114" t="str">
        <f t="shared" si="25"/>
        <v/>
      </c>
      <c r="F3" s="114" t="str">
        <f t="shared" si="25"/>
        <v/>
      </c>
      <c r="G3" s="115" t="str">
        <f t="shared" si="25"/>
        <v/>
      </c>
      <c r="H3" s="115" t="str">
        <f t="shared" si="25"/>
        <v>Работал</v>
      </c>
      <c r="I3" s="115" t="str">
        <f t="shared" si="25"/>
        <v>Работал</v>
      </c>
      <c r="J3" s="115" t="str">
        <f t="shared" si="25"/>
        <v>Работал</v>
      </c>
      <c r="K3" s="115" t="str">
        <f t="shared" si="25"/>
        <v>Работал</v>
      </c>
      <c r="L3" s="114" t="str">
        <f t="shared" si="25"/>
        <v/>
      </c>
      <c r="M3" s="114" t="str">
        <f t="shared" si="25"/>
        <v/>
      </c>
      <c r="N3" s="115" t="str">
        <f t="shared" si="25"/>
        <v>Работал</v>
      </c>
      <c r="O3" s="115" t="str">
        <f t="shared" si="25"/>
        <v>Работал</v>
      </c>
      <c r="P3" s="115" t="str">
        <f t="shared" si="25"/>
        <v>Работал</v>
      </c>
      <c r="Q3" s="115" t="str">
        <f t="shared" si="25"/>
        <v>Работал</v>
      </c>
      <c r="R3" s="115" t="str">
        <f t="shared" si="25"/>
        <v>Работал</v>
      </c>
      <c r="S3" s="114" t="str">
        <f t="shared" si="25"/>
        <v/>
      </c>
      <c r="T3" s="114" t="str">
        <f t="shared" si="25"/>
        <v/>
      </c>
      <c r="U3" s="115" t="str">
        <f t="shared" si="25"/>
        <v>Работал</v>
      </c>
      <c r="V3" s="115" t="str">
        <f t="shared" si="25"/>
        <v>Работал</v>
      </c>
      <c r="W3" s="115" t="str">
        <f t="shared" si="25"/>
        <v>Работал</v>
      </c>
      <c r="X3" s="115" t="str">
        <f t="shared" si="25"/>
        <v>Работал</v>
      </c>
      <c r="Y3" s="115" t="str">
        <f t="shared" si="25"/>
        <v>Работал</v>
      </c>
      <c r="Z3" s="114" t="str">
        <f t="shared" si="25"/>
        <v/>
      </c>
      <c r="AA3" s="114" t="str">
        <f t="shared" si="25"/>
        <v/>
      </c>
      <c r="AB3" s="115" t="str">
        <f t="shared" si="25"/>
        <v>Работал</v>
      </c>
      <c r="AC3" s="115" t="str">
        <f t="shared" si="25"/>
        <v>Работал</v>
      </c>
      <c r="AD3" s="115" t="str">
        <f t="shared" si="25"/>
        <v>Работал</v>
      </c>
      <c r="AE3" s="115" t="str">
        <f t="shared" si="25"/>
        <v>Работал</v>
      </c>
      <c r="AF3" s="115" t="str">
        <f t="shared" si="25"/>
        <v>Работал</v>
      </c>
      <c r="AG3" s="114" t="str">
        <f t="shared" si="25"/>
        <v/>
      </c>
      <c r="AH3" s="114" t="str">
        <f t="shared" si="25"/>
        <v/>
      </c>
      <c r="AI3" s="115" t="str">
        <f t="shared" si="25"/>
        <v/>
      </c>
      <c r="AJ3" s="115" t="str">
        <f t="shared" si="25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5" t="str">
        <f t="shared" si="25"/>
        <v>Работал</v>
      </c>
      <c r="E4" s="114" t="str">
        <f t="shared" si="25"/>
        <v/>
      </c>
      <c r="F4" s="114" t="str">
        <f t="shared" si="25"/>
        <v/>
      </c>
      <c r="G4" s="115" t="str">
        <f t="shared" si="25"/>
        <v/>
      </c>
      <c r="H4" s="115" t="str">
        <f t="shared" ref="H4:H7" si="26">IF(ISBLANK(H15),"",IF(H15=0,"Выходной",IF(H15&lt;&gt;0,"Работал","")))</f>
        <v>Работал</v>
      </c>
      <c r="I4" s="115" t="str">
        <f t="shared" ref="I4:X10" si="27">IF(ISBLANK(I15),"",IF(I15=0,"Выходной",IF(I15&lt;&gt;0,"Работал","")))</f>
        <v>Работал</v>
      </c>
      <c r="J4" s="115" t="str">
        <f t="shared" si="27"/>
        <v>Работал</v>
      </c>
      <c r="K4" s="115" t="str">
        <f t="shared" si="27"/>
        <v>Работал</v>
      </c>
      <c r="L4" s="114" t="str">
        <f t="shared" si="27"/>
        <v/>
      </c>
      <c r="M4" s="114" t="str">
        <f t="shared" si="27"/>
        <v/>
      </c>
      <c r="N4" s="115" t="str">
        <f t="shared" si="27"/>
        <v>Работал</v>
      </c>
      <c r="O4" s="115" t="str">
        <f t="shared" si="27"/>
        <v>Работал</v>
      </c>
      <c r="P4" s="115" t="str">
        <f t="shared" si="27"/>
        <v>Работал</v>
      </c>
      <c r="Q4" s="115" t="str">
        <f t="shared" si="27"/>
        <v>Работал</v>
      </c>
      <c r="R4" s="115" t="str">
        <f t="shared" si="27"/>
        <v>Работал</v>
      </c>
      <c r="S4" s="114" t="str">
        <f t="shared" si="27"/>
        <v/>
      </c>
      <c r="T4" s="114" t="str">
        <f t="shared" si="27"/>
        <v/>
      </c>
      <c r="U4" s="115" t="str">
        <f t="shared" si="27"/>
        <v>Работал</v>
      </c>
      <c r="V4" s="115" t="str">
        <f t="shared" si="27"/>
        <v>Работал</v>
      </c>
      <c r="W4" s="115" t="str">
        <f t="shared" si="27"/>
        <v>Работал</v>
      </c>
      <c r="X4" s="115" t="str">
        <f t="shared" si="27"/>
        <v>Работал</v>
      </c>
      <c r="Y4" s="115" t="str">
        <f t="shared" ref="Y4:AJ10" si="28">IF(ISBLANK(Y15),"",IF(Y15=0,"Выходной",IF(Y15&lt;&gt;0,"Работал","")))</f>
        <v>Работал</v>
      </c>
      <c r="Z4" s="114" t="str">
        <f t="shared" si="28"/>
        <v/>
      </c>
      <c r="AA4" s="114" t="str">
        <f t="shared" si="28"/>
        <v/>
      </c>
      <c r="AB4" s="115" t="str">
        <f t="shared" si="28"/>
        <v>Работал</v>
      </c>
      <c r="AC4" s="115" t="str">
        <f t="shared" si="28"/>
        <v>Работал</v>
      </c>
      <c r="AD4" s="115" t="str">
        <f t="shared" si="28"/>
        <v>Работал</v>
      </c>
      <c r="AE4" s="115" t="str">
        <f t="shared" si="28"/>
        <v>Работал</v>
      </c>
      <c r="AF4" s="115" t="str">
        <f t="shared" si="28"/>
        <v>Работал</v>
      </c>
      <c r="AG4" s="114" t="str">
        <f t="shared" si="28"/>
        <v/>
      </c>
      <c r="AH4" s="114" t="str">
        <f t="shared" si="28"/>
        <v/>
      </c>
      <c r="AI4" s="115" t="str">
        <f t="shared" si="28"/>
        <v/>
      </c>
      <c r="AJ4" s="115" t="str">
        <f t="shared" si="28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5" t="str">
        <f t="shared" si="25"/>
        <v>Работал</v>
      </c>
      <c r="E5" s="114" t="str">
        <f t="shared" si="25"/>
        <v/>
      </c>
      <c r="F5" s="114" t="str">
        <f t="shared" si="25"/>
        <v/>
      </c>
      <c r="G5" s="115" t="str">
        <f t="shared" si="25"/>
        <v/>
      </c>
      <c r="H5" s="115" t="str">
        <f t="shared" si="26"/>
        <v>Работал</v>
      </c>
      <c r="I5" s="115" t="str">
        <f t="shared" si="27"/>
        <v>Работал</v>
      </c>
      <c r="J5" s="115" t="str">
        <f t="shared" si="27"/>
        <v>Работал</v>
      </c>
      <c r="K5" s="115" t="str">
        <f t="shared" si="27"/>
        <v>Работал</v>
      </c>
      <c r="L5" s="114" t="str">
        <f t="shared" si="27"/>
        <v/>
      </c>
      <c r="M5" s="114" t="str">
        <f t="shared" si="27"/>
        <v/>
      </c>
      <c r="N5" s="115" t="str">
        <f t="shared" si="27"/>
        <v>Работал</v>
      </c>
      <c r="O5" s="115" t="str">
        <f t="shared" si="27"/>
        <v>Работал</v>
      </c>
      <c r="P5" s="115" t="str">
        <f t="shared" si="27"/>
        <v>Работал</v>
      </c>
      <c r="Q5" s="115" t="str">
        <f t="shared" si="27"/>
        <v>Работал</v>
      </c>
      <c r="R5" s="115" t="str">
        <f t="shared" si="27"/>
        <v>Работал</v>
      </c>
      <c r="S5" s="114" t="str">
        <f t="shared" si="27"/>
        <v/>
      </c>
      <c r="T5" s="114" t="str">
        <f t="shared" si="27"/>
        <v/>
      </c>
      <c r="U5" s="115" t="str">
        <f t="shared" si="27"/>
        <v>Работал</v>
      </c>
      <c r="V5" s="115" t="str">
        <f t="shared" si="27"/>
        <v>Работал</v>
      </c>
      <c r="W5" s="115" t="str">
        <f t="shared" si="27"/>
        <v>Работал</v>
      </c>
      <c r="X5" s="115" t="str">
        <f t="shared" si="27"/>
        <v>Работал</v>
      </c>
      <c r="Y5" s="115" t="str">
        <f t="shared" si="28"/>
        <v>Работал</v>
      </c>
      <c r="Z5" s="114" t="str">
        <f t="shared" si="28"/>
        <v/>
      </c>
      <c r="AA5" s="114" t="str">
        <f t="shared" si="28"/>
        <v/>
      </c>
      <c r="AB5" s="115" t="str">
        <f t="shared" si="28"/>
        <v>Работал</v>
      </c>
      <c r="AC5" s="115" t="str">
        <f t="shared" si="28"/>
        <v>Работал</v>
      </c>
      <c r="AD5" s="115" t="str">
        <f t="shared" si="28"/>
        <v>Работал</v>
      </c>
      <c r="AE5" s="115" t="str">
        <f t="shared" si="28"/>
        <v>Работал</v>
      </c>
      <c r="AF5" s="115" t="str">
        <f t="shared" si="28"/>
        <v>Работал</v>
      </c>
      <c r="AG5" s="114" t="str">
        <f t="shared" si="28"/>
        <v/>
      </c>
      <c r="AH5" s="114" t="str">
        <f t="shared" si="28"/>
        <v/>
      </c>
      <c r="AI5" s="115" t="str">
        <f t="shared" si="28"/>
        <v/>
      </c>
      <c r="AJ5" s="115" t="str">
        <f t="shared" si="28"/>
        <v/>
      </c>
    </row>
    <row r="6">
      <c r="A6" s="113">
        <v>4</v>
      </c>
      <c r="B6" s="113" t="str">
        <f>VLOOKUP($A6,Сотрудники!$A$3:$L$1202,2,0)</f>
        <v xml:space="preserve">Булатова Людмила</v>
      </c>
      <c r="C6" s="113" t="str">
        <f>VLOOKUP($A6,Сотрудники!$A$3:$L$1202,8,0)</f>
        <v>Москва</v>
      </c>
      <c r="D6" s="115" t="str">
        <f t="shared" si="25"/>
        <v/>
      </c>
      <c r="E6" s="114" t="str">
        <f t="shared" si="25"/>
        <v/>
      </c>
      <c r="F6" s="114" t="str">
        <f t="shared" si="25"/>
        <v/>
      </c>
      <c r="G6" s="115" t="str">
        <f t="shared" si="25"/>
        <v/>
      </c>
      <c r="H6" s="115" t="str">
        <f t="shared" si="26"/>
        <v/>
      </c>
      <c r="I6" s="115" t="str">
        <f t="shared" si="27"/>
        <v/>
      </c>
      <c r="J6" s="115" t="str">
        <f t="shared" si="27"/>
        <v/>
      </c>
      <c r="K6" s="115" t="str">
        <f t="shared" si="27"/>
        <v/>
      </c>
      <c r="L6" s="114" t="str">
        <f t="shared" si="27"/>
        <v/>
      </c>
      <c r="M6" s="114" t="str">
        <f t="shared" si="27"/>
        <v/>
      </c>
      <c r="N6" s="115" t="str">
        <f t="shared" si="27"/>
        <v>Работал</v>
      </c>
      <c r="O6" s="115" t="str">
        <f t="shared" si="27"/>
        <v>Работал</v>
      </c>
      <c r="P6" s="115" t="str">
        <f t="shared" si="27"/>
        <v>Работал</v>
      </c>
      <c r="Q6" s="115" t="str">
        <f t="shared" si="27"/>
        <v>Работал</v>
      </c>
      <c r="R6" s="115" t="str">
        <f t="shared" si="27"/>
        <v>Работал</v>
      </c>
      <c r="S6" s="114" t="str">
        <f t="shared" si="27"/>
        <v/>
      </c>
      <c r="T6" s="114" t="str">
        <f t="shared" si="27"/>
        <v/>
      </c>
      <c r="U6" s="115" t="str">
        <f t="shared" si="27"/>
        <v>Работал</v>
      </c>
      <c r="V6" s="115" t="str">
        <f t="shared" si="27"/>
        <v>Работал</v>
      </c>
      <c r="W6" s="115" t="str">
        <f t="shared" si="27"/>
        <v>Работал</v>
      </c>
      <c r="X6" s="115" t="str">
        <f t="shared" si="27"/>
        <v>Работал</v>
      </c>
      <c r="Y6" s="115" t="str">
        <f t="shared" si="28"/>
        <v>Работал</v>
      </c>
      <c r="Z6" s="114" t="str">
        <f t="shared" si="28"/>
        <v/>
      </c>
      <c r="AA6" s="114" t="str">
        <f t="shared" si="28"/>
        <v/>
      </c>
      <c r="AB6" s="115" t="str">
        <f t="shared" si="28"/>
        <v>Работал</v>
      </c>
      <c r="AC6" s="115" t="str">
        <f t="shared" si="28"/>
        <v>Работал</v>
      </c>
      <c r="AD6" s="115" t="str">
        <f t="shared" si="28"/>
        <v>Работал</v>
      </c>
      <c r="AE6" s="115" t="str">
        <f t="shared" si="28"/>
        <v>Работал</v>
      </c>
      <c r="AF6" s="115" t="str">
        <f t="shared" si="28"/>
        <v>Работал</v>
      </c>
      <c r="AG6" s="114" t="str">
        <f t="shared" si="28"/>
        <v/>
      </c>
      <c r="AH6" s="114" t="str">
        <f t="shared" si="28"/>
        <v/>
      </c>
      <c r="AI6" s="115" t="str">
        <f t="shared" si="28"/>
        <v/>
      </c>
      <c r="AJ6" s="115" t="str">
        <f t="shared" si="28"/>
        <v/>
      </c>
    </row>
    <row r="7">
      <c r="A7" s="108">
        <v>5</v>
      </c>
      <c r="B7" s="113" t="str">
        <f>VLOOKUP($A7,Сотрудники!$A$3:$L$1202,2,0)</f>
        <v xml:space="preserve">Яковлев Дмитрий</v>
      </c>
      <c r="C7" s="113" t="str">
        <f>VLOOKUP($A7,Сотрудники!$A$3:$L$1202,8,0)</f>
        <v>Москва</v>
      </c>
      <c r="D7" s="115" t="str">
        <f t="shared" si="25"/>
        <v/>
      </c>
      <c r="E7" s="114" t="str">
        <f t="shared" si="25"/>
        <v/>
      </c>
      <c r="F7" s="114" t="str">
        <f t="shared" si="25"/>
        <v/>
      </c>
      <c r="G7" s="115" t="str">
        <f t="shared" si="25"/>
        <v/>
      </c>
      <c r="H7" s="115" t="str">
        <f t="shared" si="26"/>
        <v/>
      </c>
      <c r="I7" s="115" t="str">
        <f t="shared" si="27"/>
        <v/>
      </c>
      <c r="J7" s="115" t="str">
        <f t="shared" si="27"/>
        <v/>
      </c>
      <c r="K7" s="115" t="str">
        <f t="shared" si="27"/>
        <v/>
      </c>
      <c r="L7" s="114" t="str">
        <f t="shared" si="27"/>
        <v/>
      </c>
      <c r="M7" s="114" t="str">
        <f t="shared" si="27"/>
        <v/>
      </c>
      <c r="N7" s="115" t="str">
        <f t="shared" si="27"/>
        <v/>
      </c>
      <c r="O7" s="115" t="str">
        <f t="shared" si="27"/>
        <v/>
      </c>
      <c r="P7" s="115" t="str">
        <f t="shared" si="27"/>
        <v/>
      </c>
      <c r="Q7" s="115" t="str">
        <f t="shared" si="27"/>
        <v/>
      </c>
      <c r="R7" s="115" t="str">
        <f t="shared" si="27"/>
        <v/>
      </c>
      <c r="S7" s="114" t="str">
        <f t="shared" si="27"/>
        <v/>
      </c>
      <c r="T7" s="114" t="str">
        <f t="shared" si="27"/>
        <v/>
      </c>
      <c r="U7" s="115" t="str">
        <f t="shared" si="27"/>
        <v/>
      </c>
      <c r="V7" s="115" t="str">
        <f t="shared" si="27"/>
        <v/>
      </c>
      <c r="W7" s="115" t="str">
        <f t="shared" si="27"/>
        <v/>
      </c>
      <c r="X7" s="115" t="str">
        <f t="shared" si="27"/>
        <v/>
      </c>
      <c r="Y7" s="115" t="str">
        <f t="shared" si="28"/>
        <v/>
      </c>
      <c r="Z7" s="114" t="str">
        <f t="shared" si="28"/>
        <v/>
      </c>
      <c r="AA7" s="114" t="str">
        <f t="shared" si="28"/>
        <v/>
      </c>
      <c r="AB7" s="115" t="str">
        <f t="shared" si="28"/>
        <v/>
      </c>
      <c r="AC7" s="115" t="str">
        <f t="shared" si="28"/>
        <v/>
      </c>
      <c r="AD7" s="115" t="str">
        <f t="shared" si="28"/>
        <v/>
      </c>
      <c r="AE7" s="115" t="str">
        <f t="shared" si="28"/>
        <v>Работал</v>
      </c>
      <c r="AF7" s="115" t="str">
        <f t="shared" si="28"/>
        <v>Работал</v>
      </c>
      <c r="AG7" s="114" t="str">
        <f t="shared" si="28"/>
        <v/>
      </c>
      <c r="AH7" s="114" t="str">
        <f t="shared" si="28"/>
        <v/>
      </c>
      <c r="AI7" s="115" t="str">
        <f t="shared" si="28"/>
        <v/>
      </c>
      <c r="AJ7" s="115" t="str">
        <f t="shared" si="28"/>
        <v/>
      </c>
    </row>
    <row r="8">
      <c r="A8" s="108">
        <v>6</v>
      </c>
      <c r="B8" s="113" t="str">
        <f>VLOOKUP($A8,Сотрудники!$A$3:$L$1202,2,0)</f>
        <v xml:space="preserve">Буланова Юлия</v>
      </c>
      <c r="C8" s="113" t="str">
        <f>VLOOKUP($A8,Сотрудники!$A$3:$L$1202,8,0)</f>
        <v>Москва</v>
      </c>
      <c r="D8" s="115" t="str">
        <f t="shared" si="25"/>
        <v/>
      </c>
      <c r="E8" s="114" t="str">
        <f t="shared" si="25"/>
        <v/>
      </c>
      <c r="F8" s="114" t="str">
        <f t="shared" si="25"/>
        <v/>
      </c>
      <c r="G8" s="115" t="str">
        <f t="shared" si="25"/>
        <v/>
      </c>
      <c r="H8" s="115" t="str">
        <f t="shared" si="25"/>
        <v/>
      </c>
      <c r="I8" s="115" t="str">
        <f t="shared" si="27"/>
        <v/>
      </c>
      <c r="J8" s="115" t="str">
        <f t="shared" si="27"/>
        <v/>
      </c>
      <c r="K8" s="115" t="str">
        <f t="shared" si="27"/>
        <v/>
      </c>
      <c r="L8" s="114" t="str">
        <f t="shared" si="27"/>
        <v/>
      </c>
      <c r="M8" s="114" t="str">
        <f t="shared" si="27"/>
        <v/>
      </c>
      <c r="N8" s="115" t="str">
        <f t="shared" si="27"/>
        <v/>
      </c>
      <c r="O8" s="115" t="str">
        <f t="shared" si="27"/>
        <v/>
      </c>
      <c r="P8" s="115" t="str">
        <f t="shared" si="27"/>
        <v/>
      </c>
      <c r="Q8" s="115" t="str">
        <f t="shared" si="27"/>
        <v/>
      </c>
      <c r="R8" s="115" t="str">
        <f t="shared" si="27"/>
        <v/>
      </c>
      <c r="S8" s="114" t="str">
        <f t="shared" si="27"/>
        <v/>
      </c>
      <c r="T8" s="114" t="str">
        <f t="shared" si="27"/>
        <v/>
      </c>
      <c r="U8" s="115" t="str">
        <f t="shared" si="27"/>
        <v/>
      </c>
      <c r="V8" s="115" t="str">
        <f t="shared" si="27"/>
        <v/>
      </c>
      <c r="W8" s="115" t="str">
        <f t="shared" si="27"/>
        <v/>
      </c>
      <c r="X8" s="115" t="str">
        <f t="shared" si="27"/>
        <v/>
      </c>
      <c r="Y8" s="115" t="str">
        <f t="shared" si="28"/>
        <v/>
      </c>
      <c r="Z8" s="114" t="str">
        <f t="shared" si="28"/>
        <v/>
      </c>
      <c r="AA8" s="114" t="str">
        <f t="shared" si="28"/>
        <v/>
      </c>
      <c r="AB8" s="115" t="str">
        <f t="shared" si="28"/>
        <v/>
      </c>
      <c r="AC8" s="115" t="str">
        <f t="shared" si="28"/>
        <v/>
      </c>
      <c r="AD8" s="115" t="str">
        <f t="shared" si="28"/>
        <v/>
      </c>
      <c r="AE8" s="115" t="str">
        <f t="shared" si="28"/>
        <v/>
      </c>
      <c r="AF8" s="115" t="str">
        <f t="shared" si="28"/>
        <v/>
      </c>
      <c r="AG8" s="114" t="str">
        <f t="shared" si="28"/>
        <v/>
      </c>
      <c r="AH8" s="114" t="str">
        <f t="shared" si="28"/>
        <v/>
      </c>
      <c r="AI8" s="115" t="str">
        <f t="shared" si="28"/>
        <v/>
      </c>
      <c r="AJ8" s="115" t="str">
        <f t="shared" si="28"/>
        <v/>
      </c>
    </row>
    <row r="9">
      <c r="A9" s="108">
        <v>7</v>
      </c>
      <c r="B9" s="113" t="str">
        <f>VLOOKUP($A9,Сотрудники!$A$3:$L$1202,2,0)</f>
        <v xml:space="preserve">Гайнуллин Закван</v>
      </c>
      <c r="C9" s="113" t="str">
        <f>VLOOKUP($A9,Сотрудники!$A$3:$L$1202,8,0)</f>
        <v>Екатеринбург</v>
      </c>
      <c r="D9" s="115" t="str">
        <f t="shared" si="25"/>
        <v/>
      </c>
      <c r="E9" s="114" t="str">
        <f t="shared" si="25"/>
        <v/>
      </c>
      <c r="F9" s="114" t="str">
        <f t="shared" si="25"/>
        <v/>
      </c>
      <c r="G9" s="115" t="str">
        <f t="shared" si="25"/>
        <v/>
      </c>
      <c r="H9" s="115" t="str">
        <f t="shared" si="25"/>
        <v>Работал</v>
      </c>
      <c r="I9" s="115" t="str">
        <f t="shared" si="27"/>
        <v>Работал</v>
      </c>
      <c r="J9" s="115" t="str">
        <f t="shared" si="27"/>
        <v>Работал</v>
      </c>
      <c r="K9" s="115" t="str">
        <f t="shared" si="27"/>
        <v>Работал</v>
      </c>
      <c r="L9" s="114" t="str">
        <f t="shared" si="27"/>
        <v/>
      </c>
      <c r="M9" s="114" t="str">
        <f t="shared" si="27"/>
        <v/>
      </c>
      <c r="N9" s="115" t="str">
        <f t="shared" si="27"/>
        <v>Работал</v>
      </c>
      <c r="O9" s="115" t="str">
        <f t="shared" si="27"/>
        <v>Работал</v>
      </c>
      <c r="P9" s="115" t="str">
        <f t="shared" si="27"/>
        <v>Работал</v>
      </c>
      <c r="Q9" s="115" t="str">
        <f t="shared" si="27"/>
        <v>Работал</v>
      </c>
      <c r="R9" s="115" t="str">
        <f t="shared" si="27"/>
        <v>Работал</v>
      </c>
      <c r="S9" s="114" t="str">
        <f t="shared" si="27"/>
        <v/>
      </c>
      <c r="T9" s="114" t="str">
        <f t="shared" si="27"/>
        <v/>
      </c>
      <c r="U9" s="115" t="str">
        <f t="shared" si="27"/>
        <v>Работал</v>
      </c>
      <c r="V9" s="115" t="str">
        <f t="shared" si="27"/>
        <v>Работал</v>
      </c>
      <c r="W9" s="115" t="str">
        <f t="shared" si="27"/>
        <v>Работал</v>
      </c>
      <c r="X9" s="115" t="str">
        <f t="shared" si="27"/>
        <v>Работал</v>
      </c>
      <c r="Y9" s="115" t="str">
        <f t="shared" si="28"/>
        <v>Работал</v>
      </c>
      <c r="Z9" s="114" t="str">
        <f t="shared" si="28"/>
        <v/>
      </c>
      <c r="AA9" s="114" t="str">
        <f t="shared" si="28"/>
        <v/>
      </c>
      <c r="AB9" s="115" t="str">
        <f t="shared" si="28"/>
        <v>Работал</v>
      </c>
      <c r="AC9" s="115" t="str">
        <f t="shared" si="28"/>
        <v>Работал</v>
      </c>
      <c r="AD9" s="115" t="str">
        <f t="shared" si="28"/>
        <v>Работал</v>
      </c>
      <c r="AE9" s="115" t="str">
        <f t="shared" si="28"/>
        <v>Работал</v>
      </c>
      <c r="AF9" s="115" t="str">
        <f t="shared" si="28"/>
        <v>Работал</v>
      </c>
      <c r="AG9" s="114" t="str">
        <f t="shared" si="28"/>
        <v/>
      </c>
      <c r="AH9" s="114" t="str">
        <f t="shared" si="28"/>
        <v/>
      </c>
      <c r="AI9" s="115" t="str">
        <f t="shared" si="28"/>
        <v/>
      </c>
      <c r="AJ9" s="115" t="str">
        <f t="shared" si="28"/>
        <v/>
      </c>
    </row>
    <row r="10">
      <c r="A10" s="108">
        <v>8</v>
      </c>
      <c r="B10" s="113" t="str">
        <f>VLOOKUP($A10,Сотрудники!$A$3:$L$1202,2,0)</f>
        <v xml:space="preserve">Хохлова Крестина</v>
      </c>
      <c r="C10" s="113" t="str">
        <f>VLOOKUP($A10,Сотрудники!$A$3:$L$1202,8,0)</f>
        <v>Москва</v>
      </c>
      <c r="D10" s="115" t="str">
        <f t="shared" si="25"/>
        <v/>
      </c>
      <c r="E10" s="114" t="str">
        <f t="shared" si="25"/>
        <v/>
      </c>
      <c r="F10" s="114" t="str">
        <f t="shared" si="25"/>
        <v/>
      </c>
      <c r="G10" s="115" t="str">
        <f t="shared" si="25"/>
        <v/>
      </c>
      <c r="H10" s="115" t="str">
        <f t="shared" si="25"/>
        <v/>
      </c>
      <c r="I10" s="115" t="str">
        <f t="shared" si="27"/>
        <v/>
      </c>
      <c r="J10" s="115" t="str">
        <f t="shared" si="27"/>
        <v/>
      </c>
      <c r="K10" s="115" t="str">
        <f t="shared" si="27"/>
        <v/>
      </c>
      <c r="L10" s="114" t="str">
        <f t="shared" si="27"/>
        <v/>
      </c>
      <c r="M10" s="114" t="str">
        <f t="shared" si="27"/>
        <v/>
      </c>
      <c r="N10" s="115" t="str">
        <f t="shared" si="27"/>
        <v/>
      </c>
      <c r="O10" s="115" t="str">
        <f t="shared" si="27"/>
        <v/>
      </c>
      <c r="P10" s="115" t="str">
        <f t="shared" si="27"/>
        <v/>
      </c>
      <c r="Q10" s="115" t="str">
        <f t="shared" si="27"/>
        <v/>
      </c>
      <c r="R10" s="115" t="str">
        <f t="shared" si="27"/>
        <v/>
      </c>
      <c r="S10" s="114" t="str">
        <f t="shared" si="27"/>
        <v/>
      </c>
      <c r="T10" s="114" t="str">
        <f t="shared" si="27"/>
        <v/>
      </c>
      <c r="U10" s="115" t="str">
        <f t="shared" si="27"/>
        <v/>
      </c>
      <c r="V10" s="115" t="str">
        <f t="shared" si="27"/>
        <v/>
      </c>
      <c r="W10" s="115" t="str">
        <f t="shared" si="27"/>
        <v/>
      </c>
      <c r="X10" s="115" t="str">
        <f t="shared" si="27"/>
        <v/>
      </c>
      <c r="Y10" s="115" t="str">
        <f t="shared" si="28"/>
        <v/>
      </c>
      <c r="Z10" s="114" t="str">
        <f t="shared" si="28"/>
        <v/>
      </c>
      <c r="AA10" s="114" t="str">
        <f t="shared" si="28"/>
        <v/>
      </c>
      <c r="AB10" s="115" t="str">
        <f t="shared" si="28"/>
        <v/>
      </c>
      <c r="AC10" s="115" t="str">
        <f t="shared" si="28"/>
        <v/>
      </c>
      <c r="AD10" s="115" t="str">
        <f t="shared" si="28"/>
        <v/>
      </c>
      <c r="AE10" s="115" t="str">
        <f t="shared" si="28"/>
        <v/>
      </c>
      <c r="AF10" s="115" t="str">
        <f t="shared" si="28"/>
        <v/>
      </c>
      <c r="AG10" s="114" t="str">
        <f t="shared" si="28"/>
        <v/>
      </c>
      <c r="AH10" s="114" t="str">
        <f t="shared" si="28"/>
        <v/>
      </c>
      <c r="AI10" s="115" t="str">
        <f t="shared" si="28"/>
        <v/>
      </c>
      <c r="AJ10" s="115" t="str">
        <f t="shared" si="28"/>
        <v/>
      </c>
    </row>
    <row r="11">
      <c r="B11" s="116" t="s">
        <v>644</v>
      </c>
    </row>
    <row r="12">
      <c r="B12" s="117" t="s">
        <v>645</v>
      </c>
      <c r="C12" s="117" t="s">
        <v>646</v>
      </c>
      <c r="D12" s="117" t="s">
        <v>647</v>
      </c>
    </row>
    <row r="13">
      <c r="B13" s="116"/>
      <c r="C13" s="118" t="s">
        <v>643</v>
      </c>
      <c r="AK13" s="116" t="s">
        <v>648</v>
      </c>
    </row>
    <row r="14">
      <c r="A14" s="113">
        <v>1</v>
      </c>
      <c r="B14" s="113" t="str">
        <f>VLOOKUP($A14,Сотрудники!$A$3:$L$1202,2,0)</f>
        <v xml:space="preserve">Кузьмин Антон</v>
      </c>
      <c r="C14" s="113" t="str">
        <f>VLOOKUP($A14,Сотрудники!$A$3:$L$1202,8,0)</f>
        <v>Москва</v>
      </c>
      <c r="D14" s="115">
        <v>8</v>
      </c>
      <c r="E14" s="114"/>
      <c r="F14" s="114"/>
      <c r="G14" s="115"/>
      <c r="H14" s="115">
        <v>8</v>
      </c>
      <c r="I14" s="115">
        <v>8</v>
      </c>
      <c r="J14" s="115">
        <v>8</v>
      </c>
      <c r="K14" s="115">
        <v>8</v>
      </c>
      <c r="L14" s="114"/>
      <c r="M14" s="114"/>
      <c r="N14" s="115">
        <v>8</v>
      </c>
      <c r="O14" s="115">
        <v>8</v>
      </c>
      <c r="P14" s="115">
        <v>8</v>
      </c>
      <c r="Q14" s="115">
        <v>8</v>
      </c>
      <c r="R14" s="115">
        <v>8</v>
      </c>
      <c r="S14" s="114"/>
      <c r="T14" s="114"/>
      <c r="U14" s="115">
        <v>8</v>
      </c>
      <c r="V14" s="115">
        <v>8</v>
      </c>
      <c r="W14" s="115">
        <v>8</v>
      </c>
      <c r="X14" s="115">
        <v>8</v>
      </c>
      <c r="Y14" s="115">
        <v>8</v>
      </c>
      <c r="Z14" s="114"/>
      <c r="AA14" s="114"/>
      <c r="AB14" s="115">
        <v>8</v>
      </c>
      <c r="AC14" s="115">
        <v>8</v>
      </c>
      <c r="AD14" s="115">
        <v>8</v>
      </c>
      <c r="AE14" s="115">
        <v>8</v>
      </c>
      <c r="AF14" s="115">
        <v>8</v>
      </c>
      <c r="AG14" s="114"/>
      <c r="AH14" s="114"/>
      <c r="AI14" s="115"/>
      <c r="AJ14" s="115"/>
      <c r="AK14" s="116">
        <f t="shared" ref="AK14:AK21" si="29">SUM(D14:AJ14)</f>
        <v>160</v>
      </c>
    </row>
    <row r="15">
      <c r="A15" s="113">
        <v>2</v>
      </c>
      <c r="B15" s="113" t="str">
        <f>VLOOKUP($A15,Сотрудники!$A$3:$L$1202,2,0)</f>
        <v xml:space="preserve">Крейнделин Борис </v>
      </c>
      <c r="C15" s="113" t="str">
        <f>VLOOKUP($A15,Сотрудники!$A$3:$L$1202,8,0)</f>
        <v>Москва</v>
      </c>
      <c r="D15" s="115">
        <v>8</v>
      </c>
      <c r="E15" s="114"/>
      <c r="F15" s="114"/>
      <c r="G15" s="115"/>
      <c r="H15" s="115">
        <v>8</v>
      </c>
      <c r="I15" s="115">
        <v>8</v>
      </c>
      <c r="J15" s="115">
        <v>8</v>
      </c>
      <c r="K15" s="115">
        <v>8</v>
      </c>
      <c r="L15" s="114"/>
      <c r="M15" s="114"/>
      <c r="N15" s="115">
        <v>8</v>
      </c>
      <c r="O15" s="115">
        <v>8</v>
      </c>
      <c r="P15" s="115">
        <v>8</v>
      </c>
      <c r="Q15" s="115">
        <v>8</v>
      </c>
      <c r="R15" s="115">
        <v>8</v>
      </c>
      <c r="S15" s="114"/>
      <c r="T15" s="114"/>
      <c r="U15" s="115">
        <v>8</v>
      </c>
      <c r="V15" s="115">
        <v>8</v>
      </c>
      <c r="W15" s="115">
        <v>8</v>
      </c>
      <c r="X15" s="115">
        <v>8</v>
      </c>
      <c r="Y15" s="115">
        <v>8</v>
      </c>
      <c r="Z15" s="114"/>
      <c r="AA15" s="114"/>
      <c r="AB15" s="115">
        <v>8</v>
      </c>
      <c r="AC15" s="115">
        <v>8</v>
      </c>
      <c r="AD15" s="115">
        <v>8</v>
      </c>
      <c r="AE15" s="115">
        <v>8</v>
      </c>
      <c r="AF15" s="115">
        <v>8</v>
      </c>
      <c r="AG15" s="114"/>
      <c r="AH15" s="114"/>
      <c r="AI15" s="115"/>
      <c r="AJ15" s="115"/>
      <c r="AK15" s="116">
        <f t="shared" si="29"/>
        <v>160</v>
      </c>
    </row>
    <row r="16">
      <c r="A16" s="113">
        <v>3</v>
      </c>
      <c r="B16" s="113" t="str">
        <f>VLOOKUP($A16,Сотрудники!$A$3:$L$1202,2,0)</f>
        <v xml:space="preserve">Асеев Феофан</v>
      </c>
      <c r="C16" s="113" t="str">
        <f>VLOOKUP($A16,Сотрудники!$A$3:$L$1202,8,0)</f>
        <v>Москва</v>
      </c>
      <c r="D16" s="115">
        <v>8</v>
      </c>
      <c r="E16" s="114"/>
      <c r="F16" s="114"/>
      <c r="G16" s="115"/>
      <c r="H16" s="115">
        <v>8</v>
      </c>
      <c r="I16" s="115">
        <v>8</v>
      </c>
      <c r="J16" s="115">
        <v>8</v>
      </c>
      <c r="K16" s="115">
        <v>8</v>
      </c>
      <c r="L16" s="114"/>
      <c r="M16" s="114"/>
      <c r="N16" s="115">
        <v>8</v>
      </c>
      <c r="O16" s="115">
        <v>8</v>
      </c>
      <c r="P16" s="115">
        <v>8</v>
      </c>
      <c r="Q16" s="115">
        <v>8</v>
      </c>
      <c r="R16" s="115">
        <v>8</v>
      </c>
      <c r="S16" s="114"/>
      <c r="T16" s="114"/>
      <c r="U16" s="115">
        <v>8</v>
      </c>
      <c r="V16" s="115">
        <v>8</v>
      </c>
      <c r="W16" s="115">
        <v>8</v>
      </c>
      <c r="X16" s="115">
        <v>8</v>
      </c>
      <c r="Y16" s="115">
        <v>8</v>
      </c>
      <c r="Z16" s="114"/>
      <c r="AA16" s="114"/>
      <c r="AB16" s="115">
        <v>8</v>
      </c>
      <c r="AC16" s="115">
        <v>8</v>
      </c>
      <c r="AD16" s="115">
        <v>8</v>
      </c>
      <c r="AE16" s="115">
        <v>8</v>
      </c>
      <c r="AF16" s="115">
        <v>8</v>
      </c>
      <c r="AG16" s="114"/>
      <c r="AH16" s="114"/>
      <c r="AI16" s="115"/>
      <c r="AJ16" s="115"/>
      <c r="AK16" s="116">
        <f t="shared" si="29"/>
        <v>160</v>
      </c>
    </row>
    <row r="17">
      <c r="A17" s="113">
        <v>4</v>
      </c>
      <c r="B17" s="113" t="str">
        <f>VLOOKUP($A17,Сотрудники!$A$3:$L$1202,2,0)</f>
        <v xml:space="preserve">Булатова Людмила</v>
      </c>
      <c r="C17" s="113" t="str">
        <f>VLOOKUP($A17,Сотрудники!$A$3:$L$1202,8,0)</f>
        <v>Москва</v>
      </c>
      <c r="D17" s="115"/>
      <c r="E17" s="114"/>
      <c r="F17" s="114"/>
      <c r="G17" s="115"/>
      <c r="H17" s="115"/>
      <c r="I17" s="115"/>
      <c r="J17" s="115"/>
      <c r="K17" s="115"/>
      <c r="L17" s="114"/>
      <c r="M17" s="114"/>
      <c r="N17" s="115">
        <v>8</v>
      </c>
      <c r="O17" s="115">
        <v>8</v>
      </c>
      <c r="P17" s="115">
        <v>8</v>
      </c>
      <c r="Q17" s="115">
        <v>8</v>
      </c>
      <c r="R17" s="115">
        <v>8</v>
      </c>
      <c r="S17" s="114"/>
      <c r="T17" s="114"/>
      <c r="U17" s="115">
        <v>8</v>
      </c>
      <c r="V17" s="115">
        <v>8</v>
      </c>
      <c r="W17" s="115">
        <v>8</v>
      </c>
      <c r="X17" s="115">
        <v>8</v>
      </c>
      <c r="Y17" s="115">
        <v>8</v>
      </c>
      <c r="Z17" s="114"/>
      <c r="AA17" s="114"/>
      <c r="AB17" s="115">
        <v>8</v>
      </c>
      <c r="AC17" s="115">
        <v>8</v>
      </c>
      <c r="AD17" s="115">
        <v>8</v>
      </c>
      <c r="AE17" s="115">
        <v>8</v>
      </c>
      <c r="AF17" s="115">
        <v>8</v>
      </c>
      <c r="AG17" s="114"/>
      <c r="AH17" s="114"/>
      <c r="AI17" s="115"/>
      <c r="AJ17" s="115"/>
      <c r="AK17" s="116">
        <f t="shared" si="29"/>
        <v>120</v>
      </c>
    </row>
    <row r="18">
      <c r="A18" s="108">
        <v>5</v>
      </c>
      <c r="B18" s="113" t="str">
        <f>VLOOKUP($A18,Сотрудники!$A$3:$L$1202,2,0)</f>
        <v xml:space="preserve">Яковлев Дмитрий</v>
      </c>
      <c r="C18" s="113" t="str">
        <f>VLOOKUP($A18,Сотрудники!$A$3:$L$1202,8,0)</f>
        <v>Москва</v>
      </c>
      <c r="D18" s="115"/>
      <c r="E18" s="114"/>
      <c r="F18" s="114"/>
      <c r="G18" s="115"/>
      <c r="H18" s="115"/>
      <c r="I18" s="115"/>
      <c r="J18" s="115"/>
      <c r="K18" s="115"/>
      <c r="L18" s="114"/>
      <c r="M18" s="114"/>
      <c r="N18" s="115"/>
      <c r="O18" s="115"/>
      <c r="P18" s="115"/>
      <c r="Q18" s="115"/>
      <c r="R18" s="115"/>
      <c r="S18" s="114"/>
      <c r="T18" s="114"/>
      <c r="U18" s="115"/>
      <c r="V18" s="115"/>
      <c r="W18" s="115"/>
      <c r="X18" s="115"/>
      <c r="Y18" s="115"/>
      <c r="Z18" s="114"/>
      <c r="AA18" s="114"/>
      <c r="AB18" s="115"/>
      <c r="AC18" s="115"/>
      <c r="AD18" s="115"/>
      <c r="AE18" s="115">
        <v>8</v>
      </c>
      <c r="AF18" s="115">
        <v>8</v>
      </c>
      <c r="AG18" s="114"/>
      <c r="AH18" s="114"/>
      <c r="AI18" s="115"/>
      <c r="AJ18" s="115"/>
      <c r="AK18" s="116">
        <f t="shared" si="29"/>
        <v>16</v>
      </c>
    </row>
    <row r="19">
      <c r="A19" s="108">
        <v>6</v>
      </c>
      <c r="B19" s="113" t="str">
        <f>VLOOKUP($A19,Сотрудники!$A$3:$L$1202,2,0)</f>
        <v xml:space="preserve">Буланова Юлия</v>
      </c>
      <c r="C19" s="113" t="str">
        <f>VLOOKUP($A19,Сотрудники!$A$3:$L$1202,8,0)</f>
        <v>Москва</v>
      </c>
      <c r="D19" s="115"/>
      <c r="E19" s="114"/>
      <c r="F19" s="114"/>
      <c r="G19" s="115"/>
      <c r="H19" s="115"/>
      <c r="I19" s="115"/>
      <c r="J19" s="115"/>
      <c r="K19" s="115"/>
      <c r="L19" s="114"/>
      <c r="M19" s="114"/>
      <c r="N19" s="115"/>
      <c r="O19" s="115"/>
      <c r="P19" s="115"/>
      <c r="Q19" s="115"/>
      <c r="R19" s="115"/>
      <c r="S19" s="114"/>
      <c r="T19" s="114"/>
      <c r="U19" s="115"/>
      <c r="V19" s="115"/>
      <c r="W19" s="115"/>
      <c r="X19" s="115"/>
      <c r="Y19" s="115"/>
      <c r="Z19" s="114"/>
      <c r="AA19" s="114"/>
      <c r="AB19" s="115"/>
      <c r="AC19" s="115"/>
      <c r="AD19" s="115"/>
      <c r="AE19" s="115"/>
      <c r="AF19" s="115"/>
      <c r="AG19" s="114"/>
      <c r="AH19" s="114"/>
      <c r="AI19" s="115"/>
      <c r="AJ19" s="115"/>
      <c r="AK19" s="116">
        <f t="shared" si="29"/>
        <v>0</v>
      </c>
    </row>
    <row r="20">
      <c r="A20" s="108">
        <v>7</v>
      </c>
      <c r="B20" s="113" t="str">
        <f>VLOOKUP($A20,Сотрудники!$A$3:$L$1202,2,0)</f>
        <v xml:space="preserve">Гайнуллин Закван</v>
      </c>
      <c r="C20" s="113" t="str">
        <f>VLOOKUP($A20,Сотрудники!$A$3:$L$1202,8,0)</f>
        <v>Екатеринбург</v>
      </c>
      <c r="D20" s="115"/>
      <c r="E20" s="114"/>
      <c r="F20" s="114"/>
      <c r="G20" s="115"/>
      <c r="H20" s="115">
        <v>8</v>
      </c>
      <c r="I20" s="115">
        <v>8</v>
      </c>
      <c r="J20" s="115">
        <v>8</v>
      </c>
      <c r="K20" s="115">
        <v>8</v>
      </c>
      <c r="L20" s="114"/>
      <c r="M20" s="114"/>
      <c r="N20" s="115">
        <v>8</v>
      </c>
      <c r="O20" s="115">
        <v>8</v>
      </c>
      <c r="P20" s="115">
        <v>8</v>
      </c>
      <c r="Q20" s="115">
        <v>8</v>
      </c>
      <c r="R20" s="115">
        <v>8</v>
      </c>
      <c r="S20" s="114"/>
      <c r="T20" s="114"/>
      <c r="U20" s="115">
        <v>8</v>
      </c>
      <c r="V20" s="115">
        <v>8</v>
      </c>
      <c r="W20" s="115">
        <v>8</v>
      </c>
      <c r="X20" s="115">
        <v>8</v>
      </c>
      <c r="Y20" s="115">
        <v>8</v>
      </c>
      <c r="Z20" s="114"/>
      <c r="AA20" s="114"/>
      <c r="AB20" s="115">
        <v>8</v>
      </c>
      <c r="AC20" s="115">
        <v>8</v>
      </c>
      <c r="AD20" s="115">
        <v>8</v>
      </c>
      <c r="AE20" s="115">
        <v>8</v>
      </c>
      <c r="AF20" s="115">
        <v>8</v>
      </c>
      <c r="AG20" s="114"/>
      <c r="AH20" s="114"/>
      <c r="AI20" s="115"/>
      <c r="AJ20" s="115"/>
      <c r="AK20" s="116">
        <f t="shared" si="29"/>
        <v>152</v>
      </c>
    </row>
    <row r="21">
      <c r="A21" s="108">
        <v>8</v>
      </c>
      <c r="B21" s="113" t="str">
        <f>VLOOKUP($A21,Сотрудники!$A$3:$L$1202,2,0)</f>
        <v xml:space="preserve">Хохлова Крестина</v>
      </c>
      <c r="C21" s="113" t="str">
        <f>VLOOKUP($A21,Сотрудники!$A$3:$L$1202,8,0)</f>
        <v>Москва</v>
      </c>
      <c r="D21" s="115"/>
      <c r="E21" s="114"/>
      <c r="F21" s="114"/>
      <c r="G21" s="115"/>
      <c r="H21" s="115"/>
      <c r="I21" s="115"/>
      <c r="J21" s="115"/>
      <c r="K21" s="115"/>
      <c r="L21" s="114"/>
      <c r="M21" s="114"/>
      <c r="N21" s="115"/>
      <c r="O21" s="115"/>
      <c r="P21" s="115"/>
      <c r="Q21" s="115"/>
      <c r="R21" s="115"/>
      <c r="S21" s="114"/>
      <c r="T21" s="114"/>
      <c r="U21" s="115"/>
      <c r="V21" s="115"/>
      <c r="W21" s="115"/>
      <c r="X21" s="115"/>
      <c r="Y21" s="115"/>
      <c r="Z21" s="114"/>
      <c r="AA21" s="114"/>
      <c r="AB21" s="115"/>
      <c r="AC21" s="115"/>
      <c r="AD21" s="115"/>
      <c r="AE21" s="115"/>
      <c r="AF21" s="115"/>
      <c r="AG21" s="114"/>
      <c r="AH21" s="114"/>
      <c r="AI21" s="115"/>
      <c r="AJ21" s="115"/>
      <c r="AK21" s="116">
        <f t="shared" si="29"/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K8" activeCellId="0" sqref="K8:K12"/>
    </sheetView>
  </sheetViews>
  <sheetFormatPr defaultRowHeight="16.5"/>
  <cols>
    <col customWidth="1" min="2" max="2" width="22.5"/>
    <col customWidth="1" min="3" max="3" width="16.3984375"/>
    <col customWidth="1" min="4" max="4" width="16"/>
    <col customWidth="1" min="5" max="5" width="20.09765625"/>
    <col customWidth="1" min="6" max="7" width="16.8984375"/>
    <col customWidth="1" min="8" max="8" width="15.09765625"/>
    <col customWidth="1" min="9" max="9" width="12"/>
    <col customWidth="1" min="10" max="10" width="14.19921875"/>
    <col customWidth="1" min="11" max="11" style="119" width="14.59765625"/>
    <col customWidth="1" min="12" max="12" style="119" width="14.09765625"/>
  </cols>
  <sheetData>
    <row r="1"/>
    <row r="2">
      <c r="B2" s="120" t="s">
        <v>657</v>
      </c>
      <c r="D2" s="121" t="s">
        <v>650</v>
      </c>
      <c r="E2" s="121"/>
    </row>
    <row r="3" ht="16.199999999999999"/>
    <row r="4" ht="42.75">
      <c r="A4" s="5" t="s">
        <v>2</v>
      </c>
      <c r="B4" s="122" t="s">
        <v>3</v>
      </c>
      <c r="C4" s="123" t="s">
        <v>9</v>
      </c>
      <c r="D4" s="123" t="s">
        <v>651</v>
      </c>
      <c r="E4" s="123" t="s">
        <v>10</v>
      </c>
      <c r="F4" s="6" t="s">
        <v>652</v>
      </c>
      <c r="G4" s="6" t="s">
        <v>653</v>
      </c>
      <c r="H4" s="6" t="s">
        <v>654</v>
      </c>
      <c r="I4" s="123" t="s">
        <v>13</v>
      </c>
      <c r="J4" s="123" t="s">
        <v>655</v>
      </c>
      <c r="K4" s="124" t="s">
        <v>656</v>
      </c>
    </row>
    <row r="5">
      <c r="A5" s="29">
        <v>1</v>
      </c>
      <c r="B5" s="125" t="str">
        <f>VLOOKUP($A5,Сотрудники!$A$3:$L$1202,2,0)</f>
        <v xml:space="preserve">Кузьмин Антон</v>
      </c>
      <c r="C5" s="125" t="str">
        <f>VLOOKUP($A5,Сотрудники!$A$3:$L$1202,9,0)</f>
        <v>HPSM</v>
      </c>
      <c r="D5" s="125">
        <f>VLOOKUP($A5,Сотрудники!$A$3:$L$1202,10,0)</f>
        <v>0</v>
      </c>
      <c r="E5" s="125">
        <f>VLOOKUP($A5,Сотрудники!$A$3:$L$1202,11,0)</f>
        <v>287400</v>
      </c>
      <c r="F5" s="126">
        <f>Таблица25[[#This Row],[Итого кол-во рабочих часов]]/8</f>
        <v>20</v>
      </c>
      <c r="G5" s="126"/>
      <c r="H5" s="126">
        <v>160</v>
      </c>
      <c r="I5" s="127" t="e">
        <f>VLOOKUP($A5,Сотрудники!$A$3:$L$1202,14,0)</f>
        <v>#REF!</v>
      </c>
      <c r="J5" s="128" t="e">
        <f t="shared" ref="J5:J11" si="30">I5/8</f>
        <v>#REF!</v>
      </c>
      <c r="K5" s="129" t="e">
        <f t="shared" ref="K5:K11" si="31">+H5*J5</f>
        <v>#REF!</v>
      </c>
    </row>
    <row r="6">
      <c r="A6" s="20">
        <v>2</v>
      </c>
      <c r="B6" s="125" t="str">
        <f>VLOOKUP($A6,Сотрудники!$A$3:$L$1202,2,0)</f>
        <v xml:space="preserve">Крейнделин Борис </v>
      </c>
      <c r="C6" s="125" t="str">
        <f>VLOOKUP($A6,Сотрудники!$A$3:$L$1202,9,0)</f>
        <v>Tableau</v>
      </c>
      <c r="D6" s="125">
        <f>VLOOKUP($A6,Сотрудники!$A$3:$L$1202,10,0)</f>
        <v>0</v>
      </c>
      <c r="E6" s="125">
        <f>VLOOKUP($A6,Сотрудники!$A$3:$L$1202,11,0)</f>
        <v>0</v>
      </c>
      <c r="F6" s="126">
        <f>Таблица25[[#This Row],[Итого кол-во рабочих часов]]/8</f>
        <v>20</v>
      </c>
      <c r="G6" s="126"/>
      <c r="H6" s="126">
        <v>160</v>
      </c>
      <c r="I6" s="127" t="e">
        <f>VLOOKUP($A6,Сотрудники!$A$3:$L$1202,14,0)</f>
        <v>#REF!</v>
      </c>
      <c r="J6" s="128" t="e">
        <f t="shared" si="30"/>
        <v>#REF!</v>
      </c>
      <c r="K6" s="129" t="e">
        <f t="shared" si="31"/>
        <v>#REF!</v>
      </c>
    </row>
    <row r="7">
      <c r="A7" s="130">
        <v>3</v>
      </c>
      <c r="B7" s="125" t="str">
        <f>VLOOKUP($A7,Сотрудники!$A$3:$L$1202,2,0)</f>
        <v xml:space="preserve">Асеев Феофан</v>
      </c>
      <c r="C7" s="125" t="str">
        <f>VLOOKUP($A7,Сотрудники!$A$3:$L$1202,9,0)</f>
        <v>Tableau</v>
      </c>
      <c r="D7" s="125">
        <f>VLOOKUP($A7,Сотрудники!$A$3:$L$1202,10,0)</f>
        <v>0</v>
      </c>
      <c r="E7" s="125">
        <f>VLOOKUP($A7,Сотрудники!$A$3:$L$1202,11,0)</f>
        <v>0</v>
      </c>
      <c r="F7" s="126">
        <f>Таблица25[[#This Row],[Итого кол-во рабочих часов]]/8</f>
        <v>20</v>
      </c>
      <c r="G7" s="131"/>
      <c r="H7" s="126">
        <v>160</v>
      </c>
      <c r="I7" s="127" t="e">
        <f>VLOOKUP($A7,Сотрудники!$A$3:$L$1202,14,0)</f>
        <v>#REF!</v>
      </c>
      <c r="J7" s="128" t="e">
        <f t="shared" si="30"/>
        <v>#REF!</v>
      </c>
      <c r="K7" s="129" t="e">
        <f t="shared" si="31"/>
        <v>#REF!</v>
      </c>
    </row>
    <row r="8">
      <c r="A8" s="20">
        <v>4</v>
      </c>
      <c r="B8" s="125" t="str">
        <f>VLOOKUP($A8,Сотрудники!$A$3:$L$1202,2,0)</f>
        <v xml:space="preserve">Булатова Людмила</v>
      </c>
      <c r="C8" s="125" t="str">
        <f>VLOOKUP($A8,Сотрудники!$A$3:$L$1202,9,0)</f>
        <v>неизвестно</v>
      </c>
      <c r="D8" s="125">
        <f>VLOOKUP($A8,Сотрудники!$A$3:$L$1202,10,0)</f>
        <v>0</v>
      </c>
      <c r="E8" s="125">
        <f>VLOOKUP($A8,Сотрудники!$A$3:$L$1202,11,0)</f>
        <v>0</v>
      </c>
      <c r="F8" s="126">
        <f>Таблица25[[#This Row],[Итого кол-во рабочих часов]]/8</f>
        <v>15</v>
      </c>
      <c r="G8" s="126"/>
      <c r="H8" s="126">
        <v>120</v>
      </c>
      <c r="I8" s="127" t="e">
        <f>VLOOKUP($A8,Сотрудники!$A$3:$L$1202,14,0)</f>
        <v>#REF!</v>
      </c>
      <c r="J8" s="128" t="e">
        <f t="shared" si="30"/>
        <v>#REF!</v>
      </c>
      <c r="K8" s="132" t="e">
        <f t="shared" si="31"/>
        <v>#REF!</v>
      </c>
    </row>
    <row r="9" ht="33">
      <c r="A9" s="130">
        <v>5</v>
      </c>
      <c r="B9" s="125" t="str">
        <f>VLOOKUP($A9,Сотрудники!$A$3:$L$1202,2,0)</f>
        <v xml:space="preserve">Яковлев Дмитрий</v>
      </c>
      <c r="C9" s="125" t="str">
        <f>VLOOKUP($A9,Сотрудники!$A$3:$L$1202,9,0)</f>
        <v xml:space="preserve">Кредиты наличными </v>
      </c>
      <c r="D9" s="125">
        <f>VLOOKUP($A9,Сотрудники!$A$3:$L$1202,10,0)</f>
        <v>0</v>
      </c>
      <c r="E9" s="125">
        <f>VLOOKUP($A9,Сотрудники!$A$3:$L$1202,11,0)</f>
        <v>0</v>
      </c>
      <c r="F9" s="126">
        <f>Таблица25[[#This Row],[Итого кол-во рабочих часов]]/8</f>
        <v>2</v>
      </c>
      <c r="G9" s="131"/>
      <c r="H9" s="131">
        <v>16</v>
      </c>
      <c r="I9" s="127" t="e">
        <f>VLOOKUP($A9,Сотрудники!$A$3:$L$1202,14,0)</f>
        <v>#REF!</v>
      </c>
      <c r="J9" s="128" t="e">
        <f t="shared" si="30"/>
        <v>#REF!</v>
      </c>
      <c r="K9" s="132" t="e">
        <f t="shared" si="31"/>
        <v>#REF!</v>
      </c>
    </row>
    <row r="10" ht="30" customHeight="1">
      <c r="A10" s="20">
        <v>6</v>
      </c>
      <c r="B10" s="125" t="str">
        <f>VLOOKUP($A10,Сотрудники!$A$3:$L$1202,2,0)</f>
        <v xml:space="preserve">Буланова Юлия</v>
      </c>
      <c r="C10" s="125" t="str">
        <f>VLOOKUP($A10,Сотрудники!$A$3:$L$1202,9,0)</f>
        <v xml:space="preserve">Кредиты наличными </v>
      </c>
      <c r="D10" s="125">
        <f>VLOOKUP($A10,Сотрудники!$A$3:$L$1202,10,0)</f>
        <v>0</v>
      </c>
      <c r="E10" s="125">
        <f>VLOOKUP($A10,Сотрудники!$A$3:$L$1202,11,0)</f>
        <v>0</v>
      </c>
      <c r="F10" s="126">
        <f>Таблица25[[#This Row],[Итого кол-во рабочих часов]]/8</f>
        <v>0</v>
      </c>
      <c r="G10" s="131"/>
      <c r="H10" s="131"/>
      <c r="I10" s="127" t="e">
        <f>VLOOKUP($A10,Сотрудники!$A$3:$L$1202,14,0)</f>
        <v>#REF!</v>
      </c>
      <c r="J10" s="128" t="e">
        <f t="shared" si="30"/>
        <v>#REF!</v>
      </c>
      <c r="K10" s="132" t="e">
        <f t="shared" si="31"/>
        <v>#REF!</v>
      </c>
    </row>
    <row r="11" ht="33">
      <c r="A11" s="20">
        <v>7</v>
      </c>
      <c r="B11" s="125" t="str">
        <f>VLOOKUP($A11,Сотрудники!$A$3:$L$1202,2,0)</f>
        <v xml:space="preserve">Гайнуллин Закван</v>
      </c>
      <c r="C11" s="125" t="str">
        <f>VLOOKUP($A11,Сотрудники!$A$3:$L$1202,9,0)</f>
        <v xml:space="preserve">Встречная конвертация</v>
      </c>
      <c r="D11" s="125">
        <f>VLOOKUP($A11,Сотрудники!$A$3:$L$1202,10,0)</f>
        <v>0</v>
      </c>
      <c r="E11" s="125">
        <f>VLOOKUP($A11,Сотрудники!$A$3:$L$1202,11,0)</f>
        <v>0</v>
      </c>
      <c r="F11" s="126">
        <f t="shared" ref="F11:F12" si="32">H11/8</f>
        <v>19</v>
      </c>
      <c r="G11" s="131"/>
      <c r="H11" s="131">
        <v>152</v>
      </c>
      <c r="I11" s="127" t="e">
        <f>VLOOKUP($A11,Сотрудники!$A$3:$L$1202,14,0)</f>
        <v>#REF!</v>
      </c>
      <c r="J11" s="128" t="e">
        <f t="shared" si="30"/>
        <v>#REF!</v>
      </c>
      <c r="K11" s="132" t="e">
        <f t="shared" si="31"/>
        <v>#REF!</v>
      </c>
    </row>
    <row r="12" ht="33">
      <c r="A12" s="20">
        <v>8</v>
      </c>
      <c r="B12" s="125" t="str">
        <f>VLOOKUP($A12,Сотрудники!$A$3:$L$1202,2,0)</f>
        <v xml:space="preserve">Хохлова Крестина</v>
      </c>
      <c r="C12" s="125" t="str">
        <f>VLOOKUP($A12,Сотрудники!$A$3:$L$1202,9,0)</f>
        <v xml:space="preserve">Ресурсное планирование</v>
      </c>
      <c r="D12" s="125">
        <f>VLOOKUP($A12,Сотрудники!$A$3:$L$1202,10,0)</f>
        <v>0.14999999999999999</v>
      </c>
      <c r="E12" s="125">
        <f>VLOOKUP($A12,Сотрудники!$A$3:$L$1202,11,0)</f>
        <v>150000</v>
      </c>
      <c r="F12" s="126">
        <f t="shared" si="32"/>
        <v>0</v>
      </c>
      <c r="G12" s="131"/>
      <c r="H12" s="131"/>
      <c r="I12" s="127" t="e">
        <f>VLOOKUP($A12,Сотрудники!$A$3:$L$1202,14,0)</f>
        <v>#REF!</v>
      </c>
      <c r="J12" s="128" t="e">
        <f>I12/8</f>
        <v>#REF!</v>
      </c>
      <c r="K12" s="132" t="e">
        <f>+H12*J12</f>
        <v>#REF!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90">
      <pane activePane="bottomRight" state="frozen" topLeftCell="C3" xSplit="2" ySplit="2"/>
      <selection activeCell="B5" activeCellId="0" sqref="B5:B10"/>
    </sheetView>
  </sheetViews>
  <sheetFormatPr defaultColWidth="9" defaultRowHeight="16.5"/>
  <cols>
    <col bestFit="1" customWidth="1" min="1" max="1" style="108" width="2.69921875"/>
    <col bestFit="1" customWidth="1" min="2" max="2" style="108" width="29.3984375"/>
    <col customWidth="1" min="3" max="3" style="108" width="25.59765625"/>
    <col bestFit="1" customWidth="1" min="4" max="36" style="108" width="10.09765625"/>
    <col min="37" max="16384" style="108" width="9"/>
  </cols>
  <sheetData>
    <row r="1">
      <c r="B1" s="109" t="s">
        <v>641</v>
      </c>
    </row>
    <row r="2">
      <c r="A2" s="110" t="s">
        <v>642</v>
      </c>
      <c r="B2" s="110" t="s">
        <v>3</v>
      </c>
      <c r="C2" s="110" t="s">
        <v>643</v>
      </c>
      <c r="D2" s="112">
        <v>43800</v>
      </c>
      <c r="E2" s="112">
        <f>D2+1</f>
        <v>43801</v>
      </c>
      <c r="F2" s="112">
        <f t="shared" ref="F2:G2" si="33">E2+1</f>
        <v>43802</v>
      </c>
      <c r="G2" s="112">
        <f t="shared" si="33"/>
        <v>43803</v>
      </c>
      <c r="H2" s="112">
        <f>G2+1</f>
        <v>43804</v>
      </c>
      <c r="I2" s="112">
        <f t="shared" ref="I2:AF2" si="34">H2+1</f>
        <v>43805</v>
      </c>
      <c r="J2" s="111">
        <f t="shared" si="34"/>
        <v>43806</v>
      </c>
      <c r="K2" s="111">
        <f t="shared" si="34"/>
        <v>43807</v>
      </c>
      <c r="L2" s="112">
        <f t="shared" si="34"/>
        <v>43808</v>
      </c>
      <c r="M2" s="112">
        <f t="shared" si="34"/>
        <v>43809</v>
      </c>
      <c r="N2" s="112">
        <f t="shared" si="34"/>
        <v>43810</v>
      </c>
      <c r="O2" s="112">
        <f t="shared" si="34"/>
        <v>43811</v>
      </c>
      <c r="P2" s="112">
        <f t="shared" si="34"/>
        <v>43812</v>
      </c>
      <c r="Q2" s="111">
        <f t="shared" si="34"/>
        <v>43813</v>
      </c>
      <c r="R2" s="111">
        <f t="shared" si="34"/>
        <v>43814</v>
      </c>
      <c r="S2" s="112">
        <f t="shared" si="34"/>
        <v>43815</v>
      </c>
      <c r="T2" s="112">
        <f t="shared" si="34"/>
        <v>43816</v>
      </c>
      <c r="U2" s="112">
        <f t="shared" si="34"/>
        <v>43817</v>
      </c>
      <c r="V2" s="112">
        <f t="shared" si="34"/>
        <v>43818</v>
      </c>
      <c r="W2" s="112">
        <f t="shared" si="34"/>
        <v>43819</v>
      </c>
      <c r="X2" s="111">
        <f t="shared" si="34"/>
        <v>43820</v>
      </c>
      <c r="Y2" s="111">
        <f t="shared" si="34"/>
        <v>43821</v>
      </c>
      <c r="Z2" s="112">
        <f t="shared" si="34"/>
        <v>43822</v>
      </c>
      <c r="AA2" s="112">
        <f t="shared" si="34"/>
        <v>43823</v>
      </c>
      <c r="AB2" s="112">
        <f t="shared" si="34"/>
        <v>43824</v>
      </c>
      <c r="AC2" s="112">
        <f t="shared" si="34"/>
        <v>43825</v>
      </c>
      <c r="AD2" s="112">
        <f t="shared" si="34"/>
        <v>43826</v>
      </c>
      <c r="AE2" s="111">
        <f t="shared" si="34"/>
        <v>43827</v>
      </c>
      <c r="AF2" s="111">
        <f t="shared" si="34"/>
        <v>43828</v>
      </c>
      <c r="AG2" s="112">
        <f>+AF2+1</f>
        <v>43829</v>
      </c>
      <c r="AH2" s="112">
        <f>+AG2+1</f>
        <v>43830</v>
      </c>
      <c r="AI2" s="112">
        <f>+AH2+1</f>
        <v>43831</v>
      </c>
      <c r="AJ2" s="112">
        <f>+AI2+1</f>
        <v>43832</v>
      </c>
    </row>
    <row r="3">
      <c r="A3" s="113">
        <v>1</v>
      </c>
      <c r="B3" s="113" t="str">
        <f>VLOOKUP($A3,Сотрудники!$A$3:$L$1202,2,0)</f>
        <v xml:space="preserve">Кузьмин Антон</v>
      </c>
      <c r="C3" s="113" t="str">
        <f>VLOOKUP($A3,Сотрудники!$A$3:$L$1202,8,0)</f>
        <v>Москва</v>
      </c>
      <c r="D3" s="114" t="str">
        <f t="shared" ref="D3:AJ10" si="35">IF(ISBLANK(D14),"",IF(D14=0,"Выходной",IF(D14&lt;&gt;0,"Работал","")))</f>
        <v/>
      </c>
      <c r="E3" s="115" t="str">
        <f t="shared" si="35"/>
        <v>Работал</v>
      </c>
      <c r="F3" s="115" t="str">
        <f t="shared" si="35"/>
        <v>Работал</v>
      </c>
      <c r="G3" s="115" t="str">
        <f t="shared" si="35"/>
        <v>Работал</v>
      </c>
      <c r="H3" s="115" t="str">
        <f t="shared" si="35"/>
        <v>Работал</v>
      </c>
      <c r="I3" s="115" t="str">
        <f t="shared" si="35"/>
        <v>Работал</v>
      </c>
      <c r="J3" s="114" t="str">
        <f t="shared" si="35"/>
        <v/>
      </c>
      <c r="K3" s="114" t="str">
        <f t="shared" si="35"/>
        <v/>
      </c>
      <c r="L3" s="115" t="str">
        <f t="shared" si="35"/>
        <v>Работал</v>
      </c>
      <c r="M3" s="115" t="str">
        <f t="shared" si="35"/>
        <v>Работал</v>
      </c>
      <c r="N3" s="115" t="str">
        <f t="shared" si="35"/>
        <v>Работал</v>
      </c>
      <c r="O3" s="115" t="str">
        <f t="shared" si="35"/>
        <v>Работал</v>
      </c>
      <c r="P3" s="115" t="str">
        <f t="shared" si="35"/>
        <v>Работал</v>
      </c>
      <c r="Q3" s="114" t="str">
        <f t="shared" si="35"/>
        <v/>
      </c>
      <c r="R3" s="114" t="str">
        <f t="shared" si="35"/>
        <v/>
      </c>
      <c r="S3" s="115" t="str">
        <f t="shared" si="35"/>
        <v>Работал</v>
      </c>
      <c r="T3" s="115" t="str">
        <f t="shared" si="35"/>
        <v>Работал</v>
      </c>
      <c r="U3" s="115" t="str">
        <f t="shared" si="35"/>
        <v>Работал</v>
      </c>
      <c r="V3" s="115" t="str">
        <f t="shared" si="35"/>
        <v>Работал</v>
      </c>
      <c r="W3" s="115" t="str">
        <f t="shared" si="35"/>
        <v>Работал</v>
      </c>
      <c r="X3" s="133" t="str">
        <f t="shared" si="35"/>
        <v/>
      </c>
      <c r="Y3" s="133" t="str">
        <f t="shared" si="35"/>
        <v/>
      </c>
      <c r="Z3" s="115" t="str">
        <f t="shared" si="35"/>
        <v>Работал</v>
      </c>
      <c r="AA3" s="115" t="str">
        <f t="shared" si="35"/>
        <v>Работал</v>
      </c>
      <c r="AB3" s="115" t="str">
        <f t="shared" si="35"/>
        <v>Работал</v>
      </c>
      <c r="AC3" s="115" t="str">
        <f t="shared" si="35"/>
        <v>Работал</v>
      </c>
      <c r="AD3" s="115" t="str">
        <f t="shared" si="35"/>
        <v>Работал</v>
      </c>
      <c r="AE3" s="133" t="str">
        <f t="shared" si="35"/>
        <v/>
      </c>
      <c r="AF3" s="133" t="str">
        <f t="shared" si="35"/>
        <v/>
      </c>
      <c r="AG3" s="115" t="str">
        <f t="shared" si="35"/>
        <v>Работал</v>
      </c>
      <c r="AH3" s="115" t="str">
        <f t="shared" si="35"/>
        <v>Работал</v>
      </c>
      <c r="AI3" s="115" t="str">
        <f t="shared" si="35"/>
        <v/>
      </c>
      <c r="AJ3" s="115" t="str">
        <f t="shared" si="35"/>
        <v/>
      </c>
    </row>
    <row r="4">
      <c r="A4" s="113">
        <v>2</v>
      </c>
      <c r="B4" s="113" t="str">
        <f>VLOOKUP($A4,Сотрудники!$A$3:$L$1202,2,0)</f>
        <v xml:space="preserve">Крейнделин Борис </v>
      </c>
      <c r="C4" s="113" t="str">
        <f>VLOOKUP($A4,Сотрудники!$A$3:$L$1202,8,0)</f>
        <v>Москва</v>
      </c>
      <c r="D4" s="114" t="str">
        <f t="shared" si="35"/>
        <v/>
      </c>
      <c r="E4" s="115" t="str">
        <f t="shared" si="35"/>
        <v>Работал</v>
      </c>
      <c r="F4" s="115" t="str">
        <f t="shared" si="35"/>
        <v>Работал</v>
      </c>
      <c r="G4" s="115" t="str">
        <f t="shared" si="35"/>
        <v>Работал</v>
      </c>
      <c r="H4" s="115" t="str">
        <f t="shared" ref="H4:H7" si="36">IF(ISBLANK(H15),"",IF(H15=0,"Выходной",IF(H15&lt;&gt;0,"Работал","")))</f>
        <v>Работал</v>
      </c>
      <c r="I4" s="115" t="str">
        <f t="shared" si="35"/>
        <v>Работал</v>
      </c>
      <c r="J4" s="114" t="str">
        <f t="shared" si="35"/>
        <v/>
      </c>
      <c r="K4" s="114" t="str">
        <f t="shared" si="35"/>
        <v/>
      </c>
      <c r="L4" s="115" t="str">
        <f t="shared" si="35"/>
        <v>Работал</v>
      </c>
      <c r="M4" s="115" t="str">
        <f t="shared" si="35"/>
        <v>Работал</v>
      </c>
      <c r="N4" s="115" t="str">
        <f t="shared" si="35"/>
        <v>Работал</v>
      </c>
      <c r="O4" s="115" t="str">
        <f t="shared" si="35"/>
        <v>Работал</v>
      </c>
      <c r="P4" s="115" t="str">
        <f t="shared" si="35"/>
        <v>Работал</v>
      </c>
      <c r="Q4" s="114" t="str">
        <f t="shared" si="35"/>
        <v/>
      </c>
      <c r="R4" s="114" t="str">
        <f t="shared" si="35"/>
        <v/>
      </c>
      <c r="S4" s="115" t="str">
        <f t="shared" si="35"/>
        <v>Работал</v>
      </c>
      <c r="T4" s="115" t="str">
        <f t="shared" si="35"/>
        <v>Работал</v>
      </c>
      <c r="U4" s="115" t="str">
        <f t="shared" si="35"/>
        <v>Работал</v>
      </c>
      <c r="V4" s="115" t="str">
        <f t="shared" si="35"/>
        <v>Работал</v>
      </c>
      <c r="W4" s="115" t="str">
        <f t="shared" si="35"/>
        <v>Работал</v>
      </c>
      <c r="X4" s="133" t="str">
        <f t="shared" si="35"/>
        <v/>
      </c>
      <c r="Y4" s="133" t="str">
        <f t="shared" si="35"/>
        <v/>
      </c>
      <c r="Z4" s="115" t="str">
        <f t="shared" si="35"/>
        <v>Работал</v>
      </c>
      <c r="AA4" s="115" t="str">
        <f t="shared" si="35"/>
        <v>Работал</v>
      </c>
      <c r="AB4" s="115" t="str">
        <f t="shared" si="35"/>
        <v>Работал</v>
      </c>
      <c r="AC4" s="115" t="str">
        <f t="shared" si="35"/>
        <v>Работал</v>
      </c>
      <c r="AD4" s="115" t="str">
        <f t="shared" si="35"/>
        <v>Работал</v>
      </c>
      <c r="AE4" s="133" t="str">
        <f t="shared" si="35"/>
        <v/>
      </c>
      <c r="AF4" s="133" t="str">
        <f t="shared" si="35"/>
        <v/>
      </c>
      <c r="AG4" s="115" t="str">
        <f t="shared" si="35"/>
        <v>Работал</v>
      </c>
      <c r="AH4" s="115" t="str">
        <f t="shared" si="35"/>
        <v>Работал</v>
      </c>
      <c r="AI4" s="115" t="str">
        <f t="shared" si="35"/>
        <v/>
      </c>
      <c r="AJ4" s="115" t="str">
        <f t="shared" si="35"/>
        <v/>
      </c>
    </row>
    <row r="5">
      <c r="A5" s="113">
        <v>3</v>
      </c>
      <c r="B5" s="113" t="str">
        <f>VLOOKUP($A5,Сотрудники!$A$3:$L$1202,2,0)</f>
        <v xml:space="preserve">Асеев Феофан</v>
      </c>
      <c r="C5" s="113" t="str">
        <f>VLOOKUP($A5,Сотрудники!$A$3:$L$1202,8,0)</f>
        <v>Москва</v>
      </c>
      <c r="D5" s="114" t="str">
        <f t="shared" si="35"/>
        <v/>
      </c>
      <c r="E5" s="115" t="str">
        <f t="shared" si="35"/>
        <v>Работал</v>
      </c>
      <c r="F5" s="115" t="str">
        <f t="shared" si="35"/>
        <v>Работал</v>
      </c>
      <c r="G5" s="115" t="str">
        <f t="shared" si="35"/>
        <v>Работал</v>
      </c>
      <c r="H5" s="115" t="str">
        <f t="shared" si="36"/>
        <v>Работал</v>
      </c>
      <c r="I5" s="115" t="str">
        <f t="shared" si="35"/>
        <v>Работал</v>
      </c>
      <c r="J5" s="114" t="str">
        <f t="shared" si="35"/>
        <v/>
      </c>
      <c r="K5" s="114" t="str">
        <f t="shared" si="35"/>
        <v/>
      </c>
      <c r="L5" s="115" t="str">
        <f t="shared" si="35"/>
        <v>Работал</v>
      </c>
      <c r="M5" s="115" t="str">
        <f t="shared" si="35"/>
        <v>Работал</v>
      </c>
      <c r="N5" s="115" t="str">
        <f t="shared" si="35"/>
        <v>Работал</v>
      </c>
      <c r="O5" s="115" t="str">
        <f t="shared" si="35"/>
        <v>Работал</v>
      </c>
      <c r="P5" s="115" t="str">
        <f t="shared" si="35"/>
        <v>Работал</v>
      </c>
      <c r="Q5" s="114" t="str">
        <f t="shared" si="35"/>
        <v/>
      </c>
      <c r="R5" s="114" t="str">
        <f t="shared" si="35"/>
        <v/>
      </c>
      <c r="S5" s="115" t="str">
        <f t="shared" si="35"/>
        <v>Работал</v>
      </c>
      <c r="T5" s="115" t="str">
        <f t="shared" si="35"/>
        <v>Работал</v>
      </c>
      <c r="U5" s="115" t="str">
        <f t="shared" si="35"/>
        <v>Работал</v>
      </c>
      <c r="V5" s="115" t="str">
        <f t="shared" si="35"/>
        <v>Работал</v>
      </c>
      <c r="W5" s="115" t="str">
        <f t="shared" si="35"/>
        <v>Работал</v>
      </c>
      <c r="X5" s="133" t="str">
        <f t="shared" si="35"/>
        <v/>
      </c>
      <c r="Y5" s="133" t="str">
        <f t="shared" si="35"/>
        <v/>
      </c>
      <c r="Z5" s="115" t="str">
        <f t="shared" si="35"/>
        <v>Работал</v>
      </c>
      <c r="AA5" s="115" t="str">
        <f t="shared" si="35"/>
        <v>Работал</v>
      </c>
      <c r="AB5" s="115" t="str">
        <f t="shared" si="35"/>
        <v>Работал</v>
      </c>
      <c r="AC5" s="115" t="str">
        <f t="shared" si="35"/>
        <v>Работал</v>
      </c>
      <c r="AD5" s="115" t="str">
        <f t="shared" si="35"/>
        <v>Работал</v>
      </c>
      <c r="AE5" s="133" t="str">
        <f t="shared" si="35"/>
        <v/>
      </c>
      <c r="AF5" s="133" t="str">
        <f t="shared" si="35"/>
        <v/>
      </c>
      <c r="AG5" s="115" t="str">
        <f t="shared" si="35"/>
        <v>Работал</v>
      </c>
      <c r="AH5" s="115" t="str">
        <f t="shared" si="35"/>
        <v>Работал</v>
      </c>
      <c r="AI5" s="115" t="str">
        <f t="shared" si="35"/>
        <v/>
      </c>
      <c r="AJ5" s="115" t="str">
        <f t="shared" si="35"/>
        <v/>
      </c>
    </row>
    <row r="6">
      <c r="A6" s="113">
        <v>4</v>
      </c>
      <c r="B6" s="113" t="str">
        <f>VLOOKUP($A6,Сотрудники!$A$3:$L$1202,2,0)</f>
        <v xml:space="preserve">Булатова Людмила</v>
      </c>
      <c r="C6" s="113" t="str">
        <f>VLOOKUP($A6,Сотрудники!$A$3:$L$1202,8,0)</f>
        <v>Москва</v>
      </c>
      <c r="D6" s="114" t="str">
        <f t="shared" si="35"/>
        <v/>
      </c>
      <c r="E6" s="115" t="str">
        <f t="shared" si="35"/>
        <v>Работал</v>
      </c>
      <c r="F6" s="115" t="str">
        <f t="shared" si="35"/>
        <v>Работал</v>
      </c>
      <c r="G6" s="115" t="str">
        <f t="shared" si="35"/>
        <v>Работал</v>
      </c>
      <c r="H6" s="115" t="str">
        <f t="shared" si="36"/>
        <v>Работал</v>
      </c>
      <c r="I6" s="115" t="str">
        <f t="shared" si="35"/>
        <v>Работал</v>
      </c>
      <c r="J6" s="114" t="str">
        <f t="shared" si="35"/>
        <v/>
      </c>
      <c r="K6" s="114" t="str">
        <f t="shared" si="35"/>
        <v/>
      </c>
      <c r="L6" s="115" t="str">
        <f t="shared" si="35"/>
        <v>Работал</v>
      </c>
      <c r="M6" s="115" t="str">
        <f t="shared" si="35"/>
        <v>Работал</v>
      </c>
      <c r="N6" s="115" t="str">
        <f t="shared" si="35"/>
        <v>Работал</v>
      </c>
      <c r="O6" s="115" t="str">
        <f t="shared" si="35"/>
        <v>Работал</v>
      </c>
      <c r="P6" s="115" t="str">
        <f t="shared" si="35"/>
        <v>Работал</v>
      </c>
      <c r="Q6" s="114" t="str">
        <f t="shared" si="35"/>
        <v/>
      </c>
      <c r="R6" s="114" t="str">
        <f t="shared" si="35"/>
        <v/>
      </c>
      <c r="S6" s="115" t="str">
        <f t="shared" si="35"/>
        <v>Работал</v>
      </c>
      <c r="T6" s="115" t="str">
        <f t="shared" si="35"/>
        <v>Работал</v>
      </c>
      <c r="U6" s="115" t="str">
        <f t="shared" si="35"/>
        <v>Работал</v>
      </c>
      <c r="V6" s="115" t="str">
        <f t="shared" si="35"/>
        <v>Работал</v>
      </c>
      <c r="W6" s="115" t="str">
        <f t="shared" si="35"/>
        <v>Работал</v>
      </c>
      <c r="X6" s="133" t="str">
        <f t="shared" si="35"/>
        <v/>
      </c>
      <c r="Y6" s="133" t="str">
        <f t="shared" si="35"/>
        <v/>
      </c>
      <c r="Z6" s="115" t="str">
        <f t="shared" si="35"/>
        <v>Работал</v>
      </c>
      <c r="AA6" s="115" t="str">
        <f t="shared" si="35"/>
        <v>Работал</v>
      </c>
      <c r="AB6" s="115" t="str">
        <f t="shared" si="35"/>
        <v>Работал</v>
      </c>
      <c r="AC6" s="115" t="str">
        <f t="shared" si="35"/>
        <v>Работал</v>
      </c>
      <c r="AD6" s="115" t="str">
        <f t="shared" si="35"/>
        <v>Работал</v>
      </c>
      <c r="AE6" s="133" t="str">
        <f t="shared" si="35"/>
        <v/>
      </c>
      <c r="AF6" s="133" t="str">
        <f t="shared" si="35"/>
        <v/>
      </c>
      <c r="AG6" s="115" t="str">
        <f t="shared" si="35"/>
        <v/>
      </c>
      <c r="AH6" s="115" t="str">
        <f t="shared" si="35"/>
        <v/>
      </c>
      <c r="AI6" s="115" t="str">
        <f t="shared" si="35"/>
        <v/>
      </c>
      <c r="AJ6" s="115" t="str">
        <f t="shared" si="35"/>
        <v/>
      </c>
    </row>
    <row r="7">
      <c r="A7" s="108">
        <v>5</v>
      </c>
      <c r="B7" s="113" t="str">
        <f>VLOOKUP($A7,Сотрудники!$A$3:$L$1202,2,0)</f>
        <v xml:space="preserve">Яковлев Дмитрий</v>
      </c>
      <c r="C7" s="113" t="str">
        <f>VLOOKUP($A7,Сотрудники!$A$3:$L$1202,8,0)</f>
        <v>Москва</v>
      </c>
      <c r="D7" s="114" t="str">
        <f t="shared" si="35"/>
        <v/>
      </c>
      <c r="E7" s="115" t="str">
        <f t="shared" si="35"/>
        <v>Работал</v>
      </c>
      <c r="F7" s="115" t="str">
        <f t="shared" si="35"/>
        <v>Работал</v>
      </c>
      <c r="G7" s="115" t="str">
        <f t="shared" si="35"/>
        <v>Работал</v>
      </c>
      <c r="H7" s="115" t="str">
        <f t="shared" si="36"/>
        <v>Работал</v>
      </c>
      <c r="I7" s="115" t="str">
        <f t="shared" si="35"/>
        <v>Работал</v>
      </c>
      <c r="J7" s="114" t="str">
        <f t="shared" si="35"/>
        <v/>
      </c>
      <c r="K7" s="114" t="str">
        <f t="shared" si="35"/>
        <v/>
      </c>
      <c r="L7" s="115" t="str">
        <f t="shared" si="35"/>
        <v>Работал</v>
      </c>
      <c r="M7" s="115" t="str">
        <f t="shared" si="35"/>
        <v>Работал</v>
      </c>
      <c r="N7" s="115" t="str">
        <f t="shared" si="35"/>
        <v>Работал</v>
      </c>
      <c r="O7" s="115" t="str">
        <f t="shared" si="35"/>
        <v>Работал</v>
      </c>
      <c r="P7" s="115" t="str">
        <f t="shared" si="35"/>
        <v>Работал</v>
      </c>
      <c r="Q7" s="114" t="str">
        <f t="shared" si="35"/>
        <v/>
      </c>
      <c r="R7" s="114" t="str">
        <f t="shared" si="35"/>
        <v/>
      </c>
      <c r="S7" s="115" t="str">
        <f t="shared" si="35"/>
        <v>Работал</v>
      </c>
      <c r="T7" s="115" t="str">
        <f t="shared" si="35"/>
        <v>Работал</v>
      </c>
      <c r="U7" s="115" t="str">
        <f t="shared" si="35"/>
        <v>Работал</v>
      </c>
      <c r="V7" s="115" t="str">
        <f t="shared" si="35"/>
        <v>Работал</v>
      </c>
      <c r="W7" s="115" t="str">
        <f t="shared" si="35"/>
        <v>Работал</v>
      </c>
      <c r="X7" s="133" t="str">
        <f t="shared" si="35"/>
        <v/>
      </c>
      <c r="Y7" s="133" t="str">
        <f t="shared" si="35"/>
        <v/>
      </c>
      <c r="Z7" s="115" t="str">
        <f t="shared" si="35"/>
        <v>Работал</v>
      </c>
      <c r="AA7" s="115" t="str">
        <f t="shared" si="35"/>
        <v>Работал</v>
      </c>
      <c r="AB7" s="115" t="str">
        <f t="shared" si="35"/>
        <v>Работал</v>
      </c>
      <c r="AC7" s="115" t="str">
        <f t="shared" si="35"/>
        <v>Работал</v>
      </c>
      <c r="AD7" s="115" t="str">
        <f t="shared" si="35"/>
        <v>Работал</v>
      </c>
      <c r="AE7" s="133" t="str">
        <f t="shared" si="35"/>
        <v/>
      </c>
      <c r="AF7" s="133" t="str">
        <f t="shared" si="35"/>
        <v/>
      </c>
      <c r="AG7" s="115" t="str">
        <f t="shared" si="35"/>
        <v>Работал</v>
      </c>
      <c r="AH7" s="115" t="str">
        <f t="shared" si="35"/>
        <v>Работал</v>
      </c>
      <c r="AI7" s="115" t="str">
        <f t="shared" si="35"/>
        <v/>
      </c>
      <c r="AJ7" s="115" t="str">
        <f t="shared" si="35"/>
        <v/>
      </c>
    </row>
    <row r="8">
      <c r="A8" s="108">
        <v>6</v>
      </c>
      <c r="B8" s="113" t="str">
        <f>VLOOKUP($A8,Сотрудники!$A$3:$L$1202,2,0)</f>
        <v xml:space="preserve">Буланова Юлия</v>
      </c>
      <c r="C8" s="113" t="str">
        <f>VLOOKUP($A8,Сотрудники!$A$3:$L$1202,8,0)</f>
        <v>Москва</v>
      </c>
      <c r="D8" s="114" t="str">
        <f t="shared" si="35"/>
        <v/>
      </c>
      <c r="E8" s="115" t="str">
        <f t="shared" si="35"/>
        <v/>
      </c>
      <c r="F8" s="115" t="str">
        <f t="shared" si="35"/>
        <v/>
      </c>
      <c r="G8" s="115" t="str">
        <f t="shared" si="35"/>
        <v/>
      </c>
      <c r="H8" s="115" t="str">
        <f t="shared" si="35"/>
        <v/>
      </c>
      <c r="I8" s="115" t="str">
        <f t="shared" si="35"/>
        <v/>
      </c>
      <c r="J8" s="114" t="str">
        <f t="shared" si="35"/>
        <v/>
      </c>
      <c r="K8" s="114" t="str">
        <f t="shared" si="35"/>
        <v/>
      </c>
      <c r="L8" s="115" t="str">
        <f t="shared" si="35"/>
        <v/>
      </c>
      <c r="M8" s="115" t="str">
        <f t="shared" si="35"/>
        <v/>
      </c>
      <c r="N8" s="115" t="str">
        <f t="shared" si="35"/>
        <v/>
      </c>
      <c r="O8" s="115" t="str">
        <f t="shared" si="35"/>
        <v/>
      </c>
      <c r="P8" s="115" t="str">
        <f t="shared" si="35"/>
        <v/>
      </c>
      <c r="Q8" s="114" t="str">
        <f t="shared" si="35"/>
        <v/>
      </c>
      <c r="R8" s="114" t="str">
        <f t="shared" si="35"/>
        <v/>
      </c>
      <c r="S8" s="115" t="str">
        <f t="shared" si="35"/>
        <v/>
      </c>
      <c r="T8" s="115" t="str">
        <f t="shared" si="35"/>
        <v/>
      </c>
      <c r="U8" s="115" t="str">
        <f t="shared" si="35"/>
        <v/>
      </c>
      <c r="V8" s="115" t="str">
        <f t="shared" si="35"/>
        <v/>
      </c>
      <c r="W8" s="115" t="str">
        <f t="shared" si="35"/>
        <v/>
      </c>
      <c r="X8" s="133" t="str">
        <f t="shared" si="35"/>
        <v/>
      </c>
      <c r="Y8" s="133" t="str">
        <f t="shared" si="35"/>
        <v/>
      </c>
      <c r="Z8" s="115" t="str">
        <f t="shared" si="35"/>
        <v/>
      </c>
      <c r="AA8" s="115" t="str">
        <f t="shared" si="35"/>
        <v/>
      </c>
      <c r="AB8" s="115" t="str">
        <f t="shared" si="35"/>
        <v/>
      </c>
      <c r="AC8" s="115" t="str">
        <f t="shared" si="35"/>
        <v/>
      </c>
      <c r="AD8" s="115" t="str">
        <f t="shared" si="35"/>
        <v/>
      </c>
      <c r="AE8" s="133" t="str">
        <f t="shared" si="35"/>
        <v/>
      </c>
      <c r="AF8" s="133" t="str">
        <f t="shared" si="35"/>
        <v/>
      </c>
      <c r="AG8" s="115" t="str">
        <f t="shared" si="35"/>
        <v/>
      </c>
      <c r="AH8" s="115" t="str">
        <f t="shared" si="35"/>
        <v/>
      </c>
      <c r="AI8" s="115" t="str">
        <f t="shared" si="35"/>
        <v/>
      </c>
      <c r="AJ8" s="115" t="str">
        <f t="shared" si="35"/>
        <v/>
      </c>
    </row>
    <row r="9">
      <c r="A9" s="108">
        <v>7</v>
      </c>
      <c r="B9" s="113" t="str">
        <f>VLOOKUP($A9,Сотрудники!$A$3:$L$1202,2,0)</f>
        <v xml:space="preserve">Гайнуллин Закван</v>
      </c>
      <c r="C9" s="113" t="str">
        <f>VLOOKUP($A9,Сотрудники!$A$3:$L$1202,8,0)</f>
        <v>Екатеринбург</v>
      </c>
      <c r="D9" s="114" t="str">
        <f t="shared" si="35"/>
        <v/>
      </c>
      <c r="E9" s="115" t="str">
        <f t="shared" si="35"/>
        <v>Работал</v>
      </c>
      <c r="F9" s="115" t="str">
        <f t="shared" si="35"/>
        <v>Работал</v>
      </c>
      <c r="G9" s="115" t="str">
        <f t="shared" si="35"/>
        <v>Работал</v>
      </c>
      <c r="H9" s="115" t="str">
        <f t="shared" si="35"/>
        <v>Работал</v>
      </c>
      <c r="I9" s="115" t="str">
        <f t="shared" si="35"/>
        <v>Работал</v>
      </c>
      <c r="J9" s="114" t="str">
        <f t="shared" si="35"/>
        <v/>
      </c>
      <c r="K9" s="114" t="str">
        <f t="shared" si="35"/>
        <v/>
      </c>
      <c r="L9" s="115" t="str">
        <f t="shared" si="35"/>
        <v>Работал</v>
      </c>
      <c r="M9" s="115" t="str">
        <f t="shared" si="35"/>
        <v>Работал</v>
      </c>
      <c r="N9" s="115" t="str">
        <f t="shared" si="35"/>
        <v>Работал</v>
      </c>
      <c r="O9" s="115" t="str">
        <f t="shared" si="35"/>
        <v>Работал</v>
      </c>
      <c r="P9" s="115" t="str">
        <f t="shared" si="35"/>
        <v>Работал</v>
      </c>
      <c r="Q9" s="114" t="str">
        <f t="shared" si="35"/>
        <v/>
      </c>
      <c r="R9" s="114" t="str">
        <f t="shared" si="35"/>
        <v/>
      </c>
      <c r="S9" s="115" t="str">
        <f t="shared" si="35"/>
        <v>Работал</v>
      </c>
      <c r="T9" s="115" t="str">
        <f t="shared" si="35"/>
        <v>Работал</v>
      </c>
      <c r="U9" s="115" t="str">
        <f t="shared" si="35"/>
        <v>Работал</v>
      </c>
      <c r="V9" s="115" t="str">
        <f t="shared" si="35"/>
        <v>Работал</v>
      </c>
      <c r="W9" s="115" t="str">
        <f t="shared" si="35"/>
        <v>Работал</v>
      </c>
      <c r="X9" s="133" t="str">
        <f t="shared" si="35"/>
        <v/>
      </c>
      <c r="Y9" s="133" t="str">
        <f t="shared" si="35"/>
        <v/>
      </c>
      <c r="Z9" s="115" t="str">
        <f t="shared" si="35"/>
        <v>Работал</v>
      </c>
      <c r="AA9" s="115" t="str">
        <f t="shared" si="35"/>
        <v>Работал</v>
      </c>
      <c r="AB9" s="115" t="str">
        <f t="shared" si="35"/>
        <v>Работал</v>
      </c>
      <c r="AC9" s="115" t="str">
        <f t="shared" si="35"/>
        <v>Работал</v>
      </c>
      <c r="AD9" s="115" t="str">
        <f t="shared" si="35"/>
        <v>Работал</v>
      </c>
      <c r="AE9" s="133" t="str">
        <f t="shared" si="35"/>
        <v/>
      </c>
      <c r="AF9" s="133" t="str">
        <f t="shared" si="35"/>
        <v/>
      </c>
      <c r="AG9" s="115" t="str">
        <f t="shared" si="35"/>
        <v>Работал</v>
      </c>
      <c r="AH9" s="115" t="str">
        <f t="shared" si="35"/>
        <v>Работал</v>
      </c>
      <c r="AI9" s="115" t="str">
        <f t="shared" si="35"/>
        <v/>
      </c>
      <c r="AJ9" s="115" t="str">
        <f t="shared" si="35"/>
        <v/>
      </c>
    </row>
    <row r="10">
      <c r="A10" s="108">
        <v>8</v>
      </c>
      <c r="B10" s="113" t="str">
        <f>VLOOKUP($A10,Сотрудники!$A$3:$L$1202,2,0)</f>
        <v xml:space="preserve">Хохлова Крестина</v>
      </c>
      <c r="C10" s="113" t="str">
        <f>VLOOKUP($A10,Сотрудники!$A$3:$L$1202,8,0)</f>
        <v>Москва</v>
      </c>
      <c r="D10" s="114" t="str">
        <f t="shared" si="35"/>
        <v/>
      </c>
      <c r="E10" s="113" t="str">
        <f t="shared" si="35"/>
        <v/>
      </c>
      <c r="F10" s="113" t="str">
        <f t="shared" si="35"/>
        <v/>
      </c>
      <c r="G10" s="115" t="str">
        <f t="shared" si="35"/>
        <v/>
      </c>
      <c r="H10" s="115" t="str">
        <f t="shared" si="35"/>
        <v/>
      </c>
      <c r="I10" s="115" t="str">
        <f t="shared" si="35"/>
        <v/>
      </c>
      <c r="J10" s="114" t="str">
        <f t="shared" si="35"/>
        <v/>
      </c>
      <c r="K10" s="114" t="str">
        <f t="shared" si="35"/>
        <v/>
      </c>
      <c r="L10" s="115" t="str">
        <f t="shared" si="35"/>
        <v>Работал</v>
      </c>
      <c r="M10" s="115" t="str">
        <f t="shared" si="35"/>
        <v>Работал</v>
      </c>
      <c r="N10" s="115" t="str">
        <f t="shared" si="35"/>
        <v>Работал</v>
      </c>
      <c r="O10" s="115" t="str">
        <f t="shared" si="35"/>
        <v>Работал</v>
      </c>
      <c r="P10" s="115" t="str">
        <f t="shared" si="35"/>
        <v>Работал</v>
      </c>
      <c r="Q10" s="114" t="str">
        <f t="shared" si="35"/>
        <v/>
      </c>
      <c r="R10" s="114" t="str">
        <f t="shared" si="35"/>
        <v/>
      </c>
      <c r="S10" s="115" t="str">
        <f t="shared" si="35"/>
        <v>Работал</v>
      </c>
      <c r="T10" s="115" t="str">
        <f t="shared" si="35"/>
        <v>Работал</v>
      </c>
      <c r="U10" s="115" t="str">
        <f t="shared" si="35"/>
        <v>Работал</v>
      </c>
      <c r="V10" s="115" t="str">
        <f t="shared" si="35"/>
        <v>Работал</v>
      </c>
      <c r="W10" s="115" t="str">
        <f t="shared" si="35"/>
        <v>Работал</v>
      </c>
      <c r="X10" s="133" t="str">
        <f t="shared" si="35"/>
        <v/>
      </c>
      <c r="Y10" s="133" t="str">
        <f t="shared" si="35"/>
        <v/>
      </c>
      <c r="Z10" s="115" t="str">
        <f t="shared" si="35"/>
        <v>Работал</v>
      </c>
      <c r="AA10" s="115" t="str">
        <f t="shared" si="35"/>
        <v>Работал</v>
      </c>
      <c r="AB10" s="115" t="str">
        <f t="shared" si="35"/>
        <v>Работал</v>
      </c>
      <c r="AC10" s="115" t="str">
        <f t="shared" si="35"/>
        <v>Работал</v>
      </c>
      <c r="AD10" s="115" t="str">
        <f t="shared" si="35"/>
        <v>Работал</v>
      </c>
      <c r="AE10" s="133" t="str">
        <f t="shared" si="35"/>
        <v/>
      </c>
      <c r="AF10" s="133" t="str">
        <f t="shared" ref="AF10:AJ10" si="37">IF(ISBLANK(AF21),"",IF(AF21=0,"Выходной",IF(AF21&lt;&gt;0,"Работал","")))</f>
        <v/>
      </c>
      <c r="AG10" s="115" t="str">
        <f t="shared" si="37"/>
        <v>Работал</v>
      </c>
      <c r="AH10" s="115" t="str">
        <f t="shared" si="37"/>
        <v>Работал</v>
      </c>
      <c r="AI10" s="115" t="str">
        <f t="shared" si="37"/>
        <v/>
      </c>
      <c r="AJ10" s="115" t="str">
        <f t="shared" si="37"/>
        <v/>
      </c>
    </row>
    <row r="11">
      <c r="B11" s="116" t="s">
        <v>644</v>
      </c>
    </row>
    <row r="12">
      <c r="B12" s="117" t="s">
        <v>645</v>
      </c>
      <c r="C12" s="117" t="s">
        <v>646</v>
      </c>
      <c r="D12" s="117" t="s">
        <v>647</v>
      </c>
    </row>
    <row r="13">
      <c r="B13" s="116"/>
      <c r="C13" s="118" t="s">
        <v>643</v>
      </c>
      <c r="AK13" s="116" t="s">
        <v>648</v>
      </c>
    </row>
    <row r="14">
      <c r="A14" s="113">
        <v>1</v>
      </c>
      <c r="B14" s="113" t="str">
        <f>VLOOKUP($A14,Сотрудники!$A$3:$L$1202,2,0)</f>
        <v xml:space="preserve">Кузьмин Антон</v>
      </c>
      <c r="C14" s="113" t="str">
        <f>VLOOKUP($A14,Сотрудники!$A$3:$L$1202,8,0)</f>
        <v>Москва</v>
      </c>
      <c r="D14" s="114"/>
      <c r="E14" s="115">
        <v>8</v>
      </c>
      <c r="F14" s="115">
        <v>8</v>
      </c>
      <c r="G14" s="115">
        <v>8</v>
      </c>
      <c r="H14" s="115">
        <v>8</v>
      </c>
      <c r="I14" s="115">
        <v>8</v>
      </c>
      <c r="J14" s="114"/>
      <c r="K14" s="114"/>
      <c r="L14" s="115">
        <v>8</v>
      </c>
      <c r="M14" s="115">
        <v>8</v>
      </c>
      <c r="N14" s="115">
        <v>8</v>
      </c>
      <c r="O14" s="115">
        <v>8</v>
      </c>
      <c r="P14" s="115">
        <v>8</v>
      </c>
      <c r="Q14" s="114"/>
      <c r="R14" s="114"/>
      <c r="S14" s="115">
        <v>8</v>
      </c>
      <c r="T14" s="115">
        <v>8</v>
      </c>
      <c r="U14" s="115">
        <v>8</v>
      </c>
      <c r="V14" s="115">
        <v>8</v>
      </c>
      <c r="W14" s="115">
        <v>8</v>
      </c>
      <c r="X14" s="133"/>
      <c r="Y14" s="133"/>
      <c r="Z14" s="115">
        <v>8</v>
      </c>
      <c r="AA14" s="115">
        <v>8</v>
      </c>
      <c r="AB14" s="115">
        <v>8</v>
      </c>
      <c r="AC14" s="115">
        <v>8</v>
      </c>
      <c r="AD14" s="115">
        <v>8</v>
      </c>
      <c r="AE14" s="133"/>
      <c r="AF14" s="133"/>
      <c r="AG14" s="115">
        <v>8</v>
      </c>
      <c r="AH14" s="115">
        <v>7</v>
      </c>
      <c r="AI14" s="115"/>
      <c r="AJ14" s="115"/>
      <c r="AK14" s="116">
        <f t="shared" ref="AK14:AK21" si="38">SUM(D14:AJ14)</f>
        <v>175</v>
      </c>
    </row>
    <row r="15">
      <c r="A15" s="113">
        <v>2</v>
      </c>
      <c r="B15" s="113" t="str">
        <f>VLOOKUP($A15,Сотрудники!$A$3:$L$1202,2,0)</f>
        <v xml:space="preserve">Крейнделин Борис </v>
      </c>
      <c r="C15" s="113" t="str">
        <f>VLOOKUP($A15,Сотрудники!$A$3:$L$1202,8,0)</f>
        <v>Москва</v>
      </c>
      <c r="D15" s="114"/>
      <c r="E15" s="115">
        <v>8</v>
      </c>
      <c r="F15" s="115">
        <v>8</v>
      </c>
      <c r="G15" s="115">
        <v>8</v>
      </c>
      <c r="H15" s="115">
        <v>8</v>
      </c>
      <c r="I15" s="115">
        <v>8</v>
      </c>
      <c r="J15" s="114"/>
      <c r="K15" s="114"/>
      <c r="L15" s="115">
        <v>8</v>
      </c>
      <c r="M15" s="115">
        <v>8</v>
      </c>
      <c r="N15" s="115">
        <v>8</v>
      </c>
      <c r="O15" s="115">
        <v>8</v>
      </c>
      <c r="P15" s="115">
        <v>8</v>
      </c>
      <c r="Q15" s="114"/>
      <c r="R15" s="114"/>
      <c r="S15" s="115">
        <v>8</v>
      </c>
      <c r="T15" s="115">
        <v>8</v>
      </c>
      <c r="U15" s="115">
        <v>8</v>
      </c>
      <c r="V15" s="115">
        <v>8</v>
      </c>
      <c r="W15" s="115">
        <v>8</v>
      </c>
      <c r="X15" s="133"/>
      <c r="Y15" s="133"/>
      <c r="Z15" s="115">
        <v>8</v>
      </c>
      <c r="AA15" s="115">
        <v>8</v>
      </c>
      <c r="AB15" s="115">
        <v>8</v>
      </c>
      <c r="AC15" s="115">
        <v>8</v>
      </c>
      <c r="AD15" s="115">
        <v>8</v>
      </c>
      <c r="AE15" s="133"/>
      <c r="AF15" s="133"/>
      <c r="AG15" s="115">
        <v>8</v>
      </c>
      <c r="AH15" s="115">
        <v>7</v>
      </c>
      <c r="AI15" s="115"/>
      <c r="AJ15" s="115"/>
      <c r="AK15" s="116">
        <f t="shared" si="38"/>
        <v>175</v>
      </c>
    </row>
    <row r="16">
      <c r="A16" s="113">
        <v>3</v>
      </c>
      <c r="B16" s="113" t="str">
        <f>VLOOKUP($A16,Сотрудники!$A$3:$L$1202,2,0)</f>
        <v xml:space="preserve">Асеев Феофан</v>
      </c>
      <c r="C16" s="113" t="str">
        <f>VLOOKUP($A16,Сотрудники!$A$3:$L$1202,8,0)</f>
        <v>Москва</v>
      </c>
      <c r="D16" s="114"/>
      <c r="E16" s="115">
        <v>8</v>
      </c>
      <c r="F16" s="115">
        <v>8</v>
      </c>
      <c r="G16" s="115">
        <v>8</v>
      </c>
      <c r="H16" s="115">
        <v>8</v>
      </c>
      <c r="I16" s="115">
        <v>8</v>
      </c>
      <c r="J16" s="114"/>
      <c r="K16" s="114"/>
      <c r="L16" s="115">
        <v>8</v>
      </c>
      <c r="M16" s="115">
        <v>8</v>
      </c>
      <c r="N16" s="115">
        <v>8</v>
      </c>
      <c r="O16" s="115">
        <v>8</v>
      </c>
      <c r="P16" s="115">
        <v>8</v>
      </c>
      <c r="Q16" s="114"/>
      <c r="R16" s="114"/>
      <c r="S16" s="115">
        <v>8</v>
      </c>
      <c r="T16" s="115">
        <v>8</v>
      </c>
      <c r="U16" s="115">
        <v>8</v>
      </c>
      <c r="V16" s="115">
        <v>8</v>
      </c>
      <c r="W16" s="115">
        <v>8</v>
      </c>
      <c r="X16" s="133"/>
      <c r="Y16" s="133"/>
      <c r="Z16" s="115">
        <v>8</v>
      </c>
      <c r="AA16" s="115">
        <v>8</v>
      </c>
      <c r="AB16" s="115">
        <v>8</v>
      </c>
      <c r="AC16" s="115">
        <v>8</v>
      </c>
      <c r="AD16" s="115">
        <v>8</v>
      </c>
      <c r="AE16" s="133"/>
      <c r="AF16" s="133"/>
      <c r="AG16" s="115">
        <v>8</v>
      </c>
      <c r="AH16" s="115">
        <v>7</v>
      </c>
      <c r="AI16" s="115"/>
      <c r="AJ16" s="115"/>
      <c r="AK16" s="116">
        <f t="shared" si="38"/>
        <v>175</v>
      </c>
    </row>
    <row r="17">
      <c r="A17" s="113">
        <v>4</v>
      </c>
      <c r="B17" s="113" t="str">
        <f>VLOOKUP($A17,Сотрудники!$A$3:$L$1202,2,0)</f>
        <v xml:space="preserve">Булатова Людмила</v>
      </c>
      <c r="C17" s="113" t="str">
        <f>VLOOKUP($A17,Сотрудники!$A$3:$L$1202,8,0)</f>
        <v>Москва</v>
      </c>
      <c r="D17" s="114"/>
      <c r="E17" s="115">
        <v>8</v>
      </c>
      <c r="F17" s="115">
        <v>8</v>
      </c>
      <c r="G17" s="115">
        <v>8</v>
      </c>
      <c r="H17" s="115">
        <v>8</v>
      </c>
      <c r="I17" s="115">
        <v>8</v>
      </c>
      <c r="J17" s="114"/>
      <c r="K17" s="114"/>
      <c r="L17" s="115">
        <v>8</v>
      </c>
      <c r="M17" s="115">
        <v>8</v>
      </c>
      <c r="N17" s="115">
        <v>8</v>
      </c>
      <c r="O17" s="115">
        <v>8</v>
      </c>
      <c r="P17" s="115">
        <v>8</v>
      </c>
      <c r="Q17" s="114"/>
      <c r="R17" s="114"/>
      <c r="S17" s="115">
        <v>8</v>
      </c>
      <c r="T17" s="115">
        <v>8</v>
      </c>
      <c r="U17" s="115">
        <v>8</v>
      </c>
      <c r="V17" s="115">
        <v>8</v>
      </c>
      <c r="W17" s="115">
        <v>8</v>
      </c>
      <c r="X17" s="133"/>
      <c r="Y17" s="133"/>
      <c r="Z17" s="115">
        <v>8</v>
      </c>
      <c r="AA17" s="115">
        <v>8</v>
      </c>
      <c r="AB17" s="115">
        <v>8</v>
      </c>
      <c r="AC17" s="115">
        <v>8</v>
      </c>
      <c r="AD17" s="115">
        <v>8</v>
      </c>
      <c r="AE17" s="133"/>
      <c r="AF17" s="133"/>
      <c r="AG17" s="113"/>
      <c r="AH17" s="113"/>
      <c r="AI17" s="115"/>
      <c r="AJ17" s="115"/>
      <c r="AK17" s="116">
        <f t="shared" si="38"/>
        <v>160</v>
      </c>
    </row>
    <row r="18">
      <c r="A18" s="108">
        <v>5</v>
      </c>
      <c r="B18" s="113" t="str">
        <f>VLOOKUP($A18,Сотрудники!$A$3:$L$1202,2,0)</f>
        <v xml:space="preserve">Яковлев Дмитрий</v>
      </c>
      <c r="C18" s="113" t="str">
        <f>VLOOKUP($A18,Сотрудники!$A$3:$L$1202,8,0)</f>
        <v>Москва</v>
      </c>
      <c r="D18" s="114"/>
      <c r="E18" s="115">
        <v>8</v>
      </c>
      <c r="F18" s="115">
        <v>8</v>
      </c>
      <c r="G18" s="115">
        <v>8</v>
      </c>
      <c r="H18" s="115">
        <v>8</v>
      </c>
      <c r="I18" s="115">
        <v>8</v>
      </c>
      <c r="J18" s="114"/>
      <c r="K18" s="114"/>
      <c r="L18" s="115">
        <v>8</v>
      </c>
      <c r="M18" s="115">
        <v>8</v>
      </c>
      <c r="N18" s="115">
        <v>8</v>
      </c>
      <c r="O18" s="115">
        <v>8</v>
      </c>
      <c r="P18" s="115">
        <v>8</v>
      </c>
      <c r="Q18" s="114"/>
      <c r="R18" s="114"/>
      <c r="S18" s="115">
        <v>8</v>
      </c>
      <c r="T18" s="115">
        <v>8</v>
      </c>
      <c r="U18" s="115">
        <v>8</v>
      </c>
      <c r="V18" s="115">
        <v>8</v>
      </c>
      <c r="W18" s="115">
        <v>8</v>
      </c>
      <c r="X18" s="133"/>
      <c r="Y18" s="133"/>
      <c r="Z18" s="115">
        <v>8</v>
      </c>
      <c r="AA18" s="115">
        <v>8</v>
      </c>
      <c r="AB18" s="115">
        <v>8</v>
      </c>
      <c r="AC18" s="115">
        <v>8</v>
      </c>
      <c r="AD18" s="115">
        <v>8</v>
      </c>
      <c r="AE18" s="133"/>
      <c r="AF18" s="133"/>
      <c r="AG18" s="115">
        <v>8</v>
      </c>
      <c r="AH18" s="115">
        <v>7</v>
      </c>
      <c r="AI18" s="115"/>
      <c r="AJ18" s="115"/>
      <c r="AK18" s="116">
        <f t="shared" si="38"/>
        <v>175</v>
      </c>
    </row>
    <row r="19">
      <c r="A19" s="108">
        <v>6</v>
      </c>
      <c r="B19" s="113" t="str">
        <f>VLOOKUP($A19,Сотрудники!$A$3:$L$1202,2,0)</f>
        <v xml:space="preserve">Буланова Юлия</v>
      </c>
      <c r="C19" s="113" t="str">
        <f>VLOOKUP($A19,Сотрудники!$A$3:$L$1202,8,0)</f>
        <v>Москва</v>
      </c>
      <c r="D19" s="114"/>
      <c r="E19" s="113"/>
      <c r="F19" s="113"/>
      <c r="G19" s="115"/>
      <c r="H19" s="115"/>
      <c r="I19" s="115"/>
      <c r="J19" s="114"/>
      <c r="K19" s="114"/>
      <c r="L19" s="113"/>
      <c r="M19" s="113"/>
      <c r="N19" s="115"/>
      <c r="O19" s="115"/>
      <c r="P19" s="115"/>
      <c r="Q19" s="114"/>
      <c r="R19" s="114"/>
      <c r="S19" s="113"/>
      <c r="T19" s="113"/>
      <c r="U19" s="115"/>
      <c r="V19" s="115"/>
      <c r="W19" s="115"/>
      <c r="X19" s="133"/>
      <c r="Y19" s="133"/>
      <c r="Z19" s="113"/>
      <c r="AA19" s="113"/>
      <c r="AB19" s="115"/>
      <c r="AC19" s="115"/>
      <c r="AD19" s="115"/>
      <c r="AE19" s="133"/>
      <c r="AF19" s="133"/>
      <c r="AG19" s="113"/>
      <c r="AH19" s="113"/>
      <c r="AI19" s="115"/>
      <c r="AJ19" s="115"/>
      <c r="AK19" s="116">
        <f t="shared" si="38"/>
        <v>0</v>
      </c>
    </row>
    <row r="20">
      <c r="A20" s="108">
        <v>7</v>
      </c>
      <c r="B20" s="113" t="str">
        <f>VLOOKUP($A20,Сотрудники!$A$3:$L$1202,2,0)</f>
        <v xml:space="preserve">Гайнуллин Закван</v>
      </c>
      <c r="C20" s="113" t="str">
        <f>VLOOKUP($A20,Сотрудники!$A$3:$L$1202,8,0)</f>
        <v>Екатеринбург</v>
      </c>
      <c r="D20" s="114"/>
      <c r="E20" s="115">
        <v>8</v>
      </c>
      <c r="F20" s="115">
        <v>8</v>
      </c>
      <c r="G20" s="115">
        <v>8</v>
      </c>
      <c r="H20" s="115">
        <v>8</v>
      </c>
      <c r="I20" s="115">
        <v>8</v>
      </c>
      <c r="J20" s="114"/>
      <c r="K20" s="114"/>
      <c r="L20" s="115">
        <v>8</v>
      </c>
      <c r="M20" s="115">
        <v>8</v>
      </c>
      <c r="N20" s="115">
        <v>8</v>
      </c>
      <c r="O20" s="115">
        <v>8</v>
      </c>
      <c r="P20" s="115">
        <v>8</v>
      </c>
      <c r="Q20" s="114"/>
      <c r="R20" s="114"/>
      <c r="S20" s="115">
        <v>8</v>
      </c>
      <c r="T20" s="115">
        <v>8</v>
      </c>
      <c r="U20" s="115">
        <v>8</v>
      </c>
      <c r="V20" s="115">
        <v>8</v>
      </c>
      <c r="W20" s="115">
        <v>8</v>
      </c>
      <c r="X20" s="133"/>
      <c r="Y20" s="133"/>
      <c r="Z20" s="115">
        <v>8</v>
      </c>
      <c r="AA20" s="115">
        <v>8</v>
      </c>
      <c r="AB20" s="115">
        <v>8</v>
      </c>
      <c r="AC20" s="115">
        <v>8</v>
      </c>
      <c r="AD20" s="115">
        <v>8</v>
      </c>
      <c r="AE20" s="133"/>
      <c r="AF20" s="133"/>
      <c r="AG20" s="115">
        <v>8</v>
      </c>
      <c r="AH20" s="115">
        <v>7</v>
      </c>
      <c r="AI20" s="115"/>
      <c r="AJ20" s="115"/>
      <c r="AK20" s="116">
        <f t="shared" si="38"/>
        <v>175</v>
      </c>
    </row>
    <row r="21">
      <c r="A21" s="108">
        <v>8</v>
      </c>
      <c r="B21" s="113" t="str">
        <f>VLOOKUP($A21,Сотрудники!$A$3:$L$1202,2,0)</f>
        <v xml:space="preserve">Хохлова Крестина</v>
      </c>
      <c r="C21" s="113" t="str">
        <f>VLOOKUP($A21,Сотрудники!$A$3:$L$1202,8,0)</f>
        <v>Москва</v>
      </c>
      <c r="D21" s="114"/>
      <c r="E21" s="113"/>
      <c r="F21" s="113"/>
      <c r="G21" s="115"/>
      <c r="H21" s="115"/>
      <c r="I21" s="115"/>
      <c r="J21" s="114"/>
      <c r="K21" s="114"/>
      <c r="L21" s="115">
        <v>8</v>
      </c>
      <c r="M21" s="115">
        <v>8</v>
      </c>
      <c r="N21" s="115">
        <v>8</v>
      </c>
      <c r="O21" s="115">
        <v>8</v>
      </c>
      <c r="P21" s="115">
        <v>8</v>
      </c>
      <c r="Q21" s="114"/>
      <c r="R21" s="114"/>
      <c r="S21" s="115">
        <v>8</v>
      </c>
      <c r="T21" s="115">
        <v>8</v>
      </c>
      <c r="U21" s="115">
        <v>8</v>
      </c>
      <c r="V21" s="115">
        <v>8</v>
      </c>
      <c r="W21" s="115">
        <v>8</v>
      </c>
      <c r="X21" s="133"/>
      <c r="Y21" s="133"/>
      <c r="Z21" s="115">
        <v>8</v>
      </c>
      <c r="AA21" s="115">
        <v>8</v>
      </c>
      <c r="AB21" s="115">
        <v>8</v>
      </c>
      <c r="AC21" s="115">
        <v>8</v>
      </c>
      <c r="AD21" s="115">
        <v>8</v>
      </c>
      <c r="AE21" s="133"/>
      <c r="AF21" s="133"/>
      <c r="AG21" s="115">
        <v>8</v>
      </c>
      <c r="AH21" s="115">
        <v>7</v>
      </c>
      <c r="AI21" s="115"/>
      <c r="AJ21" s="115"/>
      <c r="AK21" s="116">
        <f t="shared" si="38"/>
        <v>135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8a35bc-12ca-4bc7-bd58-bbe81f57f1e0">
      <Terms xmlns="http://schemas.microsoft.com/office/infopath/2007/PartnerControls"/>
    </lcf76f155ced4ddcb4097134ff3c332f>
    <TaxCatchAll xmlns="af028df2-f172-4162-8993-7ca3ab00d3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9217B06AC3EB34F875E766F85DE15B7" ma:contentTypeVersion="16" ma:contentTypeDescription="Создание документа." ma:contentTypeScope="" ma:versionID="e6f35d1b8e7656950ba64cd1fb0a1a38">
  <xsd:schema xmlns:xsd="http://www.w3.org/2001/XMLSchema" xmlns:xs="http://www.w3.org/2001/XMLSchema" xmlns:p="http://schemas.microsoft.com/office/2006/metadata/properties" xmlns:ns2="058a35bc-12ca-4bc7-bd58-bbe81f57f1e0" xmlns:ns3="af028df2-f172-4162-8993-7ca3ab00d32a" targetNamespace="http://schemas.microsoft.com/office/2006/metadata/properties" ma:root="true" ma:fieldsID="5710feafc2e51ccc5b8e4908709e34c0" ns2:_="" ns3:_="">
    <xsd:import namespace="058a35bc-12ca-4bc7-bd58-bbe81f57f1e0"/>
    <xsd:import namespace="af028df2-f172-4162-8993-7ca3ab00d3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a35bc-12ca-4bc7-bd58-bbe81f57f1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b2a4586f-85ee-49e3-8189-d9259c1250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028df2-f172-4162-8993-7ca3ab00d3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7cf0f-0b02-4b81-bbc8-d3521af54506}" ma:internalName="TaxCatchAll" ma:showField="CatchAllData" ma:web="af028df2-f172-4162-8993-7ca3ab00d3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FC5658-091E-4ABD-9651-FC733D8A066B}">
  <ds:schemaRefs>
    <ds:schemaRef ds:uri="058a35bc-12ca-4bc7-bd58-bbe81f57f1e0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f028df2-f172-4162-8993-7ca3ab00d32a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64BA8E7-6C8D-4F67-BA58-1B010C832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a35bc-12ca-4bc7-bd58-bbe81f57f1e0"/>
    <ds:schemaRef ds:uri="af028df2-f172-4162-8993-7ca3ab00d3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616EC8-AA62-4D4B-9BDD-D993144E90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Киселев Андрей Михайлович</cp:lastModifiedBy>
  <cp:revision>2</cp:revision>
  <dcterms:created xsi:type="dcterms:W3CDTF">2019-07-12T11:46:37Z</dcterms:created>
  <dcterms:modified xsi:type="dcterms:W3CDTF">2022-06-29T11:49:24Z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SYSCLASS" pid="2">
    <vt:lpwstr>Конфиденциально</vt:lpwstr>
  </property>
</Properties>
</file>